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co\Desktop\Dropbox (IMCO)\IMCO DIEGO (depurado)\RICARDO\IIP_ESTATAL_MUNICIPAL\EVAL_ESTADOS_08-17_FINAL\"/>
    </mc:Choice>
  </mc:AlternateContent>
  <bookViews>
    <workbookView xWindow="0" yWindow="0" windowWidth="20490" windowHeight="7155" activeTab="9"/>
  </bookViews>
  <sheets>
    <sheet name="2008" sheetId="12" r:id="rId1"/>
    <sheet name="2009" sheetId="2" r:id="rId2"/>
    <sheet name="2010" sheetId="3" r:id="rId3"/>
    <sheet name="2011" sheetId="4" r:id="rId4"/>
    <sheet name="2012" sheetId="5" r:id="rId5"/>
    <sheet name="2013" sheetId="9" r:id="rId6"/>
    <sheet name="2014" sheetId="1" r:id="rId7"/>
    <sheet name="2015" sheetId="14" r:id="rId8"/>
    <sheet name="2016" sheetId="15" r:id="rId9"/>
    <sheet name="2017" sheetId="18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C5" i="18" l="1"/>
  <c r="FD5" i="18" s="1"/>
  <c r="FC6" i="18"/>
  <c r="FC7" i="18"/>
  <c r="FD7" i="18" s="1"/>
  <c r="FC8" i="18"/>
  <c r="FC9" i="18"/>
  <c r="FD9" i="18" s="1"/>
  <c r="FC10" i="18"/>
  <c r="FC11" i="18"/>
  <c r="FD11" i="18" s="1"/>
  <c r="FC12" i="18"/>
  <c r="FC13" i="18"/>
  <c r="FD13" i="18" s="1"/>
  <c r="FC14" i="18"/>
  <c r="FC15" i="18"/>
  <c r="FD15" i="18" s="1"/>
  <c r="FC16" i="18"/>
  <c r="FC17" i="18"/>
  <c r="FD17" i="18" s="1"/>
  <c r="FC18" i="18"/>
  <c r="FC19" i="18"/>
  <c r="FD19" i="18" s="1"/>
  <c r="FC20" i="18"/>
  <c r="FC21" i="18"/>
  <c r="FD21" i="18" s="1"/>
  <c r="FC22" i="18"/>
  <c r="FC23" i="18"/>
  <c r="FD23" i="18" s="1"/>
  <c r="FC24" i="18"/>
  <c r="FC25" i="18"/>
  <c r="FD25" i="18" s="1"/>
  <c r="FC26" i="18"/>
  <c r="FC27" i="18"/>
  <c r="FD27" i="18" s="1"/>
  <c r="FC28" i="18"/>
  <c r="FC29" i="18"/>
  <c r="FD29" i="18" s="1"/>
  <c r="FC30" i="18"/>
  <c r="FC31" i="18"/>
  <c r="FD31" i="18" s="1"/>
  <c r="FC32" i="18"/>
  <c r="FC33" i="18"/>
  <c r="FD33" i="18" s="1"/>
  <c r="FC34" i="18"/>
  <c r="FC35" i="18"/>
  <c r="FD35" i="18" s="1"/>
  <c r="FC4" i="18"/>
  <c r="G35" i="18"/>
  <c r="FD34" i="18"/>
  <c r="G34" i="18"/>
  <c r="G33" i="18"/>
  <c r="FD32" i="18"/>
  <c r="G32" i="18"/>
  <c r="G31" i="18"/>
  <c r="FD30" i="18"/>
  <c r="G30" i="18"/>
  <c r="G29" i="18"/>
  <c r="FD28" i="18"/>
  <c r="G28" i="18"/>
  <c r="G27" i="18"/>
  <c r="FD26" i="18"/>
  <c r="G26" i="18"/>
  <c r="G25" i="18"/>
  <c r="FD24" i="18"/>
  <c r="G24" i="18"/>
  <c r="G23" i="18"/>
  <c r="FD22" i="18"/>
  <c r="G22" i="18"/>
  <c r="G21" i="18"/>
  <c r="FD20" i="18"/>
  <c r="G20" i="18"/>
  <c r="G19" i="18"/>
  <c r="FD18" i="18"/>
  <c r="G18" i="18"/>
  <c r="G17" i="18"/>
  <c r="FD16" i="18"/>
  <c r="G16" i="18"/>
  <c r="G15" i="18"/>
  <c r="FD14" i="18"/>
  <c r="G14" i="18"/>
  <c r="G13" i="18"/>
  <c r="FD12" i="18"/>
  <c r="G12" i="18"/>
  <c r="G11" i="18"/>
  <c r="FD10" i="18"/>
  <c r="G10" i="18"/>
  <c r="G9" i="18"/>
  <c r="FD8" i="18"/>
  <c r="G8" i="18"/>
  <c r="G7" i="18"/>
  <c r="FD6" i="18"/>
  <c r="G6" i="18"/>
  <c r="G5" i="18"/>
  <c r="FD4" i="18"/>
  <c r="G4" i="18"/>
  <c r="FE5" i="18" l="1"/>
  <c r="FE4" i="18"/>
  <c r="FE7" i="18"/>
  <c r="FE9" i="18"/>
  <c r="FE11" i="18"/>
  <c r="FE13" i="18"/>
  <c r="FE15" i="18"/>
  <c r="FE17" i="18"/>
  <c r="FE19" i="18"/>
  <c r="FE21" i="18"/>
  <c r="FE23" i="18"/>
  <c r="FE26" i="18"/>
  <c r="FE28" i="18"/>
  <c r="FE30" i="18"/>
  <c r="FE32" i="18"/>
  <c r="FE34" i="18"/>
  <c r="FE6" i="18"/>
  <c r="FE8" i="18"/>
  <c r="FE10" i="18"/>
  <c r="FE12" i="18"/>
  <c r="FE14" i="18"/>
  <c r="FE16" i="18"/>
  <c r="FE18" i="18"/>
  <c r="FE20" i="18"/>
  <c r="FE22" i="18"/>
  <c r="FE24" i="18"/>
  <c r="FE25" i="18"/>
  <c r="FE27" i="18"/>
  <c r="FE29" i="18"/>
  <c r="FE31" i="18"/>
  <c r="FE33" i="18"/>
  <c r="FE35" i="18"/>
  <c r="FC27" i="4"/>
  <c r="FC35" i="4"/>
  <c r="FC34" i="4"/>
  <c r="FC33" i="4"/>
  <c r="FC32" i="4"/>
  <c r="FC31" i="4"/>
  <c r="FC30" i="4"/>
  <c r="FC29" i="4"/>
  <c r="FC28" i="4"/>
  <c r="FC26" i="4"/>
  <c r="FC25" i="4"/>
  <c r="FC24" i="4"/>
  <c r="FC23" i="4"/>
  <c r="FC22" i="4"/>
  <c r="FC21" i="4"/>
  <c r="FC20" i="4"/>
  <c r="FC19" i="4"/>
  <c r="FC18" i="4"/>
  <c r="FC17" i="4"/>
  <c r="FC16" i="4"/>
  <c r="FC15" i="4"/>
  <c r="FC14" i="4"/>
  <c r="FC13" i="4"/>
  <c r="FC12" i="4"/>
  <c r="FC11" i="4"/>
  <c r="FC10" i="4"/>
  <c r="FC9" i="4"/>
  <c r="FC8" i="4"/>
  <c r="FC7" i="4"/>
  <c r="FC6" i="4"/>
  <c r="FC5" i="4"/>
  <c r="FC4" i="4"/>
  <c r="FC5" i="15" l="1"/>
  <c r="FC6" i="15"/>
  <c r="FC7" i="15"/>
  <c r="FC8" i="15"/>
  <c r="FC9" i="15"/>
  <c r="FC10" i="15"/>
  <c r="FC11" i="15"/>
  <c r="FC12" i="15"/>
  <c r="FC13" i="15"/>
  <c r="FC14" i="15"/>
  <c r="FC15" i="15"/>
  <c r="FC16" i="15"/>
  <c r="FC17" i="15"/>
  <c r="FC18" i="15"/>
  <c r="FC19" i="15"/>
  <c r="FC20" i="15"/>
  <c r="FC21" i="15"/>
  <c r="FC22" i="15"/>
  <c r="FC23" i="15"/>
  <c r="FC24" i="15"/>
  <c r="FC25" i="15"/>
  <c r="FC26" i="15"/>
  <c r="FC27" i="15"/>
  <c r="FC28" i="15"/>
  <c r="FC29" i="15"/>
  <c r="FC30" i="15"/>
  <c r="FC31" i="15"/>
  <c r="FC32" i="15"/>
  <c r="FC33" i="15"/>
  <c r="FC34" i="15"/>
  <c r="FC35" i="15"/>
  <c r="FC4" i="15"/>
  <c r="FC5" i="14"/>
  <c r="FC6" i="14"/>
  <c r="FC7" i="14"/>
  <c r="FC8" i="14"/>
  <c r="FC9" i="14"/>
  <c r="FC10" i="14"/>
  <c r="FC11" i="14"/>
  <c r="FC12" i="14"/>
  <c r="FC13" i="14"/>
  <c r="FC14" i="14"/>
  <c r="FC15" i="14"/>
  <c r="FC16" i="14"/>
  <c r="FC17" i="14"/>
  <c r="FC18" i="14"/>
  <c r="FC19" i="14"/>
  <c r="FC20" i="14"/>
  <c r="FC21" i="14"/>
  <c r="FC22" i="14"/>
  <c r="FC23" i="14"/>
  <c r="FC24" i="14"/>
  <c r="FC25" i="14"/>
  <c r="FC26" i="14"/>
  <c r="FC27" i="14"/>
  <c r="FC28" i="14"/>
  <c r="FC29" i="14"/>
  <c r="FC30" i="14"/>
  <c r="FC31" i="14"/>
  <c r="FC32" i="14"/>
  <c r="FC33" i="14"/>
  <c r="FC34" i="14"/>
  <c r="FC35" i="14"/>
  <c r="FC4" i="14"/>
  <c r="FC5" i="1" l="1"/>
  <c r="FC6" i="1"/>
  <c r="FC7" i="1"/>
  <c r="FC8" i="1"/>
  <c r="FC9" i="1"/>
  <c r="FC10" i="1"/>
  <c r="FC11" i="1"/>
  <c r="FC12" i="1"/>
  <c r="FC13" i="1"/>
  <c r="FC14" i="1"/>
  <c r="FC15" i="1"/>
  <c r="FC16" i="1"/>
  <c r="FC17" i="1"/>
  <c r="FC18" i="1"/>
  <c r="FC19" i="1"/>
  <c r="FC20" i="1"/>
  <c r="FC21" i="1"/>
  <c r="FC22" i="1"/>
  <c r="FC23" i="1"/>
  <c r="FC24" i="1"/>
  <c r="FC25" i="1"/>
  <c r="FC26" i="1"/>
  <c r="FC27" i="1"/>
  <c r="FC28" i="1"/>
  <c r="FC29" i="1"/>
  <c r="FC30" i="1"/>
  <c r="FC31" i="1"/>
  <c r="FC32" i="1"/>
  <c r="FC33" i="1"/>
  <c r="FC34" i="1"/>
  <c r="FC35" i="1"/>
  <c r="FC4" i="1"/>
  <c r="FC5" i="9"/>
  <c r="FC6" i="9"/>
  <c r="FC7" i="9"/>
  <c r="FC8" i="9"/>
  <c r="FC9" i="9"/>
  <c r="FC10" i="9"/>
  <c r="FC11" i="9"/>
  <c r="FC12" i="9"/>
  <c r="FC13" i="9"/>
  <c r="FC14" i="9"/>
  <c r="FC15" i="9"/>
  <c r="FC16" i="9"/>
  <c r="FC17" i="9"/>
  <c r="FC18" i="9"/>
  <c r="FC19" i="9"/>
  <c r="FC20" i="9"/>
  <c r="FC21" i="9"/>
  <c r="FC22" i="9"/>
  <c r="FC23" i="9"/>
  <c r="FC24" i="9"/>
  <c r="FC25" i="9"/>
  <c r="FC26" i="9"/>
  <c r="FC27" i="9"/>
  <c r="FC28" i="9"/>
  <c r="FC29" i="9"/>
  <c r="FC30" i="9"/>
  <c r="FC31" i="9"/>
  <c r="FC32" i="9"/>
  <c r="FC33" i="9"/>
  <c r="FC34" i="9"/>
  <c r="FC35" i="9"/>
  <c r="FC4" i="9"/>
  <c r="FC5" i="5"/>
  <c r="FC6" i="5"/>
  <c r="FC7" i="5"/>
  <c r="FC8" i="5"/>
  <c r="FC9" i="5"/>
  <c r="FC10" i="5"/>
  <c r="FC11" i="5"/>
  <c r="FC12" i="5"/>
  <c r="FC13" i="5"/>
  <c r="FC14" i="5"/>
  <c r="FC15" i="5"/>
  <c r="FC16" i="5"/>
  <c r="FC17" i="5"/>
  <c r="FC18" i="5"/>
  <c r="FC19" i="5"/>
  <c r="FC20" i="5"/>
  <c r="FC21" i="5"/>
  <c r="FC22" i="5"/>
  <c r="FC23" i="5"/>
  <c r="FC24" i="5"/>
  <c r="FC25" i="5"/>
  <c r="FC26" i="5"/>
  <c r="FC27" i="5"/>
  <c r="FC28" i="5"/>
  <c r="FC29" i="5"/>
  <c r="FC30" i="5"/>
  <c r="FC31" i="5"/>
  <c r="FC32" i="5"/>
  <c r="FC33" i="5"/>
  <c r="FC34" i="5"/>
  <c r="FC35" i="5"/>
  <c r="FC4" i="5"/>
  <c r="FC5" i="3"/>
  <c r="FC6" i="3"/>
  <c r="FC7" i="3"/>
  <c r="FC8" i="3"/>
  <c r="FC9" i="3"/>
  <c r="FC10" i="3"/>
  <c r="FC11" i="3"/>
  <c r="FC12" i="3"/>
  <c r="FC13" i="3"/>
  <c r="FC14" i="3"/>
  <c r="FC15" i="3"/>
  <c r="FC16" i="3"/>
  <c r="FC17" i="3"/>
  <c r="FC18" i="3"/>
  <c r="FC19" i="3"/>
  <c r="FC20" i="3"/>
  <c r="FC21" i="3"/>
  <c r="FC22" i="3"/>
  <c r="FC23" i="3"/>
  <c r="FC24" i="3"/>
  <c r="FC25" i="3"/>
  <c r="FC26" i="3"/>
  <c r="FC27" i="3"/>
  <c r="FC28" i="3"/>
  <c r="FC29" i="3"/>
  <c r="FC30" i="3"/>
  <c r="FC31" i="3"/>
  <c r="FC32" i="3"/>
  <c r="FC33" i="3"/>
  <c r="FC34" i="3"/>
  <c r="FC35" i="3"/>
  <c r="FC4" i="3"/>
  <c r="FC5" i="2"/>
  <c r="FC6" i="2"/>
  <c r="FC7" i="2"/>
  <c r="FC8" i="2"/>
  <c r="FC9" i="2"/>
  <c r="FC10" i="2"/>
  <c r="FC11" i="2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4" i="2"/>
  <c r="FC5" i="12"/>
  <c r="FC6" i="12"/>
  <c r="FC7" i="12"/>
  <c r="FC8" i="12"/>
  <c r="FC9" i="12"/>
  <c r="FC10" i="12"/>
  <c r="FC11" i="12"/>
  <c r="FC12" i="12"/>
  <c r="FC13" i="12"/>
  <c r="FC14" i="12"/>
  <c r="FC15" i="12"/>
  <c r="FC16" i="12"/>
  <c r="FC17" i="12"/>
  <c r="FC18" i="12"/>
  <c r="FC19" i="12"/>
  <c r="FC20" i="12"/>
  <c r="FC21" i="12"/>
  <c r="FC22" i="12"/>
  <c r="FC23" i="12"/>
  <c r="FC24" i="12"/>
  <c r="FC25" i="12"/>
  <c r="FC26" i="12"/>
  <c r="FC27" i="12"/>
  <c r="FC28" i="12"/>
  <c r="FC29" i="12"/>
  <c r="FC30" i="12"/>
  <c r="FC31" i="12"/>
  <c r="FC32" i="12"/>
  <c r="FC33" i="12"/>
  <c r="FC34" i="12"/>
  <c r="FC35" i="12"/>
  <c r="FC4" i="12"/>
  <c r="FD35" i="15" l="1"/>
  <c r="FD4" i="15"/>
  <c r="FD5" i="15"/>
  <c r="FD6" i="15"/>
  <c r="FD7" i="15"/>
  <c r="FD8" i="15"/>
  <c r="FD9" i="15"/>
  <c r="FD10" i="15"/>
  <c r="FD11" i="15"/>
  <c r="FD12" i="15"/>
  <c r="FD13" i="15"/>
  <c r="FD14" i="15"/>
  <c r="FD15" i="15"/>
  <c r="FD16" i="15"/>
  <c r="FD17" i="15"/>
  <c r="FD18" i="15"/>
  <c r="FD19" i="15"/>
  <c r="FD20" i="15"/>
  <c r="FD21" i="15"/>
  <c r="FD22" i="15"/>
  <c r="FD23" i="15"/>
  <c r="FD24" i="15"/>
  <c r="FD25" i="15"/>
  <c r="FD26" i="15"/>
  <c r="FD27" i="15"/>
  <c r="FD28" i="15"/>
  <c r="FD29" i="15"/>
  <c r="FD30" i="15"/>
  <c r="FD31" i="15"/>
  <c r="FD32" i="15"/>
  <c r="FD33" i="15"/>
  <c r="FD34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FD35" i="14"/>
  <c r="G35" i="14"/>
  <c r="FD34" i="14"/>
  <c r="G34" i="14"/>
  <c r="FD33" i="14"/>
  <c r="G33" i="14"/>
  <c r="FD32" i="14"/>
  <c r="G32" i="14"/>
  <c r="FD31" i="14"/>
  <c r="G31" i="14"/>
  <c r="FD30" i="14"/>
  <c r="G30" i="14"/>
  <c r="FD29" i="14"/>
  <c r="G29" i="14"/>
  <c r="FD28" i="14"/>
  <c r="G28" i="14"/>
  <c r="FD27" i="14"/>
  <c r="G27" i="14"/>
  <c r="FD26" i="14"/>
  <c r="G26" i="14"/>
  <c r="FD25" i="14"/>
  <c r="G25" i="14"/>
  <c r="FD24" i="14"/>
  <c r="G24" i="14"/>
  <c r="FD23" i="14"/>
  <c r="G23" i="14"/>
  <c r="FD22" i="14"/>
  <c r="G22" i="14"/>
  <c r="FD21" i="14"/>
  <c r="G21" i="14"/>
  <c r="FD20" i="14"/>
  <c r="G20" i="14"/>
  <c r="FD19" i="14"/>
  <c r="G19" i="14"/>
  <c r="FD18" i="14"/>
  <c r="G18" i="14"/>
  <c r="FD17" i="14"/>
  <c r="G17" i="14"/>
  <c r="FD16" i="14"/>
  <c r="G16" i="14"/>
  <c r="FD15" i="14"/>
  <c r="G15" i="14"/>
  <c r="FD14" i="14"/>
  <c r="G14" i="14"/>
  <c r="FD13" i="14"/>
  <c r="G13" i="14"/>
  <c r="FD12" i="14"/>
  <c r="G12" i="14"/>
  <c r="FD11" i="14"/>
  <c r="G11" i="14"/>
  <c r="FD10" i="14"/>
  <c r="G10" i="14"/>
  <c r="FD9" i="14"/>
  <c r="G9" i="14"/>
  <c r="FD8" i="14"/>
  <c r="G8" i="14"/>
  <c r="FD7" i="14"/>
  <c r="G7" i="14"/>
  <c r="FD6" i="14"/>
  <c r="G6" i="14"/>
  <c r="FD5" i="14"/>
  <c r="G5" i="14"/>
  <c r="FD4" i="14"/>
  <c r="FE4" i="14" s="1"/>
  <c r="G4" i="14"/>
  <c r="FD4" i="4"/>
  <c r="FD27" i="4"/>
  <c r="FD6" i="4"/>
  <c r="FD7" i="4"/>
  <c r="FD8" i="4"/>
  <c r="FD9" i="4"/>
  <c r="FD10" i="4"/>
  <c r="FD11" i="4"/>
  <c r="FD12" i="4"/>
  <c r="FD13" i="4"/>
  <c r="FD14" i="4"/>
  <c r="FD15" i="4"/>
  <c r="FD16" i="4"/>
  <c r="FD17" i="4"/>
  <c r="FD18" i="4"/>
  <c r="FD19" i="4"/>
  <c r="FD20" i="4"/>
  <c r="FD21" i="4"/>
  <c r="FD22" i="4"/>
  <c r="FD23" i="4"/>
  <c r="FD24" i="4"/>
  <c r="FD25" i="4"/>
  <c r="FD26" i="4"/>
  <c r="FD28" i="4"/>
  <c r="FD29" i="4"/>
  <c r="FD31" i="4"/>
  <c r="FD32" i="4"/>
  <c r="FD33" i="4"/>
  <c r="FD34" i="4"/>
  <c r="FD35" i="4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D35" i="12"/>
  <c r="FD34" i="12"/>
  <c r="FD33" i="12"/>
  <c r="FD32" i="12"/>
  <c r="FD31" i="12"/>
  <c r="FD30" i="12"/>
  <c r="FD29" i="12"/>
  <c r="FD28" i="12"/>
  <c r="FD27" i="12"/>
  <c r="FD26" i="12"/>
  <c r="FD25" i="12"/>
  <c r="FD24" i="12"/>
  <c r="FD23" i="12"/>
  <c r="FD22" i="12"/>
  <c r="FD21" i="12"/>
  <c r="FD20" i="12"/>
  <c r="FD19" i="12"/>
  <c r="FD18" i="12"/>
  <c r="FD17" i="12"/>
  <c r="FD16" i="12"/>
  <c r="FD15" i="12"/>
  <c r="FD14" i="12"/>
  <c r="FD13" i="12"/>
  <c r="FD12" i="12"/>
  <c r="FD11" i="12"/>
  <c r="FD10" i="12"/>
  <c r="FD9" i="12"/>
  <c r="FD8" i="12"/>
  <c r="FD7" i="12"/>
  <c r="FD6" i="12"/>
  <c r="FD5" i="12"/>
  <c r="FD4" i="12"/>
  <c r="FD35" i="2"/>
  <c r="FD34" i="2"/>
  <c r="FD33" i="2"/>
  <c r="FD32" i="2"/>
  <c r="FD31" i="2"/>
  <c r="FD30" i="2"/>
  <c r="FD29" i="2"/>
  <c r="FD28" i="2"/>
  <c r="FD27" i="2"/>
  <c r="FD26" i="2"/>
  <c r="FD25" i="2"/>
  <c r="FD24" i="2"/>
  <c r="FD23" i="2"/>
  <c r="FD22" i="2"/>
  <c r="FD21" i="2"/>
  <c r="FD20" i="2"/>
  <c r="FD19" i="2"/>
  <c r="FD18" i="2"/>
  <c r="FD17" i="2"/>
  <c r="FD16" i="2"/>
  <c r="FD15" i="2"/>
  <c r="FD14" i="2"/>
  <c r="FD13" i="2"/>
  <c r="FD12" i="2"/>
  <c r="FD11" i="2"/>
  <c r="FD10" i="2"/>
  <c r="FD9" i="2"/>
  <c r="FD8" i="2"/>
  <c r="FD7" i="2"/>
  <c r="FD6" i="2"/>
  <c r="FD5" i="2"/>
  <c r="FD4" i="2"/>
  <c r="FD35" i="3"/>
  <c r="FD34" i="3"/>
  <c r="FD33" i="3"/>
  <c r="FD32" i="3"/>
  <c r="FD31" i="3"/>
  <c r="FD30" i="3"/>
  <c r="FD29" i="3"/>
  <c r="FD28" i="3"/>
  <c r="FD27" i="3"/>
  <c r="FD26" i="3"/>
  <c r="FD25" i="3"/>
  <c r="FD24" i="3"/>
  <c r="FD23" i="3"/>
  <c r="FD22" i="3"/>
  <c r="FD21" i="3"/>
  <c r="FD20" i="3"/>
  <c r="FD19" i="3"/>
  <c r="FD18" i="3"/>
  <c r="FD17" i="3"/>
  <c r="FD16" i="3"/>
  <c r="FD15" i="3"/>
  <c r="FD14" i="3"/>
  <c r="FD13" i="3"/>
  <c r="FD12" i="3"/>
  <c r="FD11" i="3"/>
  <c r="FD10" i="3"/>
  <c r="FD9" i="3"/>
  <c r="FD8" i="3"/>
  <c r="FD7" i="3"/>
  <c r="FD6" i="3"/>
  <c r="FD5" i="3"/>
  <c r="FD4" i="3"/>
  <c r="FD5" i="4"/>
  <c r="FD30" i="4"/>
  <c r="FD35" i="5"/>
  <c r="FD34" i="5"/>
  <c r="FD33" i="5"/>
  <c r="FD32" i="5"/>
  <c r="FD31" i="5"/>
  <c r="FD30" i="5"/>
  <c r="FD29" i="5"/>
  <c r="FD28" i="5"/>
  <c r="FD27" i="5"/>
  <c r="FD26" i="5"/>
  <c r="FD25" i="5"/>
  <c r="FD24" i="5"/>
  <c r="FD23" i="5"/>
  <c r="FD22" i="5"/>
  <c r="FD21" i="5"/>
  <c r="FD20" i="5"/>
  <c r="FD19" i="5"/>
  <c r="FD18" i="5"/>
  <c r="FD17" i="5"/>
  <c r="FD16" i="5"/>
  <c r="FD15" i="5"/>
  <c r="FD14" i="5"/>
  <c r="FD13" i="5"/>
  <c r="FD12" i="5"/>
  <c r="FD11" i="5"/>
  <c r="FD10" i="5"/>
  <c r="FD9" i="5"/>
  <c r="FD8" i="5"/>
  <c r="FD7" i="5"/>
  <c r="FD6" i="5"/>
  <c r="FD5" i="5"/>
  <c r="FD4" i="5"/>
  <c r="FD35" i="9"/>
  <c r="FD34" i="9"/>
  <c r="FD33" i="9"/>
  <c r="FD32" i="9"/>
  <c r="FD31" i="9"/>
  <c r="FD30" i="9"/>
  <c r="FD29" i="9"/>
  <c r="FD28" i="9"/>
  <c r="FD27" i="9"/>
  <c r="FD26" i="9"/>
  <c r="FD25" i="9"/>
  <c r="FD24" i="9"/>
  <c r="FD23" i="9"/>
  <c r="FD22" i="9"/>
  <c r="FD21" i="9"/>
  <c r="FD20" i="9"/>
  <c r="FD19" i="9"/>
  <c r="FD18" i="9"/>
  <c r="FD17" i="9"/>
  <c r="FD16" i="9"/>
  <c r="FD15" i="9"/>
  <c r="FD14" i="9"/>
  <c r="FD13" i="9"/>
  <c r="FD12" i="9"/>
  <c r="FD11" i="9"/>
  <c r="FD10" i="9"/>
  <c r="FD9" i="9"/>
  <c r="FD8" i="9"/>
  <c r="FD7" i="9"/>
  <c r="FD6" i="9"/>
  <c r="FD5" i="9"/>
  <c r="FD4" i="9"/>
  <c r="FD5" i="1"/>
  <c r="FD6" i="1"/>
  <c r="FD7" i="1"/>
  <c r="FD8" i="1"/>
  <c r="FD9" i="1"/>
  <c r="FD10" i="1"/>
  <c r="FD11" i="1"/>
  <c r="FD12" i="1"/>
  <c r="FD13" i="1"/>
  <c r="FD14" i="1"/>
  <c r="FD15" i="1"/>
  <c r="FD16" i="1"/>
  <c r="FD17" i="1"/>
  <c r="FD18" i="1"/>
  <c r="FD19" i="1"/>
  <c r="FD20" i="1"/>
  <c r="FD21" i="1"/>
  <c r="FD22" i="1"/>
  <c r="FD23" i="1"/>
  <c r="FD24" i="1"/>
  <c r="FD25" i="1"/>
  <c r="FD26" i="1"/>
  <c r="FD27" i="1"/>
  <c r="FD28" i="1"/>
  <c r="FD29" i="1"/>
  <c r="FD30" i="1"/>
  <c r="FD31" i="1"/>
  <c r="FD32" i="1"/>
  <c r="FD33" i="1"/>
  <c r="FD34" i="1"/>
  <c r="FD35" i="1"/>
  <c r="FD4" i="1"/>
  <c r="FE24" i="14" l="1"/>
  <c r="FE12" i="14"/>
  <c r="FE32" i="14"/>
  <c r="FE28" i="14"/>
  <c r="FE8" i="14"/>
  <c r="FE16" i="14"/>
  <c r="FE20" i="14"/>
  <c r="FE6" i="14"/>
  <c r="FE10" i="14"/>
  <c r="FE14" i="14"/>
  <c r="FE18" i="14"/>
  <c r="FE22" i="14"/>
  <c r="FE26" i="14"/>
  <c r="FE30" i="14"/>
  <c r="FE34" i="14"/>
  <c r="FE5" i="14"/>
  <c r="FE7" i="14"/>
  <c r="FE9" i="14"/>
  <c r="FE11" i="14"/>
  <c r="FE13" i="14"/>
  <c r="FE15" i="14"/>
  <c r="FE17" i="14"/>
  <c r="FE19" i="14"/>
  <c r="FE21" i="14"/>
  <c r="FE23" i="14"/>
  <c r="FE25" i="14"/>
  <c r="FE27" i="14"/>
  <c r="FE29" i="14"/>
  <c r="FE31" i="14"/>
  <c r="FE33" i="14"/>
  <c r="FE35" i="14"/>
  <c r="FE5" i="2"/>
  <c r="FE4" i="9"/>
  <c r="FE34" i="4"/>
  <c r="FE35" i="1"/>
  <c r="FE34" i="15"/>
  <c r="FE5" i="9"/>
  <c r="FE6" i="9"/>
  <c r="FE7" i="9"/>
  <c r="FE8" i="9"/>
  <c r="FE9" i="9"/>
  <c r="FE10" i="9"/>
  <c r="FE11" i="9"/>
  <c r="FE12" i="9"/>
  <c r="FE13" i="9"/>
  <c r="FE14" i="9"/>
  <c r="FE15" i="9"/>
  <c r="FE16" i="9"/>
  <c r="FE17" i="9"/>
  <c r="FE18" i="9"/>
  <c r="FE19" i="9"/>
  <c r="FE20" i="9"/>
  <c r="FE21" i="9"/>
  <c r="FE22" i="9"/>
  <c r="FE23" i="9"/>
  <c r="FE24" i="9"/>
  <c r="FE25" i="9"/>
  <c r="FE26" i="9"/>
  <c r="FE27" i="9"/>
  <c r="FE28" i="9"/>
  <c r="FE29" i="9"/>
  <c r="FE30" i="9"/>
  <c r="FE31" i="9"/>
  <c r="FE32" i="9"/>
  <c r="FE33" i="9"/>
  <c r="FE34" i="9"/>
  <c r="FE35" i="9"/>
  <c r="FE5" i="5"/>
  <c r="FE25" i="4"/>
  <c r="FE23" i="4"/>
  <c r="FE21" i="4"/>
  <c r="FE19" i="4"/>
  <c r="FE17" i="4"/>
  <c r="FE15" i="4"/>
  <c r="FE13" i="4"/>
  <c r="FE12" i="4"/>
  <c r="FE10" i="4"/>
  <c r="FE8" i="4"/>
  <c r="FE6" i="4"/>
  <c r="FE27" i="4"/>
  <c r="FE35" i="4"/>
  <c r="FE33" i="4"/>
  <c r="FE30" i="4"/>
  <c r="FE28" i="4"/>
  <c r="FE26" i="4"/>
  <c r="FE24" i="4"/>
  <c r="FE22" i="4"/>
  <c r="FE20" i="4"/>
  <c r="FE18" i="4"/>
  <c r="FE16" i="4"/>
  <c r="FE14" i="4"/>
  <c r="FE11" i="4"/>
  <c r="FE9" i="4"/>
  <c r="FE7" i="4"/>
  <c r="FE5" i="4"/>
  <c r="FE32" i="4"/>
  <c r="FE4" i="4"/>
  <c r="FE31" i="4"/>
  <c r="FE29" i="4"/>
  <c r="FE6" i="3"/>
  <c r="FE7" i="2"/>
  <c r="FE9" i="2"/>
  <c r="FE11" i="2"/>
  <c r="FE13" i="2"/>
  <c r="FE15" i="2"/>
  <c r="FE17" i="2"/>
  <c r="FE19" i="2"/>
  <c r="FE21" i="2"/>
  <c r="FE23" i="2"/>
  <c r="FE25" i="2"/>
  <c r="FE27" i="2"/>
  <c r="FE29" i="2"/>
  <c r="FE31" i="2"/>
  <c r="FE33" i="2"/>
  <c r="FE35" i="2"/>
  <c r="FE4" i="2"/>
  <c r="FE6" i="2"/>
  <c r="FE8" i="2"/>
  <c r="FE10" i="2"/>
  <c r="FE12" i="2"/>
  <c r="FE14" i="2"/>
  <c r="FE16" i="2"/>
  <c r="FE18" i="2"/>
  <c r="FE20" i="2"/>
  <c r="FE22" i="2"/>
  <c r="FE24" i="2"/>
  <c r="FE26" i="2"/>
  <c r="FE28" i="2"/>
  <c r="FE30" i="2"/>
  <c r="FE32" i="2"/>
  <c r="FE34" i="2"/>
  <c r="FE32" i="15"/>
  <c r="FE30" i="15"/>
  <c r="FE28" i="15"/>
  <c r="FE26" i="15"/>
  <c r="FE24" i="15"/>
  <c r="FE22" i="15"/>
  <c r="FE20" i="15"/>
  <c r="FE18" i="15"/>
  <c r="FE16" i="15"/>
  <c r="FE14" i="15"/>
  <c r="FE12" i="15"/>
  <c r="FE10" i="15"/>
  <c r="FE8" i="15"/>
  <c r="FE6" i="15"/>
  <c r="FE4" i="15"/>
  <c r="FE33" i="15"/>
  <c r="FE31" i="15"/>
  <c r="FE29" i="15"/>
  <c r="FE27" i="15"/>
  <c r="FE25" i="15"/>
  <c r="FE23" i="15"/>
  <c r="FE21" i="15"/>
  <c r="FE19" i="15"/>
  <c r="FE17" i="15"/>
  <c r="FE15" i="15"/>
  <c r="FE13" i="15"/>
  <c r="FE11" i="15"/>
  <c r="FE9" i="15"/>
  <c r="FE7" i="15"/>
  <c r="FE5" i="15"/>
  <c r="FE35" i="15"/>
  <c r="FE4" i="1"/>
  <c r="FE34" i="1"/>
  <c r="FE32" i="1"/>
  <c r="FE30" i="1"/>
  <c r="FE28" i="1"/>
  <c r="FE26" i="1"/>
  <c r="FE24" i="1"/>
  <c r="FE22" i="1"/>
  <c r="FE20" i="1"/>
  <c r="FE18" i="1"/>
  <c r="FE16" i="1"/>
  <c r="FE14" i="1"/>
  <c r="FE12" i="1"/>
  <c r="FE10" i="1"/>
  <c r="FE8" i="1"/>
  <c r="FE6" i="1"/>
  <c r="FE33" i="1"/>
  <c r="FE31" i="1"/>
  <c r="FE29" i="1"/>
  <c r="FE27" i="1"/>
  <c r="FE25" i="1"/>
  <c r="FE23" i="1"/>
  <c r="FE21" i="1"/>
  <c r="FE19" i="1"/>
  <c r="FE17" i="1"/>
  <c r="FE15" i="1"/>
  <c r="FE13" i="1"/>
  <c r="FE11" i="1"/>
  <c r="FE9" i="1"/>
  <c r="FE7" i="1"/>
  <c r="FE5" i="1"/>
  <c r="FE7" i="5"/>
  <c r="FE9" i="5"/>
  <c r="FE11" i="5"/>
  <c r="FE13" i="5"/>
  <c r="FE15" i="5"/>
  <c r="FE17" i="5"/>
  <c r="FE19" i="5"/>
  <c r="FE21" i="5"/>
  <c r="FE23" i="5"/>
  <c r="FE25" i="5"/>
  <c r="FE27" i="5"/>
  <c r="FE29" i="5"/>
  <c r="FE31" i="5"/>
  <c r="FE33" i="5"/>
  <c r="FE35" i="5"/>
  <c r="FE4" i="5"/>
  <c r="FE6" i="5"/>
  <c r="FE8" i="5"/>
  <c r="FE10" i="5"/>
  <c r="FE12" i="5"/>
  <c r="FE14" i="5"/>
  <c r="FE16" i="5"/>
  <c r="FE18" i="5"/>
  <c r="FE20" i="5"/>
  <c r="FE22" i="5"/>
  <c r="FE24" i="5"/>
  <c r="FE26" i="5"/>
  <c r="FE28" i="5"/>
  <c r="FE30" i="5"/>
  <c r="FE32" i="5"/>
  <c r="FE34" i="5"/>
  <c r="FE8" i="3"/>
  <c r="FE10" i="3"/>
  <c r="FE12" i="3"/>
  <c r="FE14" i="3"/>
  <c r="FE16" i="3"/>
  <c r="FE18" i="3"/>
  <c r="FE20" i="3"/>
  <c r="FE22" i="3"/>
  <c r="FE24" i="3"/>
  <c r="FE26" i="3"/>
  <c r="FE28" i="3"/>
  <c r="FE30" i="3"/>
  <c r="FE32" i="3"/>
  <c r="FE34" i="3"/>
  <c r="FE4" i="3"/>
  <c r="FE5" i="3"/>
  <c r="FE7" i="3"/>
  <c r="FE9" i="3"/>
  <c r="FE11" i="3"/>
  <c r="FE13" i="3"/>
  <c r="FE15" i="3"/>
  <c r="FE17" i="3"/>
  <c r="FE19" i="3"/>
  <c r="FE21" i="3"/>
  <c r="FE23" i="3"/>
  <c r="FE25" i="3"/>
  <c r="FE27" i="3"/>
  <c r="FE29" i="3"/>
  <c r="FE31" i="3"/>
  <c r="FE33" i="3"/>
  <c r="FE35" i="3"/>
  <c r="FE35" i="12"/>
  <c r="FE5" i="12"/>
  <c r="FE7" i="12"/>
  <c r="FE9" i="12"/>
  <c r="FE11" i="12"/>
  <c r="FE13" i="12"/>
  <c r="FE15" i="12"/>
  <c r="FE17" i="12"/>
  <c r="FE19" i="12"/>
  <c r="FE21" i="12"/>
  <c r="FE23" i="12"/>
  <c r="FE25" i="12"/>
  <c r="FE27" i="12"/>
  <c r="FE29" i="12"/>
  <c r="FE31" i="12"/>
  <c r="FE33" i="12"/>
  <c r="FE4" i="12"/>
  <c r="FE6" i="12"/>
  <c r="FE8" i="12"/>
  <c r="FE10" i="12"/>
  <c r="FE12" i="12"/>
  <c r="FE14" i="12"/>
  <c r="FE16" i="12"/>
  <c r="FE18" i="12"/>
  <c r="FE20" i="12"/>
  <c r="FE22" i="12"/>
  <c r="FE24" i="12"/>
  <c r="FE26" i="12"/>
  <c r="FE28" i="12"/>
  <c r="FE30" i="12"/>
  <c r="FE32" i="12"/>
  <c r="FE34" i="12"/>
</calcChain>
</file>

<file path=xl/comments1.xml><?xml version="1.0" encoding="utf-8"?>
<comments xmlns="http://schemas.openxmlformats.org/spreadsheetml/2006/main">
  <authors>
    <author>imco</author>
    <author>Diego Díaz Pérez</author>
  </authors>
  <commentList>
    <comment ref="FD1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39 CRITERIOS</t>
        </r>
      </text>
    </comment>
    <comment ref="FD32" authorId="1" shapeId="0">
      <text>
        <r>
          <rPr>
            <b/>
            <sz val="9"/>
            <color indexed="81"/>
            <rFont val="Tahoma"/>
            <family val="2"/>
          </rPr>
          <t>Diego Díaz Pérez:</t>
        </r>
        <r>
          <rPr>
            <sz val="9"/>
            <color indexed="81"/>
            <rFont val="Tahoma"/>
            <family val="2"/>
          </rPr>
          <t xml:space="preserve">
SE EVALÚA SOBRE 39 CRITERIOS</t>
        </r>
      </text>
    </comment>
  </commentList>
</comments>
</file>

<file path=xl/comments10.xml><?xml version="1.0" encoding="utf-8"?>
<comments xmlns="http://schemas.openxmlformats.org/spreadsheetml/2006/main">
  <authors>
    <author>imco</author>
  </authors>
  <commentList>
    <comment ref="FD1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110 CRITERIOS</t>
        </r>
      </text>
    </comment>
  </commentList>
</comments>
</file>

<file path=xl/comments2.xml><?xml version="1.0" encoding="utf-8"?>
<comments xmlns="http://schemas.openxmlformats.org/spreadsheetml/2006/main">
  <authors>
    <author>imco</author>
    <author>Diego Díaz Pérez</author>
  </authors>
  <commentList>
    <comment ref="FD1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40 CRITERIOS</t>
        </r>
      </text>
    </comment>
    <comment ref="FD32" authorId="1" shapeId="0">
      <text>
        <r>
          <rPr>
            <b/>
            <sz val="9"/>
            <color indexed="81"/>
            <rFont val="Tahoma"/>
            <family val="2"/>
          </rPr>
          <t>Diego Díaz Pérez:</t>
        </r>
        <r>
          <rPr>
            <sz val="9"/>
            <color indexed="81"/>
            <rFont val="Tahoma"/>
            <family val="2"/>
          </rPr>
          <t xml:space="preserve">
SE EVALÚA SOBRE 40 CRITERIOS</t>
        </r>
      </text>
    </comment>
  </commentList>
</comments>
</file>

<file path=xl/comments3.xml><?xml version="1.0" encoding="utf-8"?>
<comments xmlns="http://schemas.openxmlformats.org/spreadsheetml/2006/main">
  <authors>
    <author>imco</author>
    <author>Diego Díaz Pérez</author>
  </authors>
  <commentList>
    <comment ref="FD1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40 CRITERIOS</t>
        </r>
      </text>
    </comment>
    <comment ref="FD32" authorId="1" shapeId="0">
      <text>
        <r>
          <rPr>
            <b/>
            <sz val="9"/>
            <color indexed="81"/>
            <rFont val="Tahoma"/>
            <family val="2"/>
          </rPr>
          <t>Diego Díaz Pérez:</t>
        </r>
        <r>
          <rPr>
            <sz val="9"/>
            <color indexed="81"/>
            <rFont val="Tahoma"/>
            <family val="2"/>
          </rPr>
          <t xml:space="preserve">
SE EVALÚA SOBRE 40 CRITERIOS</t>
        </r>
      </text>
    </comment>
  </commentList>
</comments>
</file>

<file path=xl/comments4.xml><?xml version="1.0" encoding="utf-8"?>
<comments xmlns="http://schemas.openxmlformats.org/spreadsheetml/2006/main">
  <authors>
    <author>imco</author>
  </authors>
  <commentList>
    <comment ref="FD1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43 CRITERIOS</t>
        </r>
      </text>
    </comment>
    <comment ref="FD3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43 CRITERIOS</t>
        </r>
      </text>
    </comment>
  </commentList>
</comments>
</file>

<file path=xl/comments5.xml><?xml version="1.0" encoding="utf-8"?>
<comments xmlns="http://schemas.openxmlformats.org/spreadsheetml/2006/main">
  <authors>
    <author>imco</author>
  </authors>
  <commentList>
    <comment ref="FD1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55 CRITERIOS</t>
        </r>
      </text>
    </comment>
    <comment ref="FD3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52 CRITERIOS</t>
        </r>
      </text>
    </comment>
  </commentList>
</comments>
</file>

<file path=xl/comments6.xml><?xml version="1.0" encoding="utf-8"?>
<comments xmlns="http://schemas.openxmlformats.org/spreadsheetml/2006/main">
  <authors>
    <author>imco</author>
  </authors>
  <commentList>
    <comment ref="FD1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78 CRITERIOS</t>
        </r>
      </text>
    </comment>
  </commentList>
</comments>
</file>

<file path=xl/comments7.xml><?xml version="1.0" encoding="utf-8"?>
<comments xmlns="http://schemas.openxmlformats.org/spreadsheetml/2006/main">
  <authors>
    <author>imco</author>
  </authors>
  <commentList>
    <comment ref="FD1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96 CRITERIOS</t>
        </r>
      </text>
    </comment>
    <comment ref="FD17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99 CRITERIOS</t>
        </r>
      </text>
    </comment>
    <comment ref="FD24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99 CRITERIOS</t>
        </r>
      </text>
    </comment>
    <comment ref="FD3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97 CRITERIOS</t>
        </r>
      </text>
    </comment>
  </commentList>
</comments>
</file>

<file path=xl/comments8.xml><?xml version="1.0" encoding="utf-8"?>
<comments xmlns="http://schemas.openxmlformats.org/spreadsheetml/2006/main">
  <authors>
    <author>imco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NO CONSIDERA LOS INGRESOS DE LAS ENTIDADES DE LA ADMINISTRACIÓN PÚBLICA PARAESTATAL</t>
        </r>
      </text>
    </comment>
    <comment ref="FD1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94 CRITERIOS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NO CONSIDERA LOS INGRESOS POR VENTAS DE BIENES Y SERVICIOS DE LOS ORGANISMOS DESCENTRALIZADOS </t>
        </r>
      </text>
    </comment>
    <comment ref="FD3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92 CRITERIOS</t>
        </r>
      </text>
    </comment>
  </commentList>
</comments>
</file>

<file path=xl/comments9.xml><?xml version="1.0" encoding="utf-8"?>
<comments xmlns="http://schemas.openxmlformats.org/spreadsheetml/2006/main">
  <authors>
    <author>Diego Díaz Pérez</author>
  </authors>
  <commentList>
    <comment ref="FD12" authorId="0" shapeId="0">
      <text>
        <r>
          <rPr>
            <b/>
            <sz val="9"/>
            <color indexed="81"/>
            <rFont val="Tahoma"/>
            <family val="2"/>
          </rPr>
          <t>Diego Díaz Pérez:</t>
        </r>
        <r>
          <rPr>
            <sz val="9"/>
            <color indexed="81"/>
            <rFont val="Tahoma"/>
            <family val="2"/>
          </rPr>
          <t xml:space="preserve">
SE EVALÚA SOBRE 94 CRITERIOS</t>
        </r>
      </text>
    </comment>
  </commentList>
</comments>
</file>

<file path=xl/sharedStrings.xml><?xml version="1.0" encoding="utf-8"?>
<sst xmlns="http://schemas.openxmlformats.org/spreadsheetml/2006/main" count="28985" uniqueCount="425">
  <si>
    <t>ESTADOS</t>
  </si>
  <si>
    <t>LI</t>
  </si>
  <si>
    <t>PE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</si>
  <si>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</si>
  <si>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</si>
  <si>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</si>
  <si>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</si>
  <si>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</si>
  <si>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</si>
  <si>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</si>
  <si>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</si>
  <si>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</si>
  <si>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</si>
  <si>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</si>
  <si>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</si>
  <si>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</si>
  <si>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</si>
  <si>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</si>
  <si>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</si>
  <si>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</si>
  <si>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</si>
  <si>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</si>
  <si>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</si>
  <si>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</si>
  <si>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</si>
  <si>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</si>
  <si>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</si>
  <si>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</si>
  <si>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</si>
  <si>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</si>
  <si>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</si>
  <si>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</si>
  <si>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</si>
  <si>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</si>
  <si>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DE INGRESOS</t>
  </si>
  <si>
    <t>TOTAL PRESUPUESTO</t>
  </si>
  <si>
    <r>
      <t xml:space="preserve">Diferencia </t>
    </r>
    <r>
      <rPr>
        <sz val="10"/>
        <color indexed="9"/>
        <rFont val="Cambria"/>
        <family val="1"/>
      </rPr>
      <t>(ingresos-egresos)</t>
    </r>
  </si>
  <si>
    <t>¿La ley de ingresos contiene los datos de publicación oficial?</t>
  </si>
  <si>
    <t>¿El presupuesto de egresos contiene los datos de publicación oficial?</t>
  </si>
  <si>
    <t>¿El presupuesto de egresos es legible?</t>
  </si>
  <si>
    <t>¿El presupuesto de egresos contiene información en formato de datos abiertos?</t>
  </si>
  <si>
    <t>¿Desglosa el presupuesto para el pago de laudos laborales?</t>
  </si>
  <si>
    <t>¿Desglosa el número de plazas del magisterio?</t>
  </si>
  <si>
    <t>¿Desglosa o distingue el magisterio entre empleados de confianza y base?</t>
  </si>
  <si>
    <t>¿Desglosa los ingresos generados por el Estado, de los ingresos provenientes de transferencias federales?</t>
  </si>
  <si>
    <t>¿Desglosa destinos de los fondos que provienen del Ramo 33?</t>
  </si>
  <si>
    <t>¿Desglosa relación de cuentas bancarias productivas?</t>
  </si>
  <si>
    <t>¿Desglosa gasto en compromisos plurianuales?</t>
  </si>
  <si>
    <t>¿Desglosa pago para contratos de asociaciones público privadas?</t>
  </si>
  <si>
    <t>¿Contiene glosario de términos presupuestales?</t>
  </si>
  <si>
    <t>¿Contiene criterios para realizar incrementos salariales?</t>
  </si>
  <si>
    <t>¿Contiene criterios para la reasignación de gasto público?</t>
  </si>
  <si>
    <t>¿Contiene criterios para aprobar subsidios?</t>
  </si>
  <si>
    <t>¿Contiene criterios para la administración y gasto de ingresos excedentes?</t>
  </si>
  <si>
    <t>¿Contiene criterios para la administración y gasto de ahorros/economías?</t>
  </si>
  <si>
    <t>¿Contiene topes en montos para asignación directa, invitación y licitación pública?</t>
  </si>
  <si>
    <t>CLAVE_INEGI</t>
  </si>
  <si>
    <t>NE</t>
  </si>
  <si>
    <t>AI_01</t>
  </si>
  <si>
    <t>AI_02</t>
  </si>
  <si>
    <t>AI_03</t>
  </si>
  <si>
    <t>AI_04</t>
  </si>
  <si>
    <t>AI_05</t>
  </si>
  <si>
    <t>AI_06</t>
  </si>
  <si>
    <t>AI_07</t>
  </si>
  <si>
    <t>CL_01</t>
  </si>
  <si>
    <t>CL_02</t>
  </si>
  <si>
    <t>CL_03</t>
  </si>
  <si>
    <t>CL_04</t>
  </si>
  <si>
    <t>CL_05</t>
  </si>
  <si>
    <t>CL_06</t>
  </si>
  <si>
    <t>PD_01</t>
  </si>
  <si>
    <t>PD_02</t>
  </si>
  <si>
    <t>PD_03</t>
  </si>
  <si>
    <t>PD_04</t>
  </si>
  <si>
    <t>PD_05</t>
  </si>
  <si>
    <t>PD_06</t>
  </si>
  <si>
    <t>PD_07</t>
  </si>
  <si>
    <t>PD_08</t>
  </si>
  <si>
    <t>PD_09</t>
  </si>
  <si>
    <t>PD_10</t>
  </si>
  <si>
    <t>PD_11</t>
  </si>
  <si>
    <t>PD_12</t>
  </si>
  <si>
    <t>PD_13</t>
  </si>
  <si>
    <t>MU_01</t>
  </si>
  <si>
    <t>MU_02</t>
  </si>
  <si>
    <t>TP_01</t>
  </si>
  <si>
    <t>TP_02</t>
  </si>
  <si>
    <t>TP_03</t>
  </si>
  <si>
    <t>TP_04</t>
  </si>
  <si>
    <t>TP_05</t>
  </si>
  <si>
    <t>TP_06</t>
  </si>
  <si>
    <t>TP_07</t>
  </si>
  <si>
    <t>TP_08</t>
  </si>
  <si>
    <t>TP_09</t>
  </si>
  <si>
    <t>TP_10</t>
  </si>
  <si>
    <t>DP_01</t>
  </si>
  <si>
    <t>DP_02</t>
  </si>
  <si>
    <t>DP_03</t>
  </si>
  <si>
    <t>DP_04</t>
  </si>
  <si>
    <t>DP_05</t>
  </si>
  <si>
    <t>DP_06</t>
  </si>
  <si>
    <t>DP_07</t>
  </si>
  <si>
    <t>DP_08</t>
  </si>
  <si>
    <t>DP_09</t>
  </si>
  <si>
    <t>DP_10</t>
  </si>
  <si>
    <t>DP_11</t>
  </si>
  <si>
    <t>DP_12</t>
  </si>
  <si>
    <t>RF_01</t>
  </si>
  <si>
    <t>RF_02</t>
  </si>
  <si>
    <t>RF_03</t>
  </si>
  <si>
    <t>RF_04</t>
  </si>
  <si>
    <t>RF_05</t>
  </si>
  <si>
    <t>RE_01</t>
  </si>
  <si>
    <t>RE_02</t>
  </si>
  <si>
    <t>RE_03</t>
  </si>
  <si>
    <t>RE_04</t>
  </si>
  <si>
    <t>RE_05</t>
  </si>
  <si>
    <t>RE_06</t>
  </si>
  <si>
    <t>RE_07</t>
  </si>
  <si>
    <t>RE_08</t>
  </si>
  <si>
    <t>RE_09</t>
  </si>
  <si>
    <t>RE_10</t>
  </si>
  <si>
    <t>RE_11</t>
  </si>
  <si>
    <t>RE_12</t>
  </si>
  <si>
    <t>RE_13</t>
  </si>
  <si>
    <t>RE_14</t>
  </si>
  <si>
    <t>RE_15</t>
  </si>
  <si>
    <t>RE_16</t>
  </si>
  <si>
    <t>RE_17</t>
  </si>
  <si>
    <t>RE_18</t>
  </si>
  <si>
    <t>RE_19</t>
  </si>
  <si>
    <t>RE_20</t>
  </si>
  <si>
    <t>RE_21</t>
  </si>
  <si>
    <t>RE_22</t>
  </si>
  <si>
    <t>CR_01</t>
  </si>
  <si>
    <t>CR_02</t>
  </si>
  <si>
    <t>CR_03</t>
  </si>
  <si>
    <t>CR_04</t>
  </si>
  <si>
    <t>CR_05</t>
  </si>
  <si>
    <t>CR_06</t>
  </si>
  <si>
    <t>CR_07</t>
  </si>
  <si>
    <t>CR_08</t>
  </si>
  <si>
    <t>AI_08</t>
  </si>
  <si>
    <t>¿La ley de ingresos contiene la estructura armonizada de ingresos?</t>
  </si>
  <si>
    <t>CL_07</t>
  </si>
  <si>
    <t>CL_08</t>
  </si>
  <si>
    <t>¿Define/contiene clasificación por objeto del gasto?</t>
  </si>
  <si>
    <t>¿Define/contiene clasificación funcional?</t>
  </si>
  <si>
    <t>¿Publica la ley de ingresos estatal?</t>
  </si>
  <si>
    <t>TP_11</t>
  </si>
  <si>
    <t>¿Contiene tabulador de salarios del personal docente en educación básica?</t>
  </si>
  <si>
    <t>¿Desglosa deuda por crédito e institución bancaria?</t>
  </si>
  <si>
    <t>DP_13</t>
  </si>
  <si>
    <t>¿Presenta un tabulador de salarios del personal docente universitario?</t>
  </si>
  <si>
    <t>TP_12</t>
  </si>
  <si>
    <t>NA</t>
  </si>
  <si>
    <t>01</t>
  </si>
  <si>
    <t>02</t>
  </si>
  <si>
    <t>03</t>
  </si>
  <si>
    <t>04</t>
  </si>
  <si>
    <t>06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</si>
  <si>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</si>
  <si>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</si>
  <si>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</si>
  <si>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</si>
  <si>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</si>
  <si>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</si>
  <si>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</si>
  <si>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</si>
  <si>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</si>
  <si>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</si>
  <si>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</si>
  <si>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</si>
  <si>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</si>
  <si>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</si>
  <si>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</si>
  <si>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</si>
  <si>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</si>
  <si>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</si>
  <si>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</si>
  <si>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</si>
  <si>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</si>
  <si>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</si>
  <si>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</si>
  <si>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</si>
  <si>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</si>
  <si>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</si>
  <si>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</si>
  <si>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Aciertos</t>
  </si>
  <si>
    <t>Puntuación</t>
  </si>
  <si>
    <t>Población</t>
  </si>
  <si>
    <t>Trabajó con IMCO</t>
  </si>
  <si>
    <t>Ingresos federales</t>
  </si>
  <si>
    <t>Ingresos propios</t>
  </si>
  <si>
    <t>Monto deuda</t>
  </si>
  <si>
    <t>Servicios personales</t>
  </si>
  <si>
    <t>Saldo de las obligaciones financieras al 31 de diciembre (millones de pesos de 2010)</t>
  </si>
  <si>
    <t>Saldo de las obligaciones financieras al 30 de junio (millones de pesos de 2010)</t>
  </si>
  <si>
    <t>ND</t>
  </si>
  <si>
    <t>¿El presupuesto de egresos está disponible en la página de internet del Congreso local?</t>
  </si>
  <si>
    <t>¿El presupuesto de egresos está disponible en la página de internet del periódico/gaceta/boletín oficial?</t>
  </si>
  <si>
    <t>¿El presupuesto de egresos está disponible en la página de internet del gobierno del estado?</t>
  </si>
  <si>
    <t>¿La ley de ingresos está disponible en la página de internet del gobierno del estado?</t>
  </si>
  <si>
    <t>¿La página de internet del gobierno del estado cuenta con enlace de transparencia en las finanzas públicas?</t>
  </si>
  <si>
    <t>¿El presupuesto de egresos en formato ciudadano está disponible en la página de internet del gobierno del estado?</t>
  </si>
  <si>
    <t>¿Contiene la clasificación por objeto del gasto a nivel de capítulo, concepto y partida genérica?</t>
  </si>
  <si>
    <t>¿Contiene la clasificación administrativa?</t>
  </si>
  <si>
    <t>¿Contiene la clasificación por tipo de gasto?</t>
  </si>
  <si>
    <t>¿Contiene la clasificación económica?</t>
  </si>
  <si>
    <t>¿Contiene la clasificación funcional a nivel de finalidad, función y subfunción?</t>
  </si>
  <si>
    <t>¿Contiene la clasificación programática?</t>
  </si>
  <si>
    <t>¿Contiene la clasificación por fuentes de financiamiento?</t>
  </si>
  <si>
    <t>¿Desglosa el presupuesto del Poder Ejecutivo?</t>
  </si>
  <si>
    <t>¿Desglosa el presupuesto de egresos por dependencia?</t>
  </si>
  <si>
    <t>¿Desglosa el presupuesto  de la instancia contenciosa administrativa o equivalente?</t>
  </si>
  <si>
    <t>¿Desglosa el presupuesto de la instancia en materia de conflictos laborales o equivalente?</t>
  </si>
  <si>
    <t>¿Desglosa el presupuesto de la Comisión Estatal de Derechos Humanos?</t>
  </si>
  <si>
    <t>¿Desglosa el presupuesto del Instituto de Transparencia y Acceso a la Información u órgano equivalente?</t>
  </si>
  <si>
    <t>¿Desglosa el presupuesto del Órgano Superior de Fiscalización (OSF) estatal?</t>
  </si>
  <si>
    <t>¿Desglosa el presupuesto del Instituto Estatal Electoral?</t>
  </si>
  <si>
    <t>¿Desglosa el presupuesto del Tribunal de Justicia Electoral?</t>
  </si>
  <si>
    <t>¿Desglosa el presupuesto del Poder Legislativo?</t>
  </si>
  <si>
    <t>¿Desglosa el presupuesto del Poder Judicial?</t>
  </si>
  <si>
    <t>¿Desglosa el monto total de recursos destinados a municipios?</t>
  </si>
  <si>
    <t>¿Desglosa o distingue el magisterio federal del magisterio estatal?</t>
  </si>
  <si>
    <t>¿Contiene tabulador de salarios del personal docente?</t>
  </si>
  <si>
    <t>¿Desglosa los saldos de la deuda pública?</t>
  </si>
  <si>
    <t>¿Desglosa los ingresos derivados de los convenios de colaboración administrativa en materia fiscal federal?</t>
  </si>
  <si>
    <t>¿Desglosa el financiamiento público a partidos políticos?</t>
  </si>
  <si>
    <t>¿Desglosa el financiamiento público para cada partido político?</t>
  </si>
  <si>
    <t>¿Desglosa el gasto en comunicación social?</t>
  </si>
  <si>
    <t>¿Desglosa las transferencias del Seguro Popular o Protección Social en Salud?</t>
  </si>
  <si>
    <t>¿Desglosa las transferencias a organismos de la sociedad civil?</t>
  </si>
  <si>
    <t>¿Desglosa transferencias y subsidios a rubros de la sociedad civil vinculados con desarrollo agrícola?</t>
  </si>
  <si>
    <t>¿Desglosa el presupuesto para la implementación del sistema penal acusatorio?</t>
  </si>
  <si>
    <t>¿Desglosa los fideicomisos públicos del estado?</t>
  </si>
  <si>
    <t>¿Desglosa los subsidios o ayudas sociales?</t>
  </si>
  <si>
    <t>¿Desglosa los montos destinados a subsidios o ayudas sociales?</t>
  </si>
  <si>
    <t>¿Desglosa recursos del fondo especial para responder a desastres naturales?</t>
  </si>
  <si>
    <t>¿Desglosa el presupuesto para medidas de mitigación y adaptación para el cambio climático?</t>
  </si>
  <si>
    <t>¿Desglosa los programas por fuente de financiamiento?</t>
  </si>
  <si>
    <t>¿Contiene los indicadores estratégicos y de gestión de los programas?</t>
  </si>
  <si>
    <t>¿Desglosa el presupuesto para la atención de las niñas, niños y adolescentes en programas del estado o DIF?</t>
  </si>
  <si>
    <t>¿Contiene criterios para aprobar fideicomisos?</t>
  </si>
  <si>
    <t>AI_09</t>
  </si>
  <si>
    <t>AI_10</t>
  </si>
  <si>
    <t>AI_11</t>
  </si>
  <si>
    <t>AI_12</t>
  </si>
  <si>
    <t>AI_13</t>
  </si>
  <si>
    <t>CL_09</t>
  </si>
  <si>
    <t>RE_23</t>
  </si>
  <si>
    <t>00_01</t>
  </si>
  <si>
    <t>00_02</t>
  </si>
  <si>
    <t>00_03</t>
  </si>
  <si>
    <t>00_04</t>
  </si>
  <si>
    <t>00_05</t>
  </si>
  <si>
    <t>00_06</t>
  </si>
  <si>
    <t>00_07</t>
  </si>
  <si>
    <t>00_08</t>
  </si>
  <si>
    <t>00_09</t>
  </si>
  <si>
    <t>00_10</t>
  </si>
  <si>
    <t>00_11</t>
  </si>
  <si>
    <t>00_12</t>
  </si>
  <si>
    <r>
      <t>Diferencia</t>
    </r>
    <r>
      <rPr>
        <sz val="10"/>
        <color indexed="9"/>
        <rFont val="Cambria"/>
        <family val="1"/>
      </rPr>
      <t xml:space="preserve"> (ingresos-egresos)</t>
    </r>
  </si>
  <si>
    <r>
      <t>Diferencia</t>
    </r>
    <r>
      <rPr>
        <sz val="10"/>
        <color rgb="FFFFFFFF"/>
        <rFont val="Cambria"/>
        <family val="1"/>
      </rPr>
      <t xml:space="preserve"> (ingresos-egresos)</t>
    </r>
  </si>
  <si>
    <t xml:space="preserve">1. ACCESO INICIAL </t>
  </si>
  <si>
    <t>1. ACCESO INICIAL</t>
  </si>
  <si>
    <t>¿La ley de coordinación fiscal estatal o legislación equivalente está disponible en la página de internet del congreso local y del gobierno del estado?</t>
  </si>
  <si>
    <t>¿La ley de transparencia y acceso a la información o legislación equivalente está disponible en la página de internet del congreso local y del gobierno del estado?</t>
  </si>
  <si>
    <t>¿La ley de presupuesto y gasto público (contabilidad) o legislación equivalente está disponible en la página de internet del congreso local y del gobierno del estado?</t>
  </si>
  <si>
    <t>¿La ley de deuda pública estatal o legislación equivalente está disponible en la página de internet del congreso local y del gobierno del estado?</t>
  </si>
  <si>
    <t>¿La ley de fiscalización superior o legislación equivalente está disponible en la página de internet del congreso local y del gobierno del estado?</t>
  </si>
  <si>
    <t>¿Desglosa el tipo de subsidio o ayuda social?</t>
  </si>
  <si>
    <t>¿Desglosa el monto destinado a programas para el campo?</t>
  </si>
  <si>
    <t>¿Desglosa los recursos estatales y federales para educación (todos los niveles)?</t>
  </si>
  <si>
    <t>RE_24</t>
  </si>
  <si>
    <t>¿Desglosa las transferencias o donativos a organismos de la sociedad civil (por organismo)?</t>
  </si>
  <si>
    <t>RE_25</t>
  </si>
  <si>
    <t>¿Contiene el número total de plazas de la administración pública estatal?</t>
  </si>
  <si>
    <t>¿Contiene el tabulador de plazas con desglose entre empleados de confianza, base y honorarios?</t>
  </si>
  <si>
    <t>¿Contiene el tabulador de salarios de mandos medios y superiores?</t>
  </si>
  <si>
    <t>¿En el tabulador de salarios se distinguen las remuneraciones base de las remuneraciones adicionales y/o especiales?</t>
  </si>
  <si>
    <t>¿Contiene el monto destinado al pago de pensiones?</t>
  </si>
  <si>
    <t>¿Contiene topes para la contratación de deuda pública?</t>
  </si>
  <si>
    <t>¿Contiene el monto asignado en el ejercicio fiscal correspondiente al pago de deuda pública?</t>
  </si>
  <si>
    <t>¿Desglosa el monto asignado en el ejercicio fiscal correspondiente al pago de deuda pública en pago de principal e intereses?</t>
  </si>
  <si>
    <t>¿Desglosa la deuda pública por decreto aprobatorio o clave que permita su identificación?</t>
  </si>
  <si>
    <t>¿Desglosa la deuda pública por institución bancaria?</t>
  </si>
  <si>
    <t>¿Desglosa las tasas de contratación de la deuda pública?</t>
  </si>
  <si>
    <t>¿Desglosa el monto asignado en el ejercicio fiscal correspondiente al pago de deuda pública en comisiones, gastos, costo por coberturas y/o apoyos financieros asociados a ésta?</t>
  </si>
  <si>
    <t>¿Desglosa el plazo de contratación de la deuda pública?</t>
  </si>
  <si>
    <t>¿Desglosa el monto asignado en el ejercicio fiscal correspondiente al pago de deuda pública en pago de adeudos de ejercicios fiscales anteriores (ADEFAS)?</t>
  </si>
  <si>
    <t>¿Estima y desglosa los fondos que conforman el Ramo 33?</t>
  </si>
  <si>
    <t>¿Desglosa los montos destinados a los fideicomisos públicos?</t>
  </si>
  <si>
    <t>¿La ley de ingresos está disponible en la página de internet del Congreso local?</t>
  </si>
  <si>
    <t>¿Desglosa el monto total destinado a cada municipio?</t>
  </si>
  <si>
    <t>¿En la ley de ingresos se desglosa el total de ingresos por concepto de impuestos?</t>
  </si>
  <si>
    <t>¿En la ley de ingresos se desglosa el total de ingresos por concepto de cuotas y aportaciones de seguridad social?</t>
  </si>
  <si>
    <t>¿En la ley de ingresos se desglosa el total de ingresos por concepto de contribuciones de mejoras?</t>
  </si>
  <si>
    <t>¿En la ley de ingresos se desglosa el total de ingresos por concepto de derechos?</t>
  </si>
  <si>
    <t>¿En la ley de ingresos se desglosa el total de ingresos por concepto de productos?</t>
  </si>
  <si>
    <t>¿En la ley de ingresos se desglosa el total de ingresos por concepto de aprovechamientos?</t>
  </si>
  <si>
    <t>¿En la ley de ingresos se desglosa el total de ingresos por concepto de venta de bienes y servicios?</t>
  </si>
  <si>
    <t>¿En la ley de ingresos se desglosa el total de ingresos por concepto de aportaciones?</t>
  </si>
  <si>
    <t>¿En la ley de ingresos se desglosa el total de ingresos por concepto de participaciones?</t>
  </si>
  <si>
    <t>¿En la ley de ingresos se desglosa el total de ingresos por concepto de transferencias, asignaciones, subsidios y otras ayudas?</t>
  </si>
  <si>
    <t>¿En la ley de ingresos se desglosa el total de ingresos derivados de financiamientos?</t>
  </si>
  <si>
    <t>¿Desglosa la deuda pública por tipo de obligación o instrumento de contratación (crédito simple, emisión bursátil, prestación de servicios, etc.)?</t>
  </si>
  <si>
    <t>¿Contiene el anexo transversal para la atención de las niñas, niños y adolescentes (UNICEF)?</t>
  </si>
  <si>
    <t>¿Desglosa la deuda por tipo de garantía o fuente de pago?</t>
  </si>
  <si>
    <t>Ciudad de México</t>
  </si>
  <si>
    <r>
      <rPr>
        <b/>
        <sz val="10"/>
        <color rgb="FFFFFFFF"/>
        <rFont val="Cambria"/>
        <family val="1"/>
      </rPr>
      <t>EVALUACIÓN</t>
    </r>
    <r>
      <rPr>
        <sz val="10"/>
        <color rgb="FFFFFFFF"/>
        <rFont val="Cambria"/>
        <family val="1"/>
      </rPr>
      <t xml:space="preserve"> (100 criterios)</t>
    </r>
  </si>
  <si>
    <t>Ranking</t>
  </si>
  <si>
    <t>EV_01</t>
  </si>
  <si>
    <t>EV_02</t>
  </si>
  <si>
    <t>EV_03</t>
  </si>
  <si>
    <r>
      <rPr>
        <b/>
        <sz val="10"/>
        <color rgb="FFFFFFFF"/>
        <rFont val="Cambria"/>
        <family val="1"/>
      </rPr>
      <t>EVALUACIÓN</t>
    </r>
    <r>
      <rPr>
        <sz val="10"/>
        <color rgb="FFFFFFFF"/>
        <rFont val="Cambria"/>
        <family val="1"/>
      </rPr>
      <t xml:space="preserve"> (43 criterios)</t>
    </r>
  </si>
  <si>
    <r>
      <rPr>
        <b/>
        <sz val="10"/>
        <color rgb="FFFFFFFF"/>
        <rFont val="Cambria"/>
        <family val="1"/>
      </rPr>
      <t>EVALUACIÓN</t>
    </r>
    <r>
      <rPr>
        <sz val="10"/>
        <color rgb="FFFFFFFF"/>
        <rFont val="Cambria"/>
        <family val="1"/>
      </rPr>
      <t xml:space="preserve"> (47 criterios)</t>
    </r>
  </si>
  <si>
    <r>
      <rPr>
        <b/>
        <sz val="10"/>
        <color rgb="FFFFFFFF"/>
        <rFont val="Cambria"/>
        <family val="1"/>
      </rPr>
      <t>EVALUACIÓN</t>
    </r>
    <r>
      <rPr>
        <sz val="10"/>
        <color rgb="FFFFFFFF"/>
        <rFont val="Cambria"/>
        <family val="1"/>
      </rPr>
      <t xml:space="preserve"> (59 criterios)</t>
    </r>
  </si>
  <si>
    <r>
      <rPr>
        <b/>
        <sz val="10"/>
        <color rgb="FFFFFFFF"/>
        <rFont val="Cambria"/>
        <family val="1"/>
      </rPr>
      <t>EVALUACIÓN</t>
    </r>
    <r>
      <rPr>
        <sz val="10"/>
        <color rgb="FFFFFFFF"/>
        <rFont val="Cambria"/>
        <family val="1"/>
      </rPr>
      <t xml:space="preserve"> (82 criterios)</t>
    </r>
  </si>
  <si>
    <t>AI_14</t>
  </si>
  <si>
    <t>¿La iniciativa de ley de ingresos está disponible en la página de internet del gobierno del estado?</t>
  </si>
  <si>
    <t>AI_15</t>
  </si>
  <si>
    <t>¿La norma para armonizar la presentación de la información adicional a la iniciativa de la ley de ingresos está disponible en la página de internet del gobierno del estado?</t>
  </si>
  <si>
    <t>AI_16</t>
  </si>
  <si>
    <t>AI_17</t>
  </si>
  <si>
    <t>AI_18</t>
  </si>
  <si>
    <t>¿El proyecto de presupuesto de egresos está disponible en la página de internet del gobierno del estado?</t>
  </si>
  <si>
    <t>¿La ley de ingresos está disponible en la página de internet del periódico/gaceta/boletín oficial?</t>
  </si>
  <si>
    <t>¿El Plan Estatal de Desarrollo está disponible en la página de internet del gobierno del estado?</t>
  </si>
  <si>
    <t>AI_19</t>
  </si>
  <si>
    <t>AI_20</t>
  </si>
  <si>
    <t>AI_21</t>
  </si>
  <si>
    <t>¿La ley de ingresos es legible?</t>
  </si>
  <si>
    <t>¿La ley de ingresos contiene información en formato de datos abiertos?</t>
  </si>
  <si>
    <t>AI_22</t>
  </si>
  <si>
    <t>AI_23</t>
  </si>
  <si>
    <t>AI_24</t>
  </si>
  <si>
    <t>AI_25</t>
  </si>
  <si>
    <t>¿En la ley de ingresos se desglosa el total de ingresos por concepto de impuestos a tercer nivel (rubro, tipo y clase)?</t>
  </si>
  <si>
    <t>¿En la ley de ingresos se desglosa el total de ingresos por concepto de cuotas y aportaciones de seguridad social a tercer nivel (rubro, tipo y clase)?</t>
  </si>
  <si>
    <t>¿En la ley de ingresos se desglosa el total de ingresos por concepto de contribuciones de mejoras a tercer nivel (rubro, tipo y clase)?</t>
  </si>
  <si>
    <t>¿En la ley de ingresos se desglosa el total de ingresos por concepto de derechos a tercer nivel (rubro, tipo y clase)?</t>
  </si>
  <si>
    <t>¿En la ley de ingresos se desglosa el total de ingresos por concepto de productos a tercer nivel (rubro, tipo y clase)?</t>
  </si>
  <si>
    <t>¿En la ley de ingresos se desglosa el total de ingresos por concepto de aprovechamientos a tercer nivel (rubro, tipo y clase)?</t>
  </si>
  <si>
    <t>¿En la ley de ingresos se desglosa el total de ingresos por concepto de transferencias, asignaciones, subsidios y otras ayudas a tercer nivel (rubro, tipo y clase)?</t>
  </si>
  <si>
    <t>¿En la ley de ingresos se desglosa el total de ingresos derivados de financiamientos a tercer nivel (rubro, tipo y clase)?</t>
  </si>
  <si>
    <t>¿En la ley de ingresos se desglosa el total de ingresos por concepto de aportaciones a segundo nivel (rubro y tipo)?</t>
  </si>
  <si>
    <t>¿En la ley de ingresos se desglosa el total de ingresos por concepto de participaciones a segundo nivel (rubro y tipo)?</t>
  </si>
  <si>
    <t>¿En la ley de ingresos se desglosa el total de ingresos por concepto de convenios a segundo nivel (rubro y tipo)?</t>
  </si>
  <si>
    <t>2. LEY DE INGRESOS</t>
  </si>
  <si>
    <t>LI_01</t>
  </si>
  <si>
    <t>¿La norma para armonizar la presentación de la información adicional del proyecto del presupuesto de egresos está disponible en la página de internet del gobierno del estado?</t>
  </si>
  <si>
    <t>¿Desglosa el destino de cada una de las contrataciones de deuda pública?</t>
  </si>
  <si>
    <t>DP_14</t>
  </si>
  <si>
    <t>¿En la ley de ingresos se desglosa el total de ingresos por concepto de venta de bienes y servicios a tercer nivel (rubro, tipo y clase)?</t>
  </si>
  <si>
    <t>¿Desglosa el presupuesto de los órganos autónomos (en su conjunto y por organismo)?</t>
  </si>
  <si>
    <t>¿Desglosa el presupuesto de las entidades paraestatales y organismos desconcentrados y/o descentralizados (en su conjunto y por entidad u organismo)?</t>
  </si>
  <si>
    <t>¿Desglosa el presupuesto de egresos por dependencia y unidad responsable?</t>
  </si>
  <si>
    <t>PD_14</t>
  </si>
  <si>
    <t>¿Desglosa el presupuesto de cada una de las instituciones públicas de educación superior?</t>
  </si>
  <si>
    <t>¿Desglosa cada uno de los fideicomisos públicos del estado por número de contrato y fiduciario?</t>
  </si>
  <si>
    <t>¿Desglosa el saldo patrimonial de cada uno de los fideicomisos públicos del estado por dependencia, así como el presupuesto asignado en el ejercicio fiscal correspondiente?</t>
  </si>
  <si>
    <t>¿Desglosa el presupuesto asignado a cada uno de los programas del estado?</t>
  </si>
  <si>
    <t>¿En la iniciativa de ley de ingresos y/o el proyecto de presupuesto de egresos se desglosan los objetivos anuales, estrategias y metas del estado para el ejercicio fiscal correspondiente?</t>
  </si>
  <si>
    <t>¿En la iniciativa de ley de ingresos se incluye un apartado con las proyecciones de ingresos para ejercicios fiscales posteriores?</t>
  </si>
  <si>
    <t>¿En el proyecto de presupuesto de egresos se incluye un apartado con las proyecciones de egresos para ejercicios fiscales posteriores?</t>
  </si>
  <si>
    <t>¿En la iniciativa de ley de ingresos y/o el proyecto de presupuesto de egresos se contiene la descripción de los riesgos relevantes para las finanzas públicas y propuestas de acción para enfrentarlos?</t>
  </si>
  <si>
    <t>¿En la iniciativa de ley de ingresos se incluye un apartado con los resultados de ingresos en ejercicios fiscales anteriores?</t>
  </si>
  <si>
    <t>¿En el proyecto de presupuesto de egresos se incluye un apartado con los resultados de egresos en ejercicios fiscales anteriores?</t>
  </si>
  <si>
    <t>¿En el proyecto de presupuesto de egresos del estado contiene el estudio actuarial de las pensiones de sus trabajadores?</t>
  </si>
  <si>
    <t>CR_09</t>
  </si>
  <si>
    <t>CR_10</t>
  </si>
  <si>
    <t>CR_11</t>
  </si>
  <si>
    <t>CR_12</t>
  </si>
  <si>
    <t>CR_13</t>
  </si>
  <si>
    <t>CR_14</t>
  </si>
  <si>
    <t>CR_15</t>
  </si>
  <si>
    <t>¿Contiene un anexo transversal para la equidad de género?</t>
  </si>
  <si>
    <t>¿Desglosa el pago para contratos de asociaciones público privadas y/o proyectos de prestación de servicios y/o compromisos plurianuales?</t>
  </si>
  <si>
    <t>¿Desglosa cada una de las asociaciones público privadas y/o proyectos de prestación de servicios y/o compromisos plurianuales?</t>
  </si>
  <si>
    <t>RE_26</t>
  </si>
  <si>
    <t>RE_27</t>
  </si>
  <si>
    <t>RE_28</t>
  </si>
  <si>
    <t>RE_29</t>
  </si>
  <si>
    <t>RE_30</t>
  </si>
  <si>
    <t>LI_02</t>
  </si>
  <si>
    <t>LI_03</t>
  </si>
  <si>
    <t>LI_04</t>
  </si>
  <si>
    <t>LI_05</t>
  </si>
  <si>
    <t>LI_06</t>
  </si>
  <si>
    <t>LI_07</t>
  </si>
  <si>
    <t>LI_08</t>
  </si>
  <si>
    <t>LI_09</t>
  </si>
  <si>
    <t>LI_10</t>
  </si>
  <si>
    <t>LI_11</t>
  </si>
  <si>
    <t>LI_12</t>
  </si>
  <si>
    <r>
      <t>EVALUACIÓN</t>
    </r>
    <r>
      <rPr>
        <sz val="10"/>
        <color rgb="FFFFFFFF"/>
        <rFont val="Cambria"/>
        <family val="1"/>
      </rPr>
      <t xml:space="preserve"> (42 criterios)</t>
    </r>
  </si>
  <si>
    <t>DATOS GENERALES</t>
  </si>
  <si>
    <r>
      <rPr>
        <b/>
        <sz val="10"/>
        <color rgb="FFFFFFFF"/>
        <rFont val="Cambria"/>
        <family val="1"/>
      </rPr>
      <t>EVALUACIÓN</t>
    </r>
    <r>
      <rPr>
        <sz val="10"/>
        <color rgb="FFFFFFFF"/>
        <rFont val="Cambria"/>
        <family val="1"/>
      </rPr>
      <t xml:space="preserve"> (116 criterios)</t>
    </r>
  </si>
  <si>
    <t>¿El presupuesto de egresos contiene la estructura armonizada de egresos?</t>
  </si>
  <si>
    <t>LI_13</t>
  </si>
  <si>
    <t>LI_14</t>
  </si>
  <si>
    <t>LI_15</t>
  </si>
  <si>
    <t>LI_16</t>
  </si>
  <si>
    <t>LI_17</t>
  </si>
  <si>
    <t>LI_18</t>
  </si>
  <si>
    <t>LI_19</t>
  </si>
  <si>
    <t>LI_20</t>
  </si>
  <si>
    <t>LI_21</t>
  </si>
  <si>
    <t>LI_22</t>
  </si>
  <si>
    <t>LI_23</t>
  </si>
  <si>
    <t>LI_24</t>
  </si>
  <si>
    <t>LI_25</t>
  </si>
  <si>
    <t>3. CLASIFICACIONES</t>
  </si>
  <si>
    <t>4. PODERES/DEPENDENCIAS/ORGANISMOS</t>
  </si>
  <si>
    <t>5. MUNICIPIOS</t>
  </si>
  <si>
    <t>6. TABULADORES/PLAZAS</t>
  </si>
  <si>
    <t>7. DEUDA PÚBLICA</t>
  </si>
  <si>
    <t>8. RECURSOS FEDERALES</t>
  </si>
  <si>
    <t>9. RUBROS ESPECÍFICOS</t>
  </si>
  <si>
    <t>10. CRITERIOS</t>
  </si>
  <si>
    <t>Ingresos derivados de financiamiento</t>
  </si>
  <si>
    <t>00_13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</si>
</sst>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&quot;$&quot;#,##0.00"/>
    <numFmt numFmtId="166" formatCode="[$$-45C]#,##0"/>
    <numFmt numFmtId="167" formatCode="*-;*-;*-;*-"/>
    <numFmt numFmtId="168" formatCode="#,##0.0"/>
  </numFmts>
  <fonts count="18" x14ac:knownFonts="1">
    <font>
      <sz val="11"/>
      <color theme="1"/>
      <name val="Calibri"/>
      <family val="2"/>
      <scheme val="minor"/>
    </font>
    <font>
      <b/>
      <sz val="10"/>
      <color indexed="9"/>
      <name val="Cambria"/>
      <family val="1"/>
    </font>
    <font>
      <sz val="11"/>
      <color indexed="8"/>
      <name val="Calibri"/>
      <family val="2"/>
    </font>
    <font>
      <sz val="10"/>
      <color indexed="9"/>
      <name val="Cambria"/>
      <family val="1"/>
    </font>
    <font>
      <b/>
      <sz val="10"/>
      <color theme="0"/>
      <name val="Cambria"/>
      <family val="1"/>
    </font>
    <font>
      <sz val="11"/>
      <color theme="1"/>
      <name val="Calibri"/>
      <family val="2"/>
      <scheme val="minor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0"/>
      <color theme="1"/>
      <name val="Cambria"/>
      <family val="1"/>
    </font>
    <font>
      <sz val="10"/>
      <name val="Arial"/>
      <family val="2"/>
    </font>
    <font>
      <sz val="10"/>
      <name val="Courier"/>
      <family val="3"/>
    </font>
    <font>
      <u/>
      <sz val="10"/>
      <color indexed="12"/>
      <name val="Arial"/>
      <family val="2"/>
    </font>
    <font>
      <sz val="10"/>
      <color rgb="FFFFFFFF"/>
      <name val="Cambria"/>
      <family val="1"/>
    </font>
    <font>
      <b/>
      <sz val="10"/>
      <color rgb="FFFFFFFF"/>
      <name val="Cambria"/>
      <family val="1"/>
    </font>
    <font>
      <b/>
      <sz val="10"/>
      <color rgb="FF000000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 tint="4.9989318521683403E-2"/>
      <name val="Cambria"/>
      <family val="1"/>
    </font>
  </fonts>
  <fills count="3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3F4F"/>
        <bgColor rgb="FF333F4F"/>
      </patternFill>
    </fill>
    <fill>
      <patternFill patternType="solid">
        <fgColor rgb="FF385623"/>
        <bgColor rgb="FF385623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F4CCCC"/>
      </patternFill>
    </fill>
    <fill>
      <patternFill patternType="solid">
        <fgColor rgb="FF00B050"/>
        <bgColor rgb="FFFFFFFF"/>
      </patternFill>
    </fill>
    <fill>
      <patternFill patternType="solid">
        <fgColor rgb="FF00B050"/>
        <bgColor rgb="FFEA9999"/>
      </patternFill>
    </fill>
    <fill>
      <patternFill patternType="solid">
        <fgColor rgb="FFFFFF00"/>
        <bgColor rgb="FFF4CCCC"/>
      </patternFill>
    </fill>
    <fill>
      <patternFill patternType="solid">
        <fgColor rgb="FFFFFF00"/>
        <bgColor rgb="FFEA9999"/>
      </patternFill>
    </fill>
    <fill>
      <patternFill patternType="solid">
        <fgColor rgb="FF7030A0"/>
        <bgColor rgb="FFB6D7A8"/>
      </patternFill>
    </fill>
    <fill>
      <patternFill patternType="solid">
        <fgColor rgb="FF7030A0"/>
        <bgColor rgb="FF93C47D"/>
      </patternFill>
    </fill>
    <fill>
      <patternFill patternType="solid">
        <fgColor rgb="FFFFFF00"/>
        <bgColor rgb="FFFFFFFF"/>
      </patternFill>
    </fill>
    <fill>
      <patternFill patternType="solid">
        <fgColor rgb="FF00B050"/>
        <bgColor rgb="FFFFFF00"/>
      </patternFill>
    </fill>
    <fill>
      <patternFill patternType="solid">
        <fgColor theme="2" tint="-0.749992370372631"/>
        <bgColor rgb="FF333F4F"/>
      </patternFill>
    </fill>
    <fill>
      <patternFill patternType="solid">
        <fgColor theme="2" tint="-0.749992370372631"/>
        <bgColor rgb="FF3A3838"/>
      </patternFill>
    </fill>
    <fill>
      <patternFill patternType="solid">
        <fgColor theme="3" tint="-0.249977111117893"/>
        <bgColor rgb="FF3A3838"/>
      </patternFill>
    </fill>
    <fill>
      <patternFill patternType="solid">
        <fgColor theme="9" tint="-0.499984740745262"/>
        <bgColor rgb="FF385623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6AA84F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674EA7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theme="0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 style="medium">
        <color rgb="FFFFFFFF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167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0" fillId="0" borderId="0" xfId="0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6" fillId="3" borderId="1" xfId="0" applyFont="1" applyFill="1" applyBorder="1" applyAlignment="1" applyProtection="1">
      <alignment horizontal="center" vertical="center"/>
      <protection locked="0"/>
    </xf>
    <xf numFmtId="1" fontId="6" fillId="3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 applyProtection="1">
      <alignment horizontal="center" vertical="center"/>
      <protection locked="0"/>
    </xf>
    <xf numFmtId="165" fontId="17" fillId="0" borderId="1" xfId="0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165" fontId="8" fillId="0" borderId="0" xfId="0" applyNumberFormat="1" applyFont="1" applyAlignment="1">
      <alignment horizontal="center" vertical="center"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/>
    <xf numFmtId="0" fontId="14" fillId="0" borderId="0" xfId="0" applyFont="1" applyBorder="1"/>
    <xf numFmtId="0" fontId="8" fillId="0" borderId="0" xfId="0" applyFont="1" applyAlignment="1"/>
    <xf numFmtId="0" fontId="8" fillId="0" borderId="0" xfId="0" applyFont="1" applyBorder="1"/>
    <xf numFmtId="165" fontId="8" fillId="0" borderId="0" xfId="0" applyNumberFormat="1" applyFont="1" applyAlignment="1">
      <alignment horizontal="center"/>
    </xf>
    <xf numFmtId="0" fontId="1" fillId="2" borderId="6" xfId="0" applyFont="1" applyFill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165" fontId="1" fillId="2" borderId="6" xfId="1" applyNumberFormat="1" applyFont="1" applyFill="1" applyBorder="1" applyAlignment="1">
      <alignment horizontal="center" vertical="center" wrapText="1"/>
    </xf>
    <xf numFmtId="165" fontId="1" fillId="2" borderId="6" xfId="1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65" fontId="1" fillId="2" borderId="6" xfId="1" applyNumberFormat="1" applyFont="1" applyFill="1" applyBorder="1" applyAlignment="1">
      <alignment vertical="center"/>
    </xf>
    <xf numFmtId="165" fontId="1" fillId="2" borderId="6" xfId="1" applyNumberFormat="1" applyFont="1" applyFill="1" applyBorder="1" applyAlignment="1">
      <alignment vertical="center" wrapText="1"/>
    </xf>
    <xf numFmtId="1" fontId="8" fillId="4" borderId="4" xfId="0" applyNumberFormat="1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165" fontId="8" fillId="0" borderId="0" xfId="0" applyNumberFormat="1" applyFont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4" borderId="3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7" fillId="5" borderId="1" xfId="0" applyNumberFormat="1" applyFont="1" applyFill="1" applyBorder="1" applyAlignment="1" applyProtection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8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/>
    <xf numFmtId="0" fontId="13" fillId="10" borderId="1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/>
    </xf>
    <xf numFmtId="0" fontId="13" fillId="11" borderId="2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68" fontId="6" fillId="0" borderId="12" xfId="0" applyNumberFormat="1" applyFont="1" applyFill="1" applyBorder="1" applyAlignment="1">
      <alignment horizontal="center" vertical="center"/>
    </xf>
    <xf numFmtId="168" fontId="6" fillId="0" borderId="12" xfId="0" applyNumberFormat="1" applyFont="1" applyBorder="1" applyAlignment="1">
      <alignment horizontal="center" vertical="center"/>
    </xf>
    <xf numFmtId="1" fontId="14" fillId="3" borderId="13" xfId="0" applyNumberFormat="1" applyFont="1" applyFill="1" applyBorder="1" applyAlignment="1">
      <alignment horizontal="center" vertical="center"/>
    </xf>
    <xf numFmtId="1" fontId="6" fillId="3" borderId="13" xfId="0" applyNumberFormat="1" applyFont="1" applyFill="1" applyBorder="1" applyAlignment="1">
      <alignment horizontal="center" vertical="center"/>
    </xf>
    <xf numFmtId="1" fontId="6" fillId="4" borderId="13" xfId="0" applyNumberFormat="1" applyFont="1" applyFill="1" applyBorder="1" applyAlignment="1">
      <alignment horizontal="center" vertical="center"/>
    </xf>
    <xf numFmtId="1" fontId="6" fillId="12" borderId="12" xfId="0" applyNumberFormat="1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8" fontId="14" fillId="0" borderId="13" xfId="0" applyNumberFormat="1" applyFont="1" applyFill="1" applyBorder="1" applyAlignment="1">
      <alignment horizontal="center" vertical="center"/>
    </xf>
    <xf numFmtId="1" fontId="14" fillId="4" borderId="13" xfId="0" applyNumberFormat="1" applyFont="1" applyFill="1" applyBorder="1" applyAlignment="1">
      <alignment horizontal="center" vertical="center"/>
    </xf>
    <xf numFmtId="1" fontId="14" fillId="12" borderId="12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/>
    </xf>
    <xf numFmtId="0" fontId="14" fillId="13" borderId="13" xfId="0" applyFont="1" applyFill="1" applyBorder="1" applyAlignment="1">
      <alignment horizontal="center" vertical="center"/>
    </xf>
    <xf numFmtId="168" fontId="6" fillId="4" borderId="1" xfId="0" applyNumberFormat="1" applyFont="1" applyFill="1" applyBorder="1" applyAlignment="1">
      <alignment horizontal="center" vertical="center"/>
    </xf>
    <xf numFmtId="1" fontId="14" fillId="13" borderId="13" xfId="0" applyNumberFormat="1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1" fontId="14" fillId="5" borderId="13" xfId="0" applyNumberFormat="1" applyFont="1" applyFill="1" applyBorder="1" applyAlignment="1">
      <alignment horizontal="center" vertical="center"/>
    </xf>
    <xf numFmtId="1" fontId="14" fillId="18" borderId="13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14" fillId="15" borderId="13" xfId="0" applyFont="1" applyFill="1" applyBorder="1" applyAlignment="1">
      <alignment horizontal="center" vertical="center"/>
    </xf>
    <xf numFmtId="0" fontId="14" fillId="16" borderId="13" xfId="0" applyFont="1" applyFill="1" applyBorder="1" applyAlignment="1">
      <alignment horizontal="center" vertical="center"/>
    </xf>
    <xf numFmtId="0" fontId="6" fillId="20" borderId="13" xfId="0" applyFont="1" applyFill="1" applyBorder="1" applyAlignment="1">
      <alignment horizontal="center" vertical="center"/>
    </xf>
    <xf numFmtId="1" fontId="14" fillId="16" borderId="13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/>
    <xf numFmtId="0" fontId="14" fillId="0" borderId="0" xfId="0" applyFont="1" applyFill="1" applyBorder="1"/>
    <xf numFmtId="3" fontId="6" fillId="0" borderId="26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8" fillId="0" borderId="0" xfId="0" applyFont="1"/>
    <xf numFmtId="168" fontId="14" fillId="0" borderId="30" xfId="0" applyNumberFormat="1" applyFont="1" applyBorder="1" applyAlignment="1">
      <alignment horizontal="center" vertical="center"/>
    </xf>
    <xf numFmtId="168" fontId="1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right" vertical="center"/>
      <protection locked="0"/>
    </xf>
    <xf numFmtId="166" fontId="14" fillId="0" borderId="0" xfId="0" applyNumberFormat="1" applyFont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21" borderId="1" xfId="0" applyFont="1" applyFill="1" applyBorder="1" applyAlignment="1">
      <alignment horizontal="center" vertical="center"/>
    </xf>
    <xf numFmtId="1" fontId="14" fillId="12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8" fontId="6" fillId="0" borderId="3" xfId="0" applyNumberFormat="1" applyFont="1" applyFill="1" applyBorder="1" applyAlignment="1">
      <alignment horizontal="center" vertical="center"/>
    </xf>
    <xf numFmtId="168" fontId="14" fillId="0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/>
    </xf>
    <xf numFmtId="0" fontId="8" fillId="0" borderId="0" xfId="0" applyFont="1"/>
    <xf numFmtId="0" fontId="13" fillId="10" borderId="10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3" fillId="22" borderId="10" xfId="0" applyFont="1" applyFill="1" applyBorder="1" applyAlignment="1">
      <alignment horizontal="center" vertical="center"/>
    </xf>
    <xf numFmtId="0" fontId="13" fillId="23" borderId="10" xfId="0" applyFont="1" applyFill="1" applyBorder="1" applyAlignment="1">
      <alignment horizontal="center" vertical="center"/>
    </xf>
    <xf numFmtId="0" fontId="12" fillId="22" borderId="31" xfId="0" applyFont="1" applyFill="1" applyBorder="1" applyAlignment="1">
      <alignment horizontal="center" vertical="center" wrapText="1"/>
    </xf>
    <xf numFmtId="0" fontId="12" fillId="23" borderId="31" xfId="0" applyFont="1" applyFill="1" applyBorder="1" applyAlignment="1">
      <alignment horizontal="center" vertical="center" wrapText="1"/>
    </xf>
    <xf numFmtId="0" fontId="12" fillId="24" borderId="31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0" fontId="13" fillId="11" borderId="32" xfId="0" applyFont="1" applyFill="1" applyBorder="1" applyAlignment="1">
      <alignment horizontal="center" vertical="center"/>
    </xf>
    <xf numFmtId="0" fontId="13" fillId="11" borderId="33" xfId="0" applyFont="1" applyFill="1" applyBorder="1" applyAlignment="1">
      <alignment horizontal="center" vertical="center"/>
    </xf>
    <xf numFmtId="0" fontId="13" fillId="11" borderId="34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3" fillId="22" borderId="33" xfId="0" applyFont="1" applyFill="1" applyBorder="1" applyAlignment="1">
      <alignment horizontal="center" vertical="center"/>
    </xf>
    <xf numFmtId="0" fontId="13" fillId="22" borderId="11" xfId="0" applyFont="1" applyFill="1" applyBorder="1" applyAlignment="1">
      <alignment horizontal="center" vertical="center"/>
    </xf>
    <xf numFmtId="0" fontId="13" fillId="24" borderId="32" xfId="0" applyFont="1" applyFill="1" applyBorder="1" applyAlignment="1">
      <alignment horizontal="center" vertical="center"/>
    </xf>
    <xf numFmtId="0" fontId="13" fillId="22" borderId="34" xfId="0" applyFont="1" applyFill="1" applyBorder="1" applyAlignment="1">
      <alignment horizontal="center" vertical="center"/>
    </xf>
    <xf numFmtId="0" fontId="13" fillId="22" borderId="1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6" fillId="0" borderId="3" xfId="0" quotePrefix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65" fontId="6" fillId="0" borderId="4" xfId="0" applyNumberFormat="1" applyFont="1" applyFill="1" applyBorder="1" applyAlignment="1" applyProtection="1">
      <alignment horizontal="center" vertical="center"/>
      <protection locked="0"/>
    </xf>
    <xf numFmtId="1" fontId="7" fillId="7" borderId="3" xfId="0" applyNumberFormat="1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5" fontId="6" fillId="0" borderId="5" xfId="0" applyNumberFormat="1" applyFont="1" applyFill="1" applyBorder="1" applyAlignment="1" applyProtection="1">
      <alignment horizontal="center" vertical="center"/>
      <protection locked="0"/>
    </xf>
    <xf numFmtId="1" fontId="7" fillId="7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5" fontId="8" fillId="0" borderId="0" xfId="0" applyNumberFormat="1" applyFont="1" applyFill="1" applyAlignment="1">
      <alignment horizontal="center" vertical="center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8" fontId="8" fillId="0" borderId="3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168" fontId="8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0" fontId="8" fillId="0" borderId="3" xfId="2" applyNumberFormat="1" applyFont="1" applyFill="1" applyBorder="1" applyAlignment="1">
      <alignment horizontal="center" vertical="center"/>
    </xf>
    <xf numFmtId="10" fontId="8" fillId="0" borderId="1" xfId="2" applyNumberFormat="1" applyFont="1" applyFill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0" fontId="13" fillId="10" borderId="35" xfId="0" applyFont="1" applyFill="1" applyBorder="1" applyAlignment="1">
      <alignment horizontal="center" vertical="center" wrapText="1"/>
    </xf>
    <xf numFmtId="0" fontId="12" fillId="24" borderId="6" xfId="0" applyFont="1" applyFill="1" applyBorder="1" applyAlignment="1">
      <alignment horizontal="center" vertical="center" wrapText="1"/>
    </xf>
    <xf numFmtId="0" fontId="13" fillId="24" borderId="21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3" fillId="22" borderId="32" xfId="0" applyFont="1" applyFill="1" applyBorder="1" applyAlignment="1">
      <alignment horizontal="center" vertical="center"/>
    </xf>
    <xf numFmtId="0" fontId="12" fillId="24" borderId="36" xfId="0" applyFont="1" applyFill="1" applyBorder="1" applyAlignment="1">
      <alignment horizontal="center" vertical="center" wrapText="1"/>
    </xf>
    <xf numFmtId="0" fontId="12" fillId="24" borderId="37" xfId="0" applyFont="1" applyFill="1" applyBorder="1" applyAlignment="1">
      <alignment horizontal="center" vertical="center" wrapText="1"/>
    </xf>
    <xf numFmtId="0" fontId="12" fillId="24" borderId="28" xfId="0" applyFont="1" applyFill="1" applyBorder="1" applyAlignment="1">
      <alignment horizontal="center" vertical="center" wrapText="1"/>
    </xf>
    <xf numFmtId="0" fontId="13" fillId="24" borderId="38" xfId="0" applyFont="1" applyFill="1" applyBorder="1" applyAlignment="1">
      <alignment horizontal="center" vertical="center"/>
    </xf>
    <xf numFmtId="0" fontId="13" fillId="24" borderId="3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2" fillId="23" borderId="21" xfId="0" applyFont="1" applyFill="1" applyBorder="1" applyAlignment="1">
      <alignment horizontal="center" vertical="center" wrapText="1"/>
    </xf>
    <xf numFmtId="0" fontId="13" fillId="24" borderId="6" xfId="0" applyFont="1" applyFill="1" applyBorder="1" applyAlignment="1">
      <alignment horizontal="center" vertical="center" wrapText="1"/>
    </xf>
    <xf numFmtId="0" fontId="13" fillId="24" borderId="7" xfId="0" applyFont="1" applyFill="1" applyBorder="1" applyAlignment="1">
      <alignment horizontal="center" vertical="center" wrapText="1"/>
    </xf>
    <xf numFmtId="0" fontId="12" fillId="22" borderId="28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horizontal="center" vertical="center" wrapText="1"/>
    </xf>
    <xf numFmtId="0" fontId="12" fillId="24" borderId="40" xfId="0" applyFont="1" applyFill="1" applyBorder="1" applyAlignment="1">
      <alignment horizontal="center" vertical="center" wrapText="1"/>
    </xf>
    <xf numFmtId="0" fontId="13" fillId="11" borderId="41" xfId="0" applyFont="1" applyFill="1" applyBorder="1" applyAlignment="1">
      <alignment horizontal="center" vertical="center"/>
    </xf>
    <xf numFmtId="0" fontId="13" fillId="11" borderId="42" xfId="0" applyFont="1" applyFill="1" applyBorder="1" applyAlignment="1">
      <alignment horizontal="center" vertical="center"/>
    </xf>
    <xf numFmtId="0" fontId="13" fillId="11" borderId="43" xfId="0" applyFont="1" applyFill="1" applyBorder="1" applyAlignment="1">
      <alignment horizontal="center" vertical="center"/>
    </xf>
    <xf numFmtId="0" fontId="12" fillId="22" borderId="36" xfId="0" applyFont="1" applyFill="1" applyBorder="1" applyAlignment="1">
      <alignment horizontal="center" vertical="center" wrapText="1"/>
    </xf>
    <xf numFmtId="0" fontId="12" fillId="23" borderId="3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2" fillId="11" borderId="7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 wrapText="1"/>
    </xf>
    <xf numFmtId="0" fontId="12" fillId="11" borderId="23" xfId="0" applyFont="1" applyFill="1" applyBorder="1" applyAlignment="1">
      <alignment horizontal="center" vertical="center" wrapText="1"/>
    </xf>
    <xf numFmtId="0" fontId="12" fillId="25" borderId="7" xfId="0" applyFont="1" applyFill="1" applyBorder="1" applyAlignment="1">
      <alignment horizontal="center" vertical="center" wrapText="1"/>
    </xf>
    <xf numFmtId="0" fontId="12" fillId="25" borderId="22" xfId="0" applyFont="1" applyFill="1" applyBorder="1" applyAlignment="1">
      <alignment horizontal="center" vertical="center" wrapText="1"/>
    </xf>
    <xf numFmtId="0" fontId="12" fillId="25" borderId="23" xfId="0" applyFont="1" applyFill="1" applyBorder="1" applyAlignment="1">
      <alignment horizontal="center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3" fillId="24" borderId="7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horizontal="center" vertical="center"/>
    </xf>
    <xf numFmtId="0" fontId="13" fillId="22" borderId="7" xfId="0" applyFont="1" applyFill="1" applyBorder="1" applyAlignment="1">
      <alignment horizontal="center" vertical="center"/>
    </xf>
    <xf numFmtId="0" fontId="13" fillId="22" borderId="22" xfId="0" applyFont="1" applyFill="1" applyBorder="1" applyAlignment="1">
      <alignment horizontal="center" vertical="center"/>
    </xf>
    <xf numFmtId="0" fontId="13" fillId="22" borderId="23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/>
    </xf>
    <xf numFmtId="0" fontId="13" fillId="10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3" fillId="24" borderId="4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6" borderId="22" xfId="0" applyFont="1" applyFill="1" applyBorder="1" applyAlignment="1">
      <alignment vertical="center"/>
    </xf>
    <xf numFmtId="0" fontId="8" fillId="6" borderId="23" xfId="0" applyFont="1" applyFill="1" applyBorder="1" applyAlignment="1">
      <alignment vertical="center"/>
    </xf>
    <xf numFmtId="0" fontId="6" fillId="27" borderId="45" xfId="0" applyFont="1" applyFill="1" applyBorder="1" applyAlignment="1">
      <alignment horizontal="center" vertical="center"/>
    </xf>
    <xf numFmtId="168" fontId="6" fillId="26" borderId="45" xfId="0" applyNumberFormat="1" applyFont="1" applyFill="1" applyBorder="1" applyAlignment="1">
      <alignment horizontal="center" vertical="center"/>
    </xf>
    <xf numFmtId="0" fontId="6" fillId="12" borderId="45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8" borderId="45" xfId="0" applyFont="1" applyFill="1" applyBorder="1" applyAlignment="1">
      <alignment horizontal="center" vertical="center"/>
    </xf>
    <xf numFmtId="0" fontId="6" fillId="28" borderId="1" xfId="0" applyFont="1" applyFill="1" applyBorder="1" applyAlignment="1">
      <alignment horizontal="center" vertical="center"/>
    </xf>
    <xf numFmtId="1" fontId="6" fillId="0" borderId="45" xfId="0" applyNumberFormat="1" applyFont="1" applyBorder="1" applyAlignment="1">
      <alignment horizontal="center" vertical="center"/>
    </xf>
    <xf numFmtId="10" fontId="6" fillId="0" borderId="45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168" fontId="6" fillId="0" borderId="45" xfId="0" applyNumberFormat="1" applyFont="1" applyBorder="1" applyAlignment="1">
      <alignment horizontal="center" vertical="center"/>
    </xf>
    <xf numFmtId="168" fontId="6" fillId="26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" fontId="6" fillId="27" borderId="1" xfId="0" applyNumberFormat="1" applyFont="1" applyFill="1" applyBorder="1" applyAlignment="1">
      <alignment horizontal="center" vertical="center"/>
    </xf>
    <xf numFmtId="1" fontId="6" fillId="12" borderId="1" xfId="0" applyNumberFormat="1" applyFont="1" applyFill="1" applyBorder="1" applyAlignment="1">
      <alignment horizontal="center" vertical="center"/>
    </xf>
    <xf numFmtId="0" fontId="6" fillId="29" borderId="1" xfId="0" applyFont="1" applyFill="1" applyBorder="1" applyAlignment="1">
      <alignment horizontal="center" vertical="center"/>
    </xf>
    <xf numFmtId="1" fontId="6" fillId="28" borderId="1" xfId="0" applyNumberFormat="1" applyFont="1" applyFill="1" applyBorder="1" applyAlignment="1">
      <alignment horizontal="center" vertical="center"/>
    </xf>
  </cellXfs>
  <cellStyles count="6">
    <cellStyle name="Hipervínculo 2" xfId="5"/>
    <cellStyle name="Linea horizontal" xfId="4"/>
    <cellStyle name="Moneda 2" xfId="1"/>
    <cellStyle name="Normal" xfId="0" builtinId="0"/>
    <cellStyle name="Normal 10" xfId="3"/>
    <cellStyle name="Porcentaje" xfId="2" builtinId="5"/>
  </cellStyles>
  <dxfs count="37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HM45"/>
  <sheetViews>
    <sheetView showGridLines="0" zoomScale="90" zoomScaleNormal="90" workbookViewId="0">
      <pane xSplit="2" ySplit="3" topLeftCell="FF4" activePane="bottomRight" state="frozen"/>
      <selection pane="topRight" activeCell="C1" sqref="C1"/>
      <selection pane="bottomLeft" activeCell="A5" sqref="A5"/>
      <selection pane="bottomRight" activeCell="FG2" sqref="FG1:FM1048576"/>
    </sheetView>
  </sheetViews>
  <sheetFormatPr baseColWidth="10" defaultColWidth="11.42578125" defaultRowHeight="15" x14ac:dyDescent="0.25"/>
  <cols>
    <col min="1" max="2" width="17.7109375" style="26" customWidth="1"/>
    <col min="3" max="4" width="11.7109375" style="27" customWidth="1"/>
    <col min="5" max="6" width="20.7109375" style="28" customWidth="1"/>
    <col min="7" max="7" width="20.7109375" style="34" customWidth="1"/>
    <col min="8" max="15" width="30.7109375" style="32" customWidth="1"/>
    <col min="16" max="20" width="30.7109375" style="26" customWidth="1"/>
    <col min="21" max="28" width="30.7109375" style="157" customWidth="1"/>
    <col min="29" max="45" width="30.7109375" style="32" customWidth="1"/>
    <col min="46" max="57" width="30.7109375" style="157" customWidth="1"/>
    <col min="58" max="65" width="30.7109375" style="32" customWidth="1"/>
    <col min="66" max="66" width="30.7109375" style="26" customWidth="1"/>
    <col min="67" max="79" width="30.7109375" style="32" customWidth="1"/>
    <col min="80" max="80" width="30.7109375" style="156" customWidth="1"/>
    <col min="81" max="107" width="30.7109375" style="32" customWidth="1"/>
    <col min="108" max="108" width="30.7109375" style="156" customWidth="1"/>
    <col min="109" max="135" width="30.7109375" style="32" customWidth="1"/>
    <col min="136" max="136" width="30.7109375" style="26" customWidth="1"/>
    <col min="137" max="138" width="30.7109375" style="121" customWidth="1"/>
    <col min="139" max="143" width="30.7109375" style="156" customWidth="1"/>
    <col min="144" max="151" width="30.7109375" style="32" customWidth="1"/>
    <col min="152" max="158" width="30.7109375" style="156" customWidth="1"/>
    <col min="159" max="161" width="11.7109375" style="26" customWidth="1"/>
    <col min="162" max="162" width="11.7109375" style="126" customWidth="1"/>
    <col min="163" max="163" width="15.85546875" style="26" bestFit="1" customWidth="1"/>
    <col min="164" max="164" width="9" style="26" bestFit="1" customWidth="1"/>
    <col min="165" max="165" width="17.5703125" style="26" bestFit="1" customWidth="1"/>
    <col min="166" max="166" width="12" style="26" bestFit="1" customWidth="1"/>
    <col min="167" max="167" width="72.140625" style="26" bestFit="1" customWidth="1"/>
    <col min="168" max="168" width="14.7109375" style="26" bestFit="1" customWidth="1"/>
    <col min="169" max="169" width="16.140625" style="26" bestFit="1" customWidth="1"/>
    <col min="170" max="177" width="11.42578125" style="26"/>
  </cols>
  <sheetData>
    <row r="1" spans="1:221" s="180" customFormat="1" ht="15.75" customHeight="1" thickBot="1" x14ac:dyDescent="0.3">
      <c r="A1" s="246" t="s">
        <v>56</v>
      </c>
      <c r="B1" s="246" t="s">
        <v>0</v>
      </c>
      <c r="C1" s="35"/>
      <c r="D1" s="35"/>
      <c r="E1" s="35"/>
      <c r="F1" s="35"/>
      <c r="G1" s="35"/>
      <c r="H1" s="243" t="s">
        <v>266</v>
      </c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5"/>
      <c r="AG1" s="240" t="s">
        <v>351</v>
      </c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2"/>
      <c r="BF1" s="252" t="s">
        <v>415</v>
      </c>
      <c r="BG1" s="253"/>
      <c r="BH1" s="253"/>
      <c r="BI1" s="253"/>
      <c r="BJ1" s="253"/>
      <c r="BK1" s="253"/>
      <c r="BL1" s="253"/>
      <c r="BM1" s="253"/>
      <c r="BN1" s="254"/>
      <c r="BO1" s="249" t="s">
        <v>416</v>
      </c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1"/>
      <c r="CC1" s="248" t="s">
        <v>417</v>
      </c>
      <c r="CD1" s="248"/>
      <c r="CE1" s="247" t="s">
        <v>418</v>
      </c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52" t="s">
        <v>419</v>
      </c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4"/>
      <c r="DE1" s="247" t="s">
        <v>420</v>
      </c>
      <c r="DF1" s="247"/>
      <c r="DG1" s="247"/>
      <c r="DH1" s="247"/>
      <c r="DI1" s="247"/>
      <c r="DJ1" s="252" t="s">
        <v>421</v>
      </c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4"/>
      <c r="EN1" s="249" t="s">
        <v>422</v>
      </c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1"/>
      <c r="FC1" s="258" t="s">
        <v>398</v>
      </c>
      <c r="FD1" s="259"/>
      <c r="FE1" s="260"/>
      <c r="FF1" s="179"/>
      <c r="FG1" s="255" t="s">
        <v>399</v>
      </c>
      <c r="FH1" s="256"/>
      <c r="FI1" s="256"/>
      <c r="FJ1" s="256"/>
      <c r="FK1" s="256"/>
      <c r="FL1" s="256"/>
      <c r="FM1" s="257"/>
      <c r="FN1" s="179"/>
      <c r="FO1" s="179"/>
      <c r="FP1" s="179"/>
      <c r="FQ1" s="179"/>
      <c r="FR1" s="179"/>
      <c r="FS1" s="179"/>
      <c r="FT1" s="179"/>
      <c r="FU1" s="179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</row>
    <row r="2" spans="1:221" s="180" customFormat="1" ht="85.15" customHeight="1" thickBot="1" x14ac:dyDescent="0.3">
      <c r="A2" s="246"/>
      <c r="B2" s="246"/>
      <c r="C2" s="158" t="s">
        <v>1</v>
      </c>
      <c r="D2" s="158" t="s">
        <v>2</v>
      </c>
      <c r="E2" s="16" t="s">
        <v>34</v>
      </c>
      <c r="F2" s="16" t="s">
        <v>35</v>
      </c>
      <c r="G2" s="16" t="s">
        <v>36</v>
      </c>
      <c r="H2" s="161" t="s">
        <v>295</v>
      </c>
      <c r="I2" s="161" t="s">
        <v>200</v>
      </c>
      <c r="J2" s="161" t="s">
        <v>201</v>
      </c>
      <c r="K2" s="161" t="s">
        <v>202</v>
      </c>
      <c r="L2" s="161" t="s">
        <v>203</v>
      </c>
      <c r="M2" s="161" t="s">
        <v>204</v>
      </c>
      <c r="N2" s="161" t="s">
        <v>205</v>
      </c>
      <c r="O2" s="161" t="s">
        <v>149</v>
      </c>
      <c r="P2" s="161" t="s">
        <v>268</v>
      </c>
      <c r="Q2" s="161" t="s">
        <v>269</v>
      </c>
      <c r="R2" s="161" t="s">
        <v>270</v>
      </c>
      <c r="S2" s="161" t="s">
        <v>271</v>
      </c>
      <c r="T2" s="161" t="s">
        <v>272</v>
      </c>
      <c r="U2" s="161" t="s">
        <v>322</v>
      </c>
      <c r="V2" s="161" t="s">
        <v>324</v>
      </c>
      <c r="W2" s="161" t="s">
        <v>328</v>
      </c>
      <c r="X2" s="161" t="s">
        <v>353</v>
      </c>
      <c r="Y2" s="161" t="s">
        <v>329</v>
      </c>
      <c r="Z2" s="161" t="s">
        <v>330</v>
      </c>
      <c r="AA2" s="161" t="s">
        <v>334</v>
      </c>
      <c r="AB2" s="161" t="s">
        <v>335</v>
      </c>
      <c r="AC2" s="161" t="s">
        <v>37</v>
      </c>
      <c r="AD2" s="161" t="s">
        <v>38</v>
      </c>
      <c r="AE2" s="161" t="s">
        <v>39</v>
      </c>
      <c r="AF2" s="161" t="s">
        <v>40</v>
      </c>
      <c r="AG2" s="217" t="s">
        <v>297</v>
      </c>
      <c r="AH2" s="225" t="s">
        <v>298</v>
      </c>
      <c r="AI2" s="163" t="s">
        <v>299</v>
      </c>
      <c r="AJ2" s="163" t="s">
        <v>300</v>
      </c>
      <c r="AK2" s="163" t="s">
        <v>301</v>
      </c>
      <c r="AL2" s="163" t="s">
        <v>302</v>
      </c>
      <c r="AM2" s="163" t="s">
        <v>303</v>
      </c>
      <c r="AN2" s="163" t="s">
        <v>304</v>
      </c>
      <c r="AO2" s="163" t="s">
        <v>305</v>
      </c>
      <c r="AP2" s="163" t="s">
        <v>306</v>
      </c>
      <c r="AQ2" s="163" t="s">
        <v>307</v>
      </c>
      <c r="AR2" s="163" t="s">
        <v>144</v>
      </c>
      <c r="AS2" s="163" t="s">
        <v>401</v>
      </c>
      <c r="AT2" s="163" t="s">
        <v>340</v>
      </c>
      <c r="AU2" s="163" t="s">
        <v>341</v>
      </c>
      <c r="AV2" s="163" t="s">
        <v>342</v>
      </c>
      <c r="AW2" s="163" t="s">
        <v>343</v>
      </c>
      <c r="AX2" s="163" t="s">
        <v>344</v>
      </c>
      <c r="AY2" s="163" t="s">
        <v>345</v>
      </c>
      <c r="AZ2" s="163" t="s">
        <v>356</v>
      </c>
      <c r="BA2" s="163" t="s">
        <v>348</v>
      </c>
      <c r="BB2" s="163" t="s">
        <v>349</v>
      </c>
      <c r="BC2" s="163" t="s">
        <v>350</v>
      </c>
      <c r="BD2" s="163" t="s">
        <v>346</v>
      </c>
      <c r="BE2" s="163" t="s">
        <v>347</v>
      </c>
      <c r="BF2" s="161" t="s">
        <v>206</v>
      </c>
      <c r="BG2" s="161" t="s">
        <v>207</v>
      </c>
      <c r="BH2" s="161" t="s">
        <v>208</v>
      </c>
      <c r="BI2" s="161" t="s">
        <v>209</v>
      </c>
      <c r="BJ2" s="161" t="s">
        <v>210</v>
      </c>
      <c r="BK2" s="161" t="s">
        <v>211</v>
      </c>
      <c r="BL2" s="161" t="s">
        <v>147</v>
      </c>
      <c r="BM2" s="161" t="s">
        <v>148</v>
      </c>
      <c r="BN2" s="161" t="s">
        <v>212</v>
      </c>
      <c r="BO2" s="163" t="s">
        <v>213</v>
      </c>
      <c r="BP2" s="163" t="s">
        <v>214</v>
      </c>
      <c r="BQ2" s="163" t="s">
        <v>357</v>
      </c>
      <c r="BR2" s="163" t="s">
        <v>358</v>
      </c>
      <c r="BS2" s="163" t="s">
        <v>215</v>
      </c>
      <c r="BT2" s="163" t="s">
        <v>216</v>
      </c>
      <c r="BU2" s="163" t="s">
        <v>217</v>
      </c>
      <c r="BV2" s="163" t="s">
        <v>218</v>
      </c>
      <c r="BW2" s="163" t="s">
        <v>219</v>
      </c>
      <c r="BX2" s="163" t="s">
        <v>220</v>
      </c>
      <c r="BY2" s="163" t="s">
        <v>221</v>
      </c>
      <c r="BZ2" s="163" t="s">
        <v>222</v>
      </c>
      <c r="CA2" s="163" t="s">
        <v>223</v>
      </c>
      <c r="CB2" s="163" t="s">
        <v>359</v>
      </c>
      <c r="CC2" s="161" t="s">
        <v>224</v>
      </c>
      <c r="CD2" s="161" t="s">
        <v>296</v>
      </c>
      <c r="CE2" s="163" t="s">
        <v>279</v>
      </c>
      <c r="CF2" s="163" t="s">
        <v>280</v>
      </c>
      <c r="CG2" s="163" t="s">
        <v>281</v>
      </c>
      <c r="CH2" s="163" t="s">
        <v>282</v>
      </c>
      <c r="CI2" s="163" t="s">
        <v>283</v>
      </c>
      <c r="CJ2" s="163" t="s">
        <v>41</v>
      </c>
      <c r="CK2" s="163" t="s">
        <v>42</v>
      </c>
      <c r="CL2" s="163" t="s">
        <v>225</v>
      </c>
      <c r="CM2" s="163" t="s">
        <v>43</v>
      </c>
      <c r="CN2" s="163" t="s">
        <v>226</v>
      </c>
      <c r="CO2" s="163" t="s">
        <v>151</v>
      </c>
      <c r="CP2" s="163" t="s">
        <v>154</v>
      </c>
      <c r="CQ2" s="161" t="s">
        <v>284</v>
      </c>
      <c r="CR2" s="161" t="s">
        <v>227</v>
      </c>
      <c r="CS2" s="161" t="s">
        <v>310</v>
      </c>
      <c r="CT2" s="161" t="s">
        <v>285</v>
      </c>
      <c r="CU2" s="161" t="s">
        <v>286</v>
      </c>
      <c r="CV2" s="161" t="s">
        <v>287</v>
      </c>
      <c r="CW2" s="161" t="s">
        <v>308</v>
      </c>
      <c r="CX2" s="161" t="s">
        <v>288</v>
      </c>
      <c r="CY2" s="161" t="s">
        <v>289</v>
      </c>
      <c r="CZ2" s="161" t="s">
        <v>290</v>
      </c>
      <c r="DA2" s="161" t="s">
        <v>291</v>
      </c>
      <c r="DB2" s="161" t="s">
        <v>292</v>
      </c>
      <c r="DC2" s="161" t="s">
        <v>152</v>
      </c>
      <c r="DD2" s="161" t="s">
        <v>354</v>
      </c>
      <c r="DE2" s="163" t="s">
        <v>44</v>
      </c>
      <c r="DF2" s="163" t="s">
        <v>293</v>
      </c>
      <c r="DG2" s="163" t="s">
        <v>45</v>
      </c>
      <c r="DH2" s="163" t="s">
        <v>228</v>
      </c>
      <c r="DI2" s="163" t="s">
        <v>46</v>
      </c>
      <c r="DJ2" s="161" t="s">
        <v>229</v>
      </c>
      <c r="DK2" s="161" t="s">
        <v>230</v>
      </c>
      <c r="DL2" s="161" t="s">
        <v>231</v>
      </c>
      <c r="DM2" s="161" t="s">
        <v>232</v>
      </c>
      <c r="DN2" s="161" t="s">
        <v>233</v>
      </c>
      <c r="DO2" s="161" t="s">
        <v>234</v>
      </c>
      <c r="DP2" s="161" t="s">
        <v>235</v>
      </c>
      <c r="DQ2" s="161" t="s">
        <v>236</v>
      </c>
      <c r="DR2" s="161" t="s">
        <v>294</v>
      </c>
      <c r="DS2" s="161" t="s">
        <v>237</v>
      </c>
      <c r="DT2" s="161" t="s">
        <v>238</v>
      </c>
      <c r="DU2" s="161" t="s">
        <v>273</v>
      </c>
      <c r="DV2" s="161" t="s">
        <v>239</v>
      </c>
      <c r="DW2" s="161" t="s">
        <v>274</v>
      </c>
      <c r="DX2" s="161" t="s">
        <v>361</v>
      </c>
      <c r="DY2" s="161" t="s">
        <v>275</v>
      </c>
      <c r="DZ2" s="161" t="s">
        <v>240</v>
      </c>
      <c r="EA2" s="161" t="s">
        <v>241</v>
      </c>
      <c r="EB2" s="161" t="s">
        <v>47</v>
      </c>
      <c r="EC2" s="161" t="s">
        <v>242</v>
      </c>
      <c r="ED2" s="161" t="s">
        <v>243</v>
      </c>
      <c r="EE2" s="161" t="s">
        <v>48</v>
      </c>
      <c r="EF2" s="161" t="s">
        <v>380</v>
      </c>
      <c r="EG2" s="161" t="s">
        <v>277</v>
      </c>
      <c r="EH2" s="161" t="s">
        <v>309</v>
      </c>
      <c r="EI2" s="161" t="s">
        <v>362</v>
      </c>
      <c r="EJ2" s="161" t="s">
        <v>363</v>
      </c>
      <c r="EK2" s="161" t="s">
        <v>364</v>
      </c>
      <c r="EL2" s="161" t="s">
        <v>381</v>
      </c>
      <c r="EM2" s="161" t="s">
        <v>379</v>
      </c>
      <c r="EN2" s="163" t="s">
        <v>49</v>
      </c>
      <c r="EO2" s="163" t="s">
        <v>50</v>
      </c>
      <c r="EP2" s="163" t="s">
        <v>51</v>
      </c>
      <c r="EQ2" s="163" t="s">
        <v>244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365</v>
      </c>
      <c r="EW2" s="233" t="s">
        <v>366</v>
      </c>
      <c r="EX2" s="233" t="s">
        <v>367</v>
      </c>
      <c r="EY2" s="233" t="s">
        <v>368</v>
      </c>
      <c r="EZ2" s="233" t="s">
        <v>369</v>
      </c>
      <c r="FA2" s="233" t="s">
        <v>370</v>
      </c>
      <c r="FB2" s="234" t="s">
        <v>371</v>
      </c>
      <c r="FC2" s="235" t="s">
        <v>189</v>
      </c>
      <c r="FD2" s="236" t="s">
        <v>190</v>
      </c>
      <c r="FE2" s="237" t="s">
        <v>313</v>
      </c>
      <c r="FF2" s="179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197</v>
      </c>
      <c r="FL2" s="25" t="s">
        <v>194</v>
      </c>
      <c r="FM2" s="25" t="s">
        <v>193</v>
      </c>
      <c r="FN2" s="179"/>
      <c r="FO2" s="179"/>
      <c r="FP2" s="179"/>
      <c r="FQ2" s="179"/>
      <c r="FR2" s="179"/>
      <c r="FS2" s="179"/>
      <c r="FT2" s="179"/>
      <c r="FU2" s="179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</row>
    <row r="3" spans="1:221" s="180" customFormat="1" ht="15.75" thickBot="1" x14ac:dyDescent="0.3">
      <c r="A3" s="246"/>
      <c r="B3" s="246"/>
      <c r="C3" s="158" t="s">
        <v>252</v>
      </c>
      <c r="D3" s="158" t="s">
        <v>253</v>
      </c>
      <c r="E3" s="158" t="s">
        <v>254</v>
      </c>
      <c r="F3" s="158" t="s">
        <v>255</v>
      </c>
      <c r="G3" s="158" t="s">
        <v>256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72" t="s">
        <v>245</v>
      </c>
      <c r="Q3" s="172" t="s">
        <v>246</v>
      </c>
      <c r="R3" s="172" t="s">
        <v>247</v>
      </c>
      <c r="S3" s="172" t="s">
        <v>248</v>
      </c>
      <c r="T3" s="172" t="s">
        <v>249</v>
      </c>
      <c r="U3" s="172" t="s">
        <v>321</v>
      </c>
      <c r="V3" s="172" t="s">
        <v>323</v>
      </c>
      <c r="W3" s="172" t="s">
        <v>325</v>
      </c>
      <c r="X3" s="172" t="s">
        <v>326</v>
      </c>
      <c r="Y3" s="172" t="s">
        <v>327</v>
      </c>
      <c r="Z3" s="172" t="s">
        <v>331</v>
      </c>
      <c r="AA3" s="172" t="s">
        <v>332</v>
      </c>
      <c r="AB3" s="172" t="s">
        <v>333</v>
      </c>
      <c r="AC3" s="37" t="s">
        <v>336</v>
      </c>
      <c r="AD3" s="37" t="s">
        <v>337</v>
      </c>
      <c r="AE3" s="37" t="s">
        <v>338</v>
      </c>
      <c r="AF3" s="37" t="s">
        <v>339</v>
      </c>
      <c r="AG3" s="15" t="s">
        <v>352</v>
      </c>
      <c r="AH3" s="15" t="s">
        <v>387</v>
      </c>
      <c r="AI3" s="15" t="s">
        <v>388</v>
      </c>
      <c r="AJ3" s="15" t="s">
        <v>389</v>
      </c>
      <c r="AK3" s="15" t="s">
        <v>390</v>
      </c>
      <c r="AL3" s="15" t="s">
        <v>391</v>
      </c>
      <c r="AM3" s="15" t="s">
        <v>392</v>
      </c>
      <c r="AN3" s="15" t="s">
        <v>393</v>
      </c>
      <c r="AO3" s="15" t="s">
        <v>394</v>
      </c>
      <c r="AP3" s="15" t="s">
        <v>395</v>
      </c>
      <c r="AQ3" s="15" t="s">
        <v>396</v>
      </c>
      <c r="AR3" s="15" t="s">
        <v>397</v>
      </c>
      <c r="AS3" s="15" t="s">
        <v>402</v>
      </c>
      <c r="AT3" s="15" t="s">
        <v>403</v>
      </c>
      <c r="AU3" s="15" t="s">
        <v>404</v>
      </c>
      <c r="AV3" s="15" t="s">
        <v>405</v>
      </c>
      <c r="AW3" s="15" t="s">
        <v>406</v>
      </c>
      <c r="AX3" s="15" t="s">
        <v>407</v>
      </c>
      <c r="AY3" s="15" t="s">
        <v>408</v>
      </c>
      <c r="AZ3" s="15" t="s">
        <v>409</v>
      </c>
      <c r="BA3" s="15" t="s">
        <v>410</v>
      </c>
      <c r="BB3" s="15" t="s">
        <v>411</v>
      </c>
      <c r="BC3" s="15" t="s">
        <v>412</v>
      </c>
      <c r="BD3" s="15" t="s">
        <v>413</v>
      </c>
      <c r="BE3" s="15" t="s">
        <v>414</v>
      </c>
      <c r="BF3" s="37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72" t="s">
        <v>250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5" t="s">
        <v>360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37" t="s">
        <v>355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72" t="s">
        <v>251</v>
      </c>
      <c r="EG3" s="172" t="s">
        <v>276</v>
      </c>
      <c r="EH3" s="172" t="s">
        <v>278</v>
      </c>
      <c r="EI3" s="172" t="s">
        <v>382</v>
      </c>
      <c r="EJ3" s="172" t="s">
        <v>383</v>
      </c>
      <c r="EK3" s="172" t="s">
        <v>384</v>
      </c>
      <c r="EL3" s="172" t="s">
        <v>385</v>
      </c>
      <c r="EM3" s="172" t="s">
        <v>386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15" t="s">
        <v>142</v>
      </c>
      <c r="EV3" s="230" t="s">
        <v>372</v>
      </c>
      <c r="EW3" s="230" t="s">
        <v>373</v>
      </c>
      <c r="EX3" s="230" t="s">
        <v>374</v>
      </c>
      <c r="EY3" s="230" t="s">
        <v>375</v>
      </c>
      <c r="EZ3" s="230" t="s">
        <v>376</v>
      </c>
      <c r="FA3" s="230" t="s">
        <v>377</v>
      </c>
      <c r="FB3" s="231" t="s">
        <v>378</v>
      </c>
      <c r="FC3" s="167" t="s">
        <v>314</v>
      </c>
      <c r="FD3" s="168" t="s">
        <v>315</v>
      </c>
      <c r="FE3" s="169" t="s">
        <v>316</v>
      </c>
      <c r="FF3" s="179"/>
      <c r="FG3" s="15" t="s">
        <v>257</v>
      </c>
      <c r="FH3" s="15" t="s">
        <v>258</v>
      </c>
      <c r="FI3" s="15" t="s">
        <v>259</v>
      </c>
      <c r="FJ3" s="15" t="s">
        <v>260</v>
      </c>
      <c r="FK3" s="15" t="s">
        <v>261</v>
      </c>
      <c r="FL3" s="15" t="s">
        <v>262</v>
      </c>
      <c r="FM3" s="15" t="s">
        <v>263</v>
      </c>
      <c r="FN3" s="179"/>
      <c r="FO3" s="179"/>
      <c r="FP3" s="179"/>
      <c r="FQ3" s="179"/>
      <c r="FR3" s="179"/>
      <c r="FS3" s="179"/>
      <c r="FT3" s="179"/>
      <c r="FU3" s="179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</row>
    <row r="4" spans="1:221" s="133" customFormat="1" x14ac:dyDescent="0.25">
      <c r="A4" s="181" t="s">
        <v>157</v>
      </c>
      <c r="B4" s="131" t="s">
        <v>3</v>
      </c>
      <c r="C4" s="182"/>
      <c r="D4" s="182"/>
      <c r="E4" s="17"/>
      <c r="F4" s="17"/>
      <c r="G4" s="183"/>
      <c r="H4" s="184" t="s">
        <v>57</v>
      </c>
      <c r="I4" s="18">
        <v>1</v>
      </c>
      <c r="J4" s="184" t="s">
        <v>57</v>
      </c>
      <c r="K4" s="184" t="s">
        <v>57</v>
      </c>
      <c r="L4" s="184" t="s">
        <v>57</v>
      </c>
      <c r="M4" s="184" t="s">
        <v>57</v>
      </c>
      <c r="N4" s="184" t="s">
        <v>57</v>
      </c>
      <c r="O4" s="18">
        <v>1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185" t="s">
        <v>57</v>
      </c>
      <c r="AD4" s="185" t="s">
        <v>57</v>
      </c>
      <c r="AE4" s="185" t="s">
        <v>57</v>
      </c>
      <c r="AF4" s="185" t="s">
        <v>57</v>
      </c>
      <c r="AG4" s="185" t="s">
        <v>57</v>
      </c>
      <c r="AH4" s="185" t="s">
        <v>57</v>
      </c>
      <c r="AI4" s="185" t="s">
        <v>57</v>
      </c>
      <c r="AJ4" s="185" t="s">
        <v>57</v>
      </c>
      <c r="AK4" s="185" t="s">
        <v>57</v>
      </c>
      <c r="AL4" s="185" t="s">
        <v>57</v>
      </c>
      <c r="AM4" s="185" t="s">
        <v>57</v>
      </c>
      <c r="AN4" s="185" t="s">
        <v>57</v>
      </c>
      <c r="AO4" s="185" t="s">
        <v>57</v>
      </c>
      <c r="AP4" s="185" t="s">
        <v>57</v>
      </c>
      <c r="AQ4" s="185" t="s">
        <v>57</v>
      </c>
      <c r="AR4" s="184" t="s">
        <v>57</v>
      </c>
      <c r="AS4" s="184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85" t="s">
        <v>57</v>
      </c>
      <c r="BG4" s="185" t="s">
        <v>57</v>
      </c>
      <c r="BH4" s="185" t="s">
        <v>57</v>
      </c>
      <c r="BI4" s="185" t="s">
        <v>57</v>
      </c>
      <c r="BJ4" s="185" t="s">
        <v>57</v>
      </c>
      <c r="BK4" s="18">
        <v>1</v>
      </c>
      <c r="BL4" s="18">
        <v>1</v>
      </c>
      <c r="BM4" s="185" t="s">
        <v>57</v>
      </c>
      <c r="BN4" s="185" t="s">
        <v>57</v>
      </c>
      <c r="BO4" s="185" t="s">
        <v>57</v>
      </c>
      <c r="BP4" s="18">
        <v>1</v>
      </c>
      <c r="BQ4" s="185" t="s">
        <v>57</v>
      </c>
      <c r="BR4" s="185" t="s">
        <v>57</v>
      </c>
      <c r="BS4" s="185" t="s">
        <v>57</v>
      </c>
      <c r="BT4" s="185" t="s">
        <v>57</v>
      </c>
      <c r="BU4" s="18">
        <v>1</v>
      </c>
      <c r="BV4" s="18">
        <v>1</v>
      </c>
      <c r="BW4" s="19">
        <v>0</v>
      </c>
      <c r="BX4" s="18">
        <v>1</v>
      </c>
      <c r="BY4" s="19">
        <v>0</v>
      </c>
      <c r="BZ4" s="18">
        <v>1</v>
      </c>
      <c r="CA4" s="18">
        <v>1</v>
      </c>
      <c r="CB4" s="185" t="s">
        <v>57</v>
      </c>
      <c r="CC4" s="18">
        <v>1</v>
      </c>
      <c r="CD4" s="18">
        <v>1</v>
      </c>
      <c r="CE4" s="18">
        <v>1</v>
      </c>
      <c r="CF4" s="19">
        <v>0</v>
      </c>
      <c r="CG4" s="18">
        <v>1</v>
      </c>
      <c r="CH4" s="185" t="s">
        <v>57</v>
      </c>
      <c r="CI4" s="185" t="s">
        <v>57</v>
      </c>
      <c r="CJ4" s="185" t="s">
        <v>57</v>
      </c>
      <c r="CK4" s="19">
        <v>0</v>
      </c>
      <c r="CL4" s="185" t="s">
        <v>57</v>
      </c>
      <c r="CM4" s="19">
        <v>0</v>
      </c>
      <c r="CN4" s="19">
        <v>0</v>
      </c>
      <c r="CO4" s="185" t="s">
        <v>57</v>
      </c>
      <c r="CP4" s="185" t="s">
        <v>57</v>
      </c>
      <c r="CQ4" s="185" t="s">
        <v>57</v>
      </c>
      <c r="CR4" s="185" t="s">
        <v>57</v>
      </c>
      <c r="CS4" s="185" t="s">
        <v>57</v>
      </c>
      <c r="CT4" s="18">
        <v>1</v>
      </c>
      <c r="CU4" s="19">
        <v>0</v>
      </c>
      <c r="CV4" s="185" t="s">
        <v>57</v>
      </c>
      <c r="CW4" s="185" t="s">
        <v>57</v>
      </c>
      <c r="CX4" s="185" t="s">
        <v>57</v>
      </c>
      <c r="CY4" s="185" t="s">
        <v>57</v>
      </c>
      <c r="CZ4" s="185" t="s">
        <v>57</v>
      </c>
      <c r="DA4" s="185" t="s">
        <v>57</v>
      </c>
      <c r="DB4" s="19">
        <v>0</v>
      </c>
      <c r="DC4" s="185" t="s">
        <v>57</v>
      </c>
      <c r="DD4" s="185" t="s">
        <v>57</v>
      </c>
      <c r="DE4" s="18">
        <v>1</v>
      </c>
      <c r="DF4" s="18">
        <v>1</v>
      </c>
      <c r="DG4" s="185" t="s">
        <v>57</v>
      </c>
      <c r="DH4" s="18">
        <v>1</v>
      </c>
      <c r="DI4" s="185" t="s">
        <v>57</v>
      </c>
      <c r="DJ4" s="18">
        <v>1</v>
      </c>
      <c r="DK4" s="19">
        <v>0</v>
      </c>
      <c r="DL4" s="18">
        <v>1</v>
      </c>
      <c r="DM4" s="19">
        <v>0</v>
      </c>
      <c r="DN4" s="18">
        <v>1</v>
      </c>
      <c r="DO4" s="18">
        <v>1</v>
      </c>
      <c r="DP4" s="185" t="s">
        <v>57</v>
      </c>
      <c r="DQ4" s="185" t="s">
        <v>57</v>
      </c>
      <c r="DR4" s="18">
        <v>1</v>
      </c>
      <c r="DS4" s="185" t="s">
        <v>57</v>
      </c>
      <c r="DT4" s="185" t="s">
        <v>57</v>
      </c>
      <c r="DU4" s="18">
        <v>1</v>
      </c>
      <c r="DV4" s="18">
        <v>1</v>
      </c>
      <c r="DW4" s="19">
        <v>0</v>
      </c>
      <c r="DX4" s="185" t="s">
        <v>57</v>
      </c>
      <c r="DY4" s="185" t="s">
        <v>57</v>
      </c>
      <c r="DZ4" s="185" t="s">
        <v>57</v>
      </c>
      <c r="EA4" s="185" t="s">
        <v>57</v>
      </c>
      <c r="EB4" s="185" t="s">
        <v>57</v>
      </c>
      <c r="EC4" s="185" t="s">
        <v>57</v>
      </c>
      <c r="ED4" s="185" t="s">
        <v>57</v>
      </c>
      <c r="EE4" s="185" t="s">
        <v>57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185" t="s">
        <v>57</v>
      </c>
      <c r="EO4" s="18">
        <v>1</v>
      </c>
      <c r="EP4" s="18">
        <v>1</v>
      </c>
      <c r="EQ4" s="19">
        <v>0</v>
      </c>
      <c r="ER4" s="19">
        <v>0</v>
      </c>
      <c r="ES4" s="18">
        <v>1</v>
      </c>
      <c r="ET4" s="18">
        <v>1</v>
      </c>
      <c r="EU4" s="19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165">
        <f t="shared" ref="FC4:FC35" si="0">SUM(H4:FB4)</f>
        <v>29</v>
      </c>
      <c r="FD4" s="209">
        <f>(FC4/42)</f>
        <v>0.69047619047619047</v>
      </c>
      <c r="FE4" s="166">
        <f>RANK(FD4,$FD$4:$FD$35)</f>
        <v>5</v>
      </c>
      <c r="FF4" s="179"/>
      <c r="FG4" s="186"/>
      <c r="FH4" s="186"/>
      <c r="FI4" s="186"/>
      <c r="FJ4" s="186"/>
      <c r="FK4" s="201">
        <v>2284.891700869468</v>
      </c>
      <c r="FL4" s="186"/>
      <c r="FM4" s="186"/>
      <c r="FN4" s="179"/>
      <c r="FO4" s="179"/>
      <c r="FP4" s="179"/>
      <c r="FQ4" s="179"/>
      <c r="FR4" s="179"/>
      <c r="FS4" s="179"/>
      <c r="FT4" s="179"/>
      <c r="FU4" s="179"/>
    </row>
    <row r="5" spans="1:221" s="133" customFormat="1" x14ac:dyDescent="0.25">
      <c r="A5" s="181" t="s">
        <v>158</v>
      </c>
      <c r="B5" s="129" t="s">
        <v>4</v>
      </c>
      <c r="C5" s="187"/>
      <c r="D5" s="187"/>
      <c r="E5" s="20"/>
      <c r="F5" s="21"/>
      <c r="G5" s="188"/>
      <c r="H5" s="189" t="s">
        <v>57</v>
      </c>
      <c r="I5" s="7">
        <v>1</v>
      </c>
      <c r="J5" s="189" t="s">
        <v>57</v>
      </c>
      <c r="K5" s="189" t="s">
        <v>57</v>
      </c>
      <c r="L5" s="189" t="s">
        <v>57</v>
      </c>
      <c r="M5" s="189" t="s">
        <v>57</v>
      </c>
      <c r="N5" s="189" t="s">
        <v>57</v>
      </c>
      <c r="O5" s="7">
        <v>1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67" t="s">
        <v>57</v>
      </c>
      <c r="AD5" s="67" t="s">
        <v>57</v>
      </c>
      <c r="AE5" s="67" t="s">
        <v>57</v>
      </c>
      <c r="AF5" s="67" t="s">
        <v>57</v>
      </c>
      <c r="AG5" s="67" t="s">
        <v>57</v>
      </c>
      <c r="AH5" s="67" t="s">
        <v>57</v>
      </c>
      <c r="AI5" s="67" t="s">
        <v>57</v>
      </c>
      <c r="AJ5" s="67" t="s">
        <v>57</v>
      </c>
      <c r="AK5" s="67" t="s">
        <v>57</v>
      </c>
      <c r="AL5" s="67" t="s">
        <v>57</v>
      </c>
      <c r="AM5" s="67" t="s">
        <v>57</v>
      </c>
      <c r="AN5" s="67" t="s">
        <v>57</v>
      </c>
      <c r="AO5" s="67" t="s">
        <v>57</v>
      </c>
      <c r="AP5" s="67" t="s">
        <v>57</v>
      </c>
      <c r="AQ5" s="67" t="s">
        <v>57</v>
      </c>
      <c r="AR5" s="189" t="s">
        <v>57</v>
      </c>
      <c r="AS5" s="189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67" t="s">
        <v>57</v>
      </c>
      <c r="BG5" s="67" t="s">
        <v>57</v>
      </c>
      <c r="BH5" s="67" t="s">
        <v>57</v>
      </c>
      <c r="BI5" s="67" t="s">
        <v>57</v>
      </c>
      <c r="BJ5" s="67" t="s">
        <v>57</v>
      </c>
      <c r="BK5" s="7">
        <v>1</v>
      </c>
      <c r="BL5" s="7">
        <v>1</v>
      </c>
      <c r="BM5" s="67" t="s">
        <v>57</v>
      </c>
      <c r="BN5" s="67" t="s">
        <v>57</v>
      </c>
      <c r="BO5" s="67" t="s">
        <v>57</v>
      </c>
      <c r="BP5" s="7">
        <v>1</v>
      </c>
      <c r="BQ5" s="67" t="s">
        <v>57</v>
      </c>
      <c r="BR5" s="67" t="s">
        <v>57</v>
      </c>
      <c r="BS5" s="67" t="s">
        <v>57</v>
      </c>
      <c r="BT5" s="67" t="s">
        <v>57</v>
      </c>
      <c r="BU5" s="7">
        <v>1</v>
      </c>
      <c r="BV5" s="9">
        <v>0</v>
      </c>
      <c r="BW5" s="7">
        <v>1</v>
      </c>
      <c r="BX5" s="7">
        <v>1</v>
      </c>
      <c r="BY5" s="7">
        <v>1</v>
      </c>
      <c r="BZ5" s="7">
        <v>1</v>
      </c>
      <c r="CA5" s="7">
        <v>1</v>
      </c>
      <c r="CB5" s="185" t="s">
        <v>57</v>
      </c>
      <c r="CC5" s="7">
        <v>1</v>
      </c>
      <c r="CD5" s="7">
        <v>1</v>
      </c>
      <c r="CE5" s="7">
        <v>1</v>
      </c>
      <c r="CF5" s="7">
        <v>1</v>
      </c>
      <c r="CG5" s="9">
        <v>0</v>
      </c>
      <c r="CH5" s="67" t="s">
        <v>57</v>
      </c>
      <c r="CI5" s="67" t="s">
        <v>57</v>
      </c>
      <c r="CJ5" s="67" t="s">
        <v>57</v>
      </c>
      <c r="CK5" s="7">
        <v>1</v>
      </c>
      <c r="CL5" s="67" t="s">
        <v>57</v>
      </c>
      <c r="CM5" s="9">
        <v>0</v>
      </c>
      <c r="CN5" s="9">
        <v>0</v>
      </c>
      <c r="CO5" s="67" t="s">
        <v>57</v>
      </c>
      <c r="CP5" s="67" t="s">
        <v>57</v>
      </c>
      <c r="CQ5" s="67" t="s">
        <v>57</v>
      </c>
      <c r="CR5" s="67" t="s">
        <v>57</v>
      </c>
      <c r="CS5" s="67" t="s">
        <v>57</v>
      </c>
      <c r="CT5" s="7">
        <v>1</v>
      </c>
      <c r="CU5" s="7">
        <v>1</v>
      </c>
      <c r="CV5" s="67" t="s">
        <v>57</v>
      </c>
      <c r="CW5" s="67" t="s">
        <v>57</v>
      </c>
      <c r="CX5" s="67" t="s">
        <v>57</v>
      </c>
      <c r="CY5" s="67" t="s">
        <v>57</v>
      </c>
      <c r="CZ5" s="67" t="s">
        <v>57</v>
      </c>
      <c r="DA5" s="67" t="s">
        <v>57</v>
      </c>
      <c r="DB5" s="7">
        <v>1</v>
      </c>
      <c r="DC5" s="67" t="s">
        <v>57</v>
      </c>
      <c r="DD5" s="185" t="s">
        <v>57</v>
      </c>
      <c r="DE5" s="7">
        <v>1</v>
      </c>
      <c r="DF5" s="7">
        <v>1</v>
      </c>
      <c r="DG5" s="67" t="s">
        <v>57</v>
      </c>
      <c r="DH5" s="7">
        <v>1</v>
      </c>
      <c r="DI5" s="67" t="s">
        <v>57</v>
      </c>
      <c r="DJ5" s="9">
        <v>0</v>
      </c>
      <c r="DK5" s="9">
        <v>0</v>
      </c>
      <c r="DL5" s="7">
        <v>1</v>
      </c>
      <c r="DM5" s="9">
        <v>0</v>
      </c>
      <c r="DN5" s="9">
        <v>0</v>
      </c>
      <c r="DO5" s="9">
        <v>0</v>
      </c>
      <c r="DP5" s="67" t="s">
        <v>57</v>
      </c>
      <c r="DQ5" s="67" t="s">
        <v>57</v>
      </c>
      <c r="DR5" s="7">
        <v>1</v>
      </c>
      <c r="DS5" s="67" t="s">
        <v>57</v>
      </c>
      <c r="DT5" s="67" t="s">
        <v>57</v>
      </c>
      <c r="DU5" s="9">
        <v>0</v>
      </c>
      <c r="DV5" s="9">
        <v>0</v>
      </c>
      <c r="DW5" s="9">
        <v>0</v>
      </c>
      <c r="DX5" s="67" t="s">
        <v>57</v>
      </c>
      <c r="DY5" s="67" t="s">
        <v>57</v>
      </c>
      <c r="DZ5" s="67" t="s">
        <v>57</v>
      </c>
      <c r="EA5" s="67" t="s">
        <v>57</v>
      </c>
      <c r="EB5" s="67" t="s">
        <v>57</v>
      </c>
      <c r="EC5" s="67" t="s">
        <v>57</v>
      </c>
      <c r="ED5" s="67" t="s">
        <v>57</v>
      </c>
      <c r="EE5" s="67" t="s">
        <v>57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67" t="s">
        <v>57</v>
      </c>
      <c r="EO5" s="7">
        <v>1</v>
      </c>
      <c r="EP5" s="9">
        <v>0</v>
      </c>
      <c r="EQ5" s="9">
        <v>0</v>
      </c>
      <c r="ER5" s="9">
        <v>0</v>
      </c>
      <c r="ES5" s="9">
        <v>0</v>
      </c>
      <c r="ET5" s="9">
        <v>0</v>
      </c>
      <c r="EU5" s="9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25</v>
      </c>
      <c r="FD5" s="210">
        <f t="shared" ref="FD5:FD35" si="1">(FC5/42)</f>
        <v>0.59523809523809523</v>
      </c>
      <c r="FE5" s="101">
        <f t="shared" ref="FE5:FE35" si="2">RANK(FD5,$FD$4:$FD$35)</f>
        <v>9</v>
      </c>
      <c r="FF5" s="179"/>
      <c r="FG5" s="190"/>
      <c r="FH5" s="190"/>
      <c r="FI5" s="190"/>
      <c r="FJ5" s="190"/>
      <c r="FK5" s="202">
        <v>5835.8731592168278</v>
      </c>
      <c r="FL5" s="190"/>
      <c r="FM5" s="190"/>
      <c r="FN5" s="179"/>
      <c r="FO5" s="179"/>
      <c r="FP5" s="179"/>
      <c r="FQ5" s="179"/>
      <c r="FR5" s="179"/>
      <c r="FS5" s="179"/>
      <c r="FT5" s="179"/>
      <c r="FU5" s="179"/>
    </row>
    <row r="6" spans="1:221" s="133" customFormat="1" x14ac:dyDescent="0.25">
      <c r="A6" s="181" t="s">
        <v>159</v>
      </c>
      <c r="B6" s="129" t="s">
        <v>5</v>
      </c>
      <c r="C6" s="187"/>
      <c r="D6" s="187"/>
      <c r="E6" s="191"/>
      <c r="F6" s="21"/>
      <c r="G6" s="188"/>
      <c r="H6" s="189" t="s">
        <v>57</v>
      </c>
      <c r="I6" s="13">
        <v>0</v>
      </c>
      <c r="J6" s="189" t="s">
        <v>57</v>
      </c>
      <c r="K6" s="189" t="s">
        <v>57</v>
      </c>
      <c r="L6" s="189" t="s">
        <v>57</v>
      </c>
      <c r="M6" s="189" t="s">
        <v>57</v>
      </c>
      <c r="N6" s="189" t="s">
        <v>57</v>
      </c>
      <c r="O6" s="13">
        <v>0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67" t="s">
        <v>57</v>
      </c>
      <c r="AD6" s="67" t="s">
        <v>57</v>
      </c>
      <c r="AE6" s="67" t="s">
        <v>57</v>
      </c>
      <c r="AF6" s="67" t="s">
        <v>57</v>
      </c>
      <c r="AG6" s="67" t="s">
        <v>57</v>
      </c>
      <c r="AH6" s="67" t="s">
        <v>57</v>
      </c>
      <c r="AI6" s="67" t="s">
        <v>57</v>
      </c>
      <c r="AJ6" s="67" t="s">
        <v>57</v>
      </c>
      <c r="AK6" s="67" t="s">
        <v>57</v>
      </c>
      <c r="AL6" s="67" t="s">
        <v>57</v>
      </c>
      <c r="AM6" s="67" t="s">
        <v>57</v>
      </c>
      <c r="AN6" s="67" t="s">
        <v>57</v>
      </c>
      <c r="AO6" s="67" t="s">
        <v>57</v>
      </c>
      <c r="AP6" s="67" t="s">
        <v>57</v>
      </c>
      <c r="AQ6" s="67" t="s">
        <v>57</v>
      </c>
      <c r="AR6" s="189" t="s">
        <v>57</v>
      </c>
      <c r="AS6" s="189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67" t="s">
        <v>57</v>
      </c>
      <c r="BG6" s="67" t="s">
        <v>57</v>
      </c>
      <c r="BH6" s="67" t="s">
        <v>57</v>
      </c>
      <c r="BI6" s="67" t="s">
        <v>57</v>
      </c>
      <c r="BJ6" s="67" t="s">
        <v>57</v>
      </c>
      <c r="BK6" s="13">
        <v>0</v>
      </c>
      <c r="BL6" s="13">
        <v>0</v>
      </c>
      <c r="BM6" s="67" t="s">
        <v>57</v>
      </c>
      <c r="BN6" s="67" t="s">
        <v>57</v>
      </c>
      <c r="BO6" s="67" t="s">
        <v>57</v>
      </c>
      <c r="BP6" s="13">
        <v>0</v>
      </c>
      <c r="BQ6" s="67" t="s">
        <v>57</v>
      </c>
      <c r="BR6" s="67" t="s">
        <v>57</v>
      </c>
      <c r="BS6" s="67" t="s">
        <v>57</v>
      </c>
      <c r="BT6" s="67" t="s">
        <v>57</v>
      </c>
      <c r="BU6" s="13">
        <v>0</v>
      </c>
      <c r="BV6" s="13">
        <v>0</v>
      </c>
      <c r="BW6" s="13">
        <v>0</v>
      </c>
      <c r="BX6" s="13">
        <v>0</v>
      </c>
      <c r="BY6" s="13">
        <v>0</v>
      </c>
      <c r="BZ6" s="13">
        <v>0</v>
      </c>
      <c r="CA6" s="13">
        <v>0</v>
      </c>
      <c r="CB6" s="185" t="s">
        <v>57</v>
      </c>
      <c r="CC6" s="13">
        <v>0</v>
      </c>
      <c r="CD6" s="13">
        <v>0</v>
      </c>
      <c r="CE6" s="13">
        <v>0</v>
      </c>
      <c r="CF6" s="13">
        <v>0</v>
      </c>
      <c r="CG6" s="13">
        <v>0</v>
      </c>
      <c r="CH6" s="67" t="s">
        <v>57</v>
      </c>
      <c r="CI6" s="67" t="s">
        <v>57</v>
      </c>
      <c r="CJ6" s="67" t="s">
        <v>57</v>
      </c>
      <c r="CK6" s="13">
        <v>0</v>
      </c>
      <c r="CL6" s="67" t="s">
        <v>57</v>
      </c>
      <c r="CM6" s="13">
        <v>0</v>
      </c>
      <c r="CN6" s="13">
        <v>0</v>
      </c>
      <c r="CO6" s="67" t="s">
        <v>57</v>
      </c>
      <c r="CP6" s="67" t="s">
        <v>57</v>
      </c>
      <c r="CQ6" s="67" t="s">
        <v>57</v>
      </c>
      <c r="CR6" s="67" t="s">
        <v>57</v>
      </c>
      <c r="CS6" s="67" t="s">
        <v>57</v>
      </c>
      <c r="CT6" s="13">
        <v>0</v>
      </c>
      <c r="CU6" s="13">
        <v>0</v>
      </c>
      <c r="CV6" s="67" t="s">
        <v>57</v>
      </c>
      <c r="CW6" s="67" t="s">
        <v>57</v>
      </c>
      <c r="CX6" s="67" t="s">
        <v>57</v>
      </c>
      <c r="CY6" s="67" t="s">
        <v>57</v>
      </c>
      <c r="CZ6" s="67" t="s">
        <v>57</v>
      </c>
      <c r="DA6" s="67" t="s">
        <v>57</v>
      </c>
      <c r="DB6" s="13">
        <v>0</v>
      </c>
      <c r="DC6" s="67" t="s">
        <v>57</v>
      </c>
      <c r="DD6" s="185" t="s">
        <v>57</v>
      </c>
      <c r="DE6" s="13">
        <v>0</v>
      </c>
      <c r="DF6" s="13">
        <v>0</v>
      </c>
      <c r="DG6" s="67" t="s">
        <v>57</v>
      </c>
      <c r="DH6" s="13">
        <v>0</v>
      </c>
      <c r="DI6" s="67" t="s">
        <v>57</v>
      </c>
      <c r="DJ6" s="13">
        <v>0</v>
      </c>
      <c r="DK6" s="13">
        <v>0</v>
      </c>
      <c r="DL6" s="13">
        <v>0</v>
      </c>
      <c r="DM6" s="13">
        <v>0</v>
      </c>
      <c r="DN6" s="13">
        <v>0</v>
      </c>
      <c r="DO6" s="13">
        <v>0</v>
      </c>
      <c r="DP6" s="67" t="s">
        <v>57</v>
      </c>
      <c r="DQ6" s="67" t="s">
        <v>57</v>
      </c>
      <c r="DR6" s="13">
        <v>0</v>
      </c>
      <c r="DS6" s="67" t="s">
        <v>57</v>
      </c>
      <c r="DT6" s="67" t="s">
        <v>57</v>
      </c>
      <c r="DU6" s="13">
        <v>0</v>
      </c>
      <c r="DV6" s="13">
        <v>0</v>
      </c>
      <c r="DW6" s="13">
        <v>0</v>
      </c>
      <c r="DX6" s="67" t="s">
        <v>57</v>
      </c>
      <c r="DY6" s="67" t="s">
        <v>57</v>
      </c>
      <c r="DZ6" s="67" t="s">
        <v>57</v>
      </c>
      <c r="EA6" s="67" t="s">
        <v>57</v>
      </c>
      <c r="EB6" s="67" t="s">
        <v>57</v>
      </c>
      <c r="EC6" s="67" t="s">
        <v>57</v>
      </c>
      <c r="ED6" s="67" t="s">
        <v>57</v>
      </c>
      <c r="EE6" s="67" t="s">
        <v>57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67" t="s">
        <v>57</v>
      </c>
      <c r="EO6" s="13">
        <v>0</v>
      </c>
      <c r="EP6" s="13">
        <v>0</v>
      </c>
      <c r="EQ6" s="13">
        <v>0</v>
      </c>
      <c r="ER6" s="13">
        <v>0</v>
      </c>
      <c r="ES6" s="13">
        <v>0</v>
      </c>
      <c r="ET6" s="13">
        <v>0</v>
      </c>
      <c r="EU6" s="13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0</v>
      </c>
      <c r="FD6" s="210">
        <f t="shared" si="1"/>
        <v>0</v>
      </c>
      <c r="FE6" s="101">
        <f t="shared" si="2"/>
        <v>32</v>
      </c>
      <c r="FF6" s="179"/>
      <c r="FG6" s="190"/>
      <c r="FH6" s="190"/>
      <c r="FI6" s="190"/>
      <c r="FJ6" s="190"/>
      <c r="FK6" s="202">
        <v>741.53820620360398</v>
      </c>
      <c r="FL6" s="190"/>
      <c r="FM6" s="190"/>
      <c r="FN6" s="179"/>
      <c r="FO6" s="179"/>
      <c r="FP6" s="179"/>
      <c r="FQ6" s="179"/>
      <c r="FR6" s="179"/>
      <c r="FS6" s="179"/>
      <c r="FT6" s="179"/>
      <c r="FU6" s="179"/>
    </row>
    <row r="7" spans="1:221" s="133" customFormat="1" x14ac:dyDescent="0.25">
      <c r="A7" s="181" t="s">
        <v>160</v>
      </c>
      <c r="B7" s="129" t="s">
        <v>6</v>
      </c>
      <c r="C7" s="187"/>
      <c r="D7" s="187"/>
      <c r="E7" s="20"/>
      <c r="F7" s="21"/>
      <c r="G7" s="188"/>
      <c r="H7" s="189" t="s">
        <v>57</v>
      </c>
      <c r="I7" s="7">
        <v>1</v>
      </c>
      <c r="J7" s="189" t="s">
        <v>57</v>
      </c>
      <c r="K7" s="189" t="s">
        <v>57</v>
      </c>
      <c r="L7" s="189" t="s">
        <v>57</v>
      </c>
      <c r="M7" s="189" t="s">
        <v>57</v>
      </c>
      <c r="N7" s="189" t="s">
        <v>57</v>
      </c>
      <c r="O7" s="7">
        <v>1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67" t="s">
        <v>57</v>
      </c>
      <c r="AD7" s="67" t="s">
        <v>57</v>
      </c>
      <c r="AE7" s="67" t="s">
        <v>57</v>
      </c>
      <c r="AF7" s="67" t="s">
        <v>57</v>
      </c>
      <c r="AG7" s="67" t="s">
        <v>57</v>
      </c>
      <c r="AH7" s="67" t="s">
        <v>57</v>
      </c>
      <c r="AI7" s="67" t="s">
        <v>57</v>
      </c>
      <c r="AJ7" s="67" t="s">
        <v>57</v>
      </c>
      <c r="AK7" s="67" t="s">
        <v>57</v>
      </c>
      <c r="AL7" s="67" t="s">
        <v>57</v>
      </c>
      <c r="AM7" s="67" t="s">
        <v>57</v>
      </c>
      <c r="AN7" s="67" t="s">
        <v>57</v>
      </c>
      <c r="AO7" s="67" t="s">
        <v>57</v>
      </c>
      <c r="AP7" s="67" t="s">
        <v>57</v>
      </c>
      <c r="AQ7" s="67" t="s">
        <v>57</v>
      </c>
      <c r="AR7" s="189" t="s">
        <v>57</v>
      </c>
      <c r="AS7" s="189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67" t="s">
        <v>57</v>
      </c>
      <c r="BG7" s="67" t="s">
        <v>57</v>
      </c>
      <c r="BH7" s="67" t="s">
        <v>57</v>
      </c>
      <c r="BI7" s="67" t="s">
        <v>57</v>
      </c>
      <c r="BJ7" s="67" t="s">
        <v>57</v>
      </c>
      <c r="BK7" s="7">
        <v>1</v>
      </c>
      <c r="BL7" s="7">
        <v>1</v>
      </c>
      <c r="BM7" s="67" t="s">
        <v>57</v>
      </c>
      <c r="BN7" s="67" t="s">
        <v>57</v>
      </c>
      <c r="BO7" s="67" t="s">
        <v>57</v>
      </c>
      <c r="BP7" s="7">
        <v>1</v>
      </c>
      <c r="BQ7" s="67" t="s">
        <v>57</v>
      </c>
      <c r="BR7" s="67" t="s">
        <v>57</v>
      </c>
      <c r="BS7" s="67" t="s">
        <v>57</v>
      </c>
      <c r="BT7" s="67" t="s">
        <v>57</v>
      </c>
      <c r="BU7" s="7">
        <v>1</v>
      </c>
      <c r="BV7" s="7">
        <v>1</v>
      </c>
      <c r="BW7" s="9">
        <v>0</v>
      </c>
      <c r="BX7" s="7">
        <v>1</v>
      </c>
      <c r="BY7" s="9">
        <v>0</v>
      </c>
      <c r="BZ7" s="7">
        <v>1</v>
      </c>
      <c r="CA7" s="7">
        <v>1</v>
      </c>
      <c r="CB7" s="185" t="s">
        <v>57</v>
      </c>
      <c r="CC7" s="7">
        <v>1</v>
      </c>
      <c r="CD7" s="9">
        <v>0</v>
      </c>
      <c r="CE7" s="7">
        <v>1</v>
      </c>
      <c r="CF7" s="9">
        <v>0</v>
      </c>
      <c r="CG7" s="7">
        <v>1</v>
      </c>
      <c r="CH7" s="67" t="s">
        <v>57</v>
      </c>
      <c r="CI7" s="67" t="s">
        <v>57</v>
      </c>
      <c r="CJ7" s="67" t="s">
        <v>57</v>
      </c>
      <c r="CK7" s="9">
        <v>0</v>
      </c>
      <c r="CL7" s="67" t="s">
        <v>57</v>
      </c>
      <c r="CM7" s="9">
        <v>0</v>
      </c>
      <c r="CN7" s="7">
        <v>1</v>
      </c>
      <c r="CO7" s="67" t="s">
        <v>57</v>
      </c>
      <c r="CP7" s="67" t="s">
        <v>57</v>
      </c>
      <c r="CQ7" s="67" t="s">
        <v>57</v>
      </c>
      <c r="CR7" s="67" t="s">
        <v>57</v>
      </c>
      <c r="CS7" s="67" t="s">
        <v>57</v>
      </c>
      <c r="CT7" s="9">
        <v>0</v>
      </c>
      <c r="CU7" s="9">
        <v>0</v>
      </c>
      <c r="CV7" s="67" t="s">
        <v>57</v>
      </c>
      <c r="CW7" s="67" t="s">
        <v>57</v>
      </c>
      <c r="CX7" s="67" t="s">
        <v>57</v>
      </c>
      <c r="CY7" s="67" t="s">
        <v>57</v>
      </c>
      <c r="CZ7" s="67" t="s">
        <v>57</v>
      </c>
      <c r="DA7" s="67" t="s">
        <v>57</v>
      </c>
      <c r="DB7" s="7">
        <v>1</v>
      </c>
      <c r="DC7" s="67" t="s">
        <v>57</v>
      </c>
      <c r="DD7" s="185" t="s">
        <v>57</v>
      </c>
      <c r="DE7" s="7">
        <v>1</v>
      </c>
      <c r="DF7" s="7">
        <v>1</v>
      </c>
      <c r="DG7" s="67" t="s">
        <v>57</v>
      </c>
      <c r="DH7" s="7">
        <v>1</v>
      </c>
      <c r="DI7" s="67" t="s">
        <v>57</v>
      </c>
      <c r="DJ7" s="9">
        <v>0</v>
      </c>
      <c r="DK7" s="9">
        <v>0</v>
      </c>
      <c r="DL7" s="9">
        <v>0</v>
      </c>
      <c r="DM7" s="9">
        <v>0</v>
      </c>
      <c r="DN7" s="9">
        <v>0</v>
      </c>
      <c r="DO7" s="9">
        <v>0</v>
      </c>
      <c r="DP7" s="67" t="s">
        <v>57</v>
      </c>
      <c r="DQ7" s="67" t="s">
        <v>57</v>
      </c>
      <c r="DR7" s="7">
        <v>1</v>
      </c>
      <c r="DS7" s="67" t="s">
        <v>57</v>
      </c>
      <c r="DT7" s="67" t="s">
        <v>57</v>
      </c>
      <c r="DU7" s="7">
        <v>1</v>
      </c>
      <c r="DV7" s="9">
        <v>0</v>
      </c>
      <c r="DW7" s="9">
        <v>0</v>
      </c>
      <c r="DX7" s="67" t="s">
        <v>57</v>
      </c>
      <c r="DY7" s="67" t="s">
        <v>57</v>
      </c>
      <c r="DZ7" s="67" t="s">
        <v>57</v>
      </c>
      <c r="EA7" s="67" t="s">
        <v>57</v>
      </c>
      <c r="EB7" s="67" t="s">
        <v>57</v>
      </c>
      <c r="EC7" s="67" t="s">
        <v>57</v>
      </c>
      <c r="ED7" s="67" t="s">
        <v>57</v>
      </c>
      <c r="EE7" s="67" t="s">
        <v>57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67" t="s">
        <v>57</v>
      </c>
      <c r="EO7" s="9">
        <v>0</v>
      </c>
      <c r="EP7" s="9">
        <v>0</v>
      </c>
      <c r="EQ7" s="9">
        <v>0</v>
      </c>
      <c r="ER7" s="7">
        <v>1</v>
      </c>
      <c r="ES7" s="7">
        <v>1</v>
      </c>
      <c r="ET7" s="7">
        <v>1</v>
      </c>
      <c r="EU7" s="7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24</v>
      </c>
      <c r="FD7" s="210">
        <f t="shared" si="1"/>
        <v>0.5714285714285714</v>
      </c>
      <c r="FE7" s="101">
        <f t="shared" si="2"/>
        <v>10</v>
      </c>
      <c r="FF7" s="179"/>
      <c r="FG7" s="190"/>
      <c r="FH7" s="190"/>
      <c r="FI7" s="190"/>
      <c r="FJ7" s="190"/>
      <c r="FK7" s="202">
        <v>0</v>
      </c>
      <c r="FL7" s="190"/>
      <c r="FM7" s="190"/>
      <c r="FN7" s="179"/>
      <c r="FO7" s="179"/>
      <c r="FP7" s="179"/>
      <c r="FQ7" s="179"/>
      <c r="FR7" s="179"/>
      <c r="FS7" s="179"/>
      <c r="FT7" s="179"/>
      <c r="FU7" s="179"/>
    </row>
    <row r="8" spans="1:221" s="133" customFormat="1" x14ac:dyDescent="0.25">
      <c r="A8" s="192" t="s">
        <v>163</v>
      </c>
      <c r="B8" s="136" t="s">
        <v>7</v>
      </c>
      <c r="C8" s="193"/>
      <c r="D8" s="193"/>
      <c r="E8" s="22"/>
      <c r="F8" s="23"/>
      <c r="G8" s="188"/>
      <c r="H8" s="189" t="s">
        <v>57</v>
      </c>
      <c r="I8" s="7">
        <v>1</v>
      </c>
      <c r="J8" s="189" t="s">
        <v>57</v>
      </c>
      <c r="K8" s="189" t="s">
        <v>57</v>
      </c>
      <c r="L8" s="189" t="s">
        <v>57</v>
      </c>
      <c r="M8" s="189" t="s">
        <v>57</v>
      </c>
      <c r="N8" s="189" t="s">
        <v>57</v>
      </c>
      <c r="O8" s="7">
        <v>1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67" t="s">
        <v>57</v>
      </c>
      <c r="AD8" s="67" t="s">
        <v>57</v>
      </c>
      <c r="AE8" s="67" t="s">
        <v>57</v>
      </c>
      <c r="AF8" s="67" t="s">
        <v>57</v>
      </c>
      <c r="AG8" s="67" t="s">
        <v>57</v>
      </c>
      <c r="AH8" s="67" t="s">
        <v>57</v>
      </c>
      <c r="AI8" s="67" t="s">
        <v>57</v>
      </c>
      <c r="AJ8" s="67" t="s">
        <v>57</v>
      </c>
      <c r="AK8" s="67" t="s">
        <v>57</v>
      </c>
      <c r="AL8" s="67" t="s">
        <v>57</v>
      </c>
      <c r="AM8" s="67" t="s">
        <v>57</v>
      </c>
      <c r="AN8" s="67" t="s">
        <v>57</v>
      </c>
      <c r="AO8" s="67" t="s">
        <v>57</v>
      </c>
      <c r="AP8" s="67" t="s">
        <v>57</v>
      </c>
      <c r="AQ8" s="67" t="s">
        <v>57</v>
      </c>
      <c r="AR8" s="189" t="s">
        <v>57</v>
      </c>
      <c r="AS8" s="189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67" t="s">
        <v>57</v>
      </c>
      <c r="BG8" s="67" t="s">
        <v>57</v>
      </c>
      <c r="BH8" s="67" t="s">
        <v>57</v>
      </c>
      <c r="BI8" s="67" t="s">
        <v>57</v>
      </c>
      <c r="BJ8" s="67" t="s">
        <v>57</v>
      </c>
      <c r="BK8" s="7">
        <v>1</v>
      </c>
      <c r="BL8" s="7">
        <v>1</v>
      </c>
      <c r="BM8" s="67" t="s">
        <v>57</v>
      </c>
      <c r="BN8" s="67" t="s">
        <v>57</v>
      </c>
      <c r="BO8" s="67" t="s">
        <v>57</v>
      </c>
      <c r="BP8" s="7">
        <v>1</v>
      </c>
      <c r="BQ8" s="67" t="s">
        <v>57</v>
      </c>
      <c r="BR8" s="67" t="s">
        <v>57</v>
      </c>
      <c r="BS8" s="67" t="s">
        <v>57</v>
      </c>
      <c r="BT8" s="67" t="s">
        <v>57</v>
      </c>
      <c r="BU8" s="7">
        <v>1</v>
      </c>
      <c r="BV8" s="7">
        <v>1</v>
      </c>
      <c r="BW8" s="7">
        <v>1</v>
      </c>
      <c r="BX8" s="7">
        <v>1</v>
      </c>
      <c r="BY8" s="7">
        <v>1</v>
      </c>
      <c r="BZ8" s="7">
        <v>1</v>
      </c>
      <c r="CA8" s="7">
        <v>1</v>
      </c>
      <c r="CB8" s="185" t="s">
        <v>57</v>
      </c>
      <c r="CC8" s="7">
        <v>1</v>
      </c>
      <c r="CD8" s="9">
        <v>0</v>
      </c>
      <c r="CE8" s="9">
        <v>0</v>
      </c>
      <c r="CF8" s="9">
        <v>0</v>
      </c>
      <c r="CG8" s="9">
        <v>0</v>
      </c>
      <c r="CH8" s="67" t="s">
        <v>57</v>
      </c>
      <c r="CI8" s="67" t="s">
        <v>57</v>
      </c>
      <c r="CJ8" s="67" t="s">
        <v>57</v>
      </c>
      <c r="CK8" s="9">
        <v>0</v>
      </c>
      <c r="CL8" s="67" t="s">
        <v>57</v>
      </c>
      <c r="CM8" s="9">
        <v>0</v>
      </c>
      <c r="CN8" s="9">
        <v>0</v>
      </c>
      <c r="CO8" s="67" t="s">
        <v>57</v>
      </c>
      <c r="CP8" s="67" t="s">
        <v>57</v>
      </c>
      <c r="CQ8" s="67" t="s">
        <v>57</v>
      </c>
      <c r="CR8" s="67" t="s">
        <v>57</v>
      </c>
      <c r="CS8" s="67" t="s">
        <v>57</v>
      </c>
      <c r="CT8" s="9">
        <v>0</v>
      </c>
      <c r="CU8" s="9">
        <v>0</v>
      </c>
      <c r="CV8" s="67" t="s">
        <v>57</v>
      </c>
      <c r="CW8" s="67" t="s">
        <v>57</v>
      </c>
      <c r="CX8" s="67" t="s">
        <v>57</v>
      </c>
      <c r="CY8" s="67" t="s">
        <v>57</v>
      </c>
      <c r="CZ8" s="67" t="s">
        <v>57</v>
      </c>
      <c r="DA8" s="67" t="s">
        <v>57</v>
      </c>
      <c r="DB8" s="7">
        <v>1</v>
      </c>
      <c r="DC8" s="67" t="s">
        <v>57</v>
      </c>
      <c r="DD8" s="185" t="s">
        <v>57</v>
      </c>
      <c r="DE8" s="7">
        <v>1</v>
      </c>
      <c r="DF8" s="7">
        <v>1</v>
      </c>
      <c r="DG8" s="67" t="s">
        <v>57</v>
      </c>
      <c r="DH8" s="7">
        <v>1</v>
      </c>
      <c r="DI8" s="67" t="s">
        <v>57</v>
      </c>
      <c r="DJ8" s="9">
        <v>0</v>
      </c>
      <c r="DK8" s="9">
        <v>0</v>
      </c>
      <c r="DL8" s="7">
        <v>1</v>
      </c>
      <c r="DM8" s="7">
        <v>1</v>
      </c>
      <c r="DN8" s="9">
        <v>0</v>
      </c>
      <c r="DO8" s="9">
        <v>0</v>
      </c>
      <c r="DP8" s="67" t="s">
        <v>57</v>
      </c>
      <c r="DQ8" s="67" t="s">
        <v>57</v>
      </c>
      <c r="DR8" s="7">
        <v>1</v>
      </c>
      <c r="DS8" s="67" t="s">
        <v>57</v>
      </c>
      <c r="DT8" s="67" t="s">
        <v>57</v>
      </c>
      <c r="DU8" s="7">
        <v>1</v>
      </c>
      <c r="DV8" s="7">
        <v>1</v>
      </c>
      <c r="DW8" s="9">
        <v>0</v>
      </c>
      <c r="DX8" s="67" t="s">
        <v>57</v>
      </c>
      <c r="DY8" s="67" t="s">
        <v>57</v>
      </c>
      <c r="DZ8" s="67" t="s">
        <v>57</v>
      </c>
      <c r="EA8" s="67" t="s">
        <v>57</v>
      </c>
      <c r="EB8" s="67" t="s">
        <v>57</v>
      </c>
      <c r="EC8" s="67" t="s">
        <v>57</v>
      </c>
      <c r="ED8" s="67" t="s">
        <v>57</v>
      </c>
      <c r="EE8" s="67" t="s">
        <v>57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67" t="s">
        <v>57</v>
      </c>
      <c r="EO8" s="9">
        <v>0</v>
      </c>
      <c r="EP8" s="9">
        <v>0</v>
      </c>
      <c r="EQ8" s="9">
        <v>0</v>
      </c>
      <c r="ER8" s="9">
        <v>0</v>
      </c>
      <c r="ES8" s="9">
        <v>0</v>
      </c>
      <c r="ET8" s="9">
        <v>0</v>
      </c>
      <c r="EU8" s="7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23</v>
      </c>
      <c r="FD8" s="210">
        <f t="shared" si="1"/>
        <v>0.54761904761904767</v>
      </c>
      <c r="FE8" s="101">
        <f t="shared" si="2"/>
        <v>13</v>
      </c>
      <c r="FF8" s="179"/>
      <c r="FG8" s="190"/>
      <c r="FH8" s="190"/>
      <c r="FI8" s="190"/>
      <c r="FJ8" s="190"/>
      <c r="FK8" s="202">
        <v>5847.4190391818402</v>
      </c>
      <c r="FL8" s="190"/>
      <c r="FM8" s="190"/>
      <c r="FN8" s="179"/>
      <c r="FO8" s="179"/>
      <c r="FP8" s="179"/>
      <c r="FQ8" s="179"/>
      <c r="FR8" s="179"/>
      <c r="FS8" s="179"/>
      <c r="FT8" s="179"/>
      <c r="FU8" s="179"/>
    </row>
    <row r="9" spans="1:221" s="133" customFormat="1" x14ac:dyDescent="0.25">
      <c r="A9" s="192" t="s">
        <v>164</v>
      </c>
      <c r="B9" s="129" t="s">
        <v>8</v>
      </c>
      <c r="C9" s="187"/>
      <c r="D9" s="187"/>
      <c r="E9" s="21"/>
      <c r="F9" s="21"/>
      <c r="G9" s="188"/>
      <c r="H9" s="189" t="s">
        <v>57</v>
      </c>
      <c r="I9" s="7">
        <v>1</v>
      </c>
      <c r="J9" s="189" t="s">
        <v>57</v>
      </c>
      <c r="K9" s="189" t="s">
        <v>57</v>
      </c>
      <c r="L9" s="189" t="s">
        <v>57</v>
      </c>
      <c r="M9" s="189" t="s">
        <v>57</v>
      </c>
      <c r="N9" s="189" t="s">
        <v>57</v>
      </c>
      <c r="O9" s="7">
        <v>1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67" t="s">
        <v>57</v>
      </c>
      <c r="AD9" s="67" t="s">
        <v>57</v>
      </c>
      <c r="AE9" s="67" t="s">
        <v>57</v>
      </c>
      <c r="AF9" s="67" t="s">
        <v>57</v>
      </c>
      <c r="AG9" s="67" t="s">
        <v>57</v>
      </c>
      <c r="AH9" s="67" t="s">
        <v>57</v>
      </c>
      <c r="AI9" s="67" t="s">
        <v>57</v>
      </c>
      <c r="AJ9" s="67" t="s">
        <v>57</v>
      </c>
      <c r="AK9" s="67" t="s">
        <v>57</v>
      </c>
      <c r="AL9" s="67" t="s">
        <v>57</v>
      </c>
      <c r="AM9" s="67" t="s">
        <v>57</v>
      </c>
      <c r="AN9" s="67" t="s">
        <v>57</v>
      </c>
      <c r="AO9" s="67" t="s">
        <v>57</v>
      </c>
      <c r="AP9" s="67" t="s">
        <v>57</v>
      </c>
      <c r="AQ9" s="67" t="s">
        <v>57</v>
      </c>
      <c r="AR9" s="189" t="s">
        <v>57</v>
      </c>
      <c r="AS9" s="189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67" t="s">
        <v>57</v>
      </c>
      <c r="BG9" s="67" t="s">
        <v>57</v>
      </c>
      <c r="BH9" s="67" t="s">
        <v>57</v>
      </c>
      <c r="BI9" s="67" t="s">
        <v>57</v>
      </c>
      <c r="BJ9" s="67" t="s">
        <v>57</v>
      </c>
      <c r="BK9" s="7">
        <v>1</v>
      </c>
      <c r="BL9" s="7">
        <v>1</v>
      </c>
      <c r="BM9" s="67" t="s">
        <v>57</v>
      </c>
      <c r="BN9" s="67" t="s">
        <v>57</v>
      </c>
      <c r="BO9" s="67" t="s">
        <v>57</v>
      </c>
      <c r="BP9" s="7">
        <v>1</v>
      </c>
      <c r="BQ9" s="67" t="s">
        <v>57</v>
      </c>
      <c r="BR9" s="67" t="s">
        <v>57</v>
      </c>
      <c r="BS9" s="67" t="s">
        <v>57</v>
      </c>
      <c r="BT9" s="67" t="s">
        <v>57</v>
      </c>
      <c r="BU9" s="7">
        <v>1</v>
      </c>
      <c r="BV9" s="7">
        <v>1</v>
      </c>
      <c r="BW9" s="7">
        <v>1</v>
      </c>
      <c r="BX9" s="7">
        <v>1</v>
      </c>
      <c r="BY9" s="7">
        <v>1</v>
      </c>
      <c r="BZ9" s="7">
        <v>1</v>
      </c>
      <c r="CA9" s="7">
        <v>1</v>
      </c>
      <c r="CB9" s="185" t="s">
        <v>57</v>
      </c>
      <c r="CC9" s="7">
        <v>1</v>
      </c>
      <c r="CD9" s="9">
        <v>0</v>
      </c>
      <c r="CE9" s="7">
        <v>1</v>
      </c>
      <c r="CF9" s="9">
        <v>0</v>
      </c>
      <c r="CG9" s="7">
        <v>1</v>
      </c>
      <c r="CH9" s="67" t="s">
        <v>57</v>
      </c>
      <c r="CI9" s="67" t="s">
        <v>57</v>
      </c>
      <c r="CJ9" s="67" t="s">
        <v>57</v>
      </c>
      <c r="CK9" s="7">
        <v>1</v>
      </c>
      <c r="CL9" s="67" t="s">
        <v>57</v>
      </c>
      <c r="CM9" s="9">
        <v>0</v>
      </c>
      <c r="CN9" s="7">
        <v>1</v>
      </c>
      <c r="CO9" s="67" t="s">
        <v>57</v>
      </c>
      <c r="CP9" s="67" t="s">
        <v>57</v>
      </c>
      <c r="CQ9" s="67" t="s">
        <v>57</v>
      </c>
      <c r="CR9" s="67" t="s">
        <v>57</v>
      </c>
      <c r="CS9" s="67" t="s">
        <v>57</v>
      </c>
      <c r="CT9" s="7">
        <v>1</v>
      </c>
      <c r="CU9" s="9">
        <v>0</v>
      </c>
      <c r="CV9" s="67" t="s">
        <v>57</v>
      </c>
      <c r="CW9" s="67" t="s">
        <v>57</v>
      </c>
      <c r="CX9" s="67" t="s">
        <v>57</v>
      </c>
      <c r="CY9" s="67" t="s">
        <v>57</v>
      </c>
      <c r="CZ9" s="67" t="s">
        <v>57</v>
      </c>
      <c r="DA9" s="67" t="s">
        <v>57</v>
      </c>
      <c r="DB9" s="9">
        <v>0</v>
      </c>
      <c r="DC9" s="67" t="s">
        <v>57</v>
      </c>
      <c r="DD9" s="185" t="s">
        <v>57</v>
      </c>
      <c r="DE9" s="7">
        <v>1</v>
      </c>
      <c r="DF9" s="7">
        <v>1</v>
      </c>
      <c r="DG9" s="67" t="s">
        <v>57</v>
      </c>
      <c r="DH9" s="7">
        <v>1</v>
      </c>
      <c r="DI9" s="67" t="s">
        <v>57</v>
      </c>
      <c r="DJ9" s="9">
        <v>0</v>
      </c>
      <c r="DK9" s="9">
        <v>0</v>
      </c>
      <c r="DL9" s="7">
        <v>1</v>
      </c>
      <c r="DM9" s="7">
        <v>1</v>
      </c>
      <c r="DN9" s="9">
        <v>0</v>
      </c>
      <c r="DO9" s="9">
        <v>0</v>
      </c>
      <c r="DP9" s="67" t="s">
        <v>57</v>
      </c>
      <c r="DQ9" s="67" t="s">
        <v>57</v>
      </c>
      <c r="DR9" s="7">
        <v>1</v>
      </c>
      <c r="DS9" s="67" t="s">
        <v>57</v>
      </c>
      <c r="DT9" s="67" t="s">
        <v>57</v>
      </c>
      <c r="DU9" s="9">
        <v>0</v>
      </c>
      <c r="DV9" s="9">
        <v>0</v>
      </c>
      <c r="DW9" s="7">
        <v>1</v>
      </c>
      <c r="DX9" s="67" t="s">
        <v>57</v>
      </c>
      <c r="DY9" s="67" t="s">
        <v>57</v>
      </c>
      <c r="DZ9" s="67" t="s">
        <v>57</v>
      </c>
      <c r="EA9" s="67" t="s">
        <v>57</v>
      </c>
      <c r="EB9" s="67" t="s">
        <v>57</v>
      </c>
      <c r="EC9" s="67" t="s">
        <v>57</v>
      </c>
      <c r="ED9" s="67" t="s">
        <v>57</v>
      </c>
      <c r="EE9" s="67" t="s">
        <v>57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67" t="s">
        <v>57</v>
      </c>
      <c r="EO9" s="9">
        <v>0</v>
      </c>
      <c r="EP9" s="9">
        <v>0</v>
      </c>
      <c r="EQ9" s="9">
        <v>0</v>
      </c>
      <c r="ER9" s="9">
        <v>0</v>
      </c>
      <c r="ES9" s="7">
        <v>1</v>
      </c>
      <c r="ET9" s="9">
        <v>0</v>
      </c>
      <c r="EU9" s="7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27</v>
      </c>
      <c r="FD9" s="210">
        <f t="shared" si="1"/>
        <v>0.6428571428571429</v>
      </c>
      <c r="FE9" s="101">
        <f t="shared" si="2"/>
        <v>7</v>
      </c>
      <c r="FF9" s="179"/>
      <c r="FG9" s="190"/>
      <c r="FH9" s="190"/>
      <c r="FI9" s="190"/>
      <c r="FJ9" s="190"/>
      <c r="FK9" s="202">
        <v>6830.607634512322</v>
      </c>
      <c r="FL9" s="190"/>
      <c r="FM9" s="190"/>
      <c r="FN9" s="179"/>
      <c r="FO9" s="179"/>
      <c r="FP9" s="179"/>
      <c r="FQ9" s="179"/>
      <c r="FR9" s="179"/>
      <c r="FS9" s="179"/>
      <c r="FT9" s="179"/>
      <c r="FU9" s="179"/>
    </row>
    <row r="10" spans="1:221" s="133" customFormat="1" x14ac:dyDescent="0.25">
      <c r="A10" s="192" t="s">
        <v>162</v>
      </c>
      <c r="B10" s="129" t="s">
        <v>9</v>
      </c>
      <c r="C10" s="187"/>
      <c r="D10" s="187"/>
      <c r="E10" s="20"/>
      <c r="F10" s="21"/>
      <c r="G10" s="188"/>
      <c r="H10" s="189" t="s">
        <v>57</v>
      </c>
      <c r="I10" s="7">
        <v>1</v>
      </c>
      <c r="J10" s="189" t="s">
        <v>57</v>
      </c>
      <c r="K10" s="189" t="s">
        <v>57</v>
      </c>
      <c r="L10" s="189" t="s">
        <v>57</v>
      </c>
      <c r="M10" s="189" t="s">
        <v>57</v>
      </c>
      <c r="N10" s="189" t="s">
        <v>57</v>
      </c>
      <c r="O10" s="7">
        <v>1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67" t="s">
        <v>57</v>
      </c>
      <c r="AD10" s="67" t="s">
        <v>57</v>
      </c>
      <c r="AE10" s="67" t="s">
        <v>57</v>
      </c>
      <c r="AF10" s="67" t="s">
        <v>57</v>
      </c>
      <c r="AG10" s="67" t="s">
        <v>57</v>
      </c>
      <c r="AH10" s="67" t="s">
        <v>57</v>
      </c>
      <c r="AI10" s="67" t="s">
        <v>57</v>
      </c>
      <c r="AJ10" s="67" t="s">
        <v>57</v>
      </c>
      <c r="AK10" s="67" t="s">
        <v>57</v>
      </c>
      <c r="AL10" s="67" t="s">
        <v>57</v>
      </c>
      <c r="AM10" s="67" t="s">
        <v>57</v>
      </c>
      <c r="AN10" s="67" t="s">
        <v>57</v>
      </c>
      <c r="AO10" s="67" t="s">
        <v>57</v>
      </c>
      <c r="AP10" s="67" t="s">
        <v>57</v>
      </c>
      <c r="AQ10" s="67" t="s">
        <v>57</v>
      </c>
      <c r="AR10" s="189" t="s">
        <v>57</v>
      </c>
      <c r="AS10" s="189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67" t="s">
        <v>57</v>
      </c>
      <c r="BG10" s="67" t="s">
        <v>57</v>
      </c>
      <c r="BH10" s="67" t="s">
        <v>57</v>
      </c>
      <c r="BI10" s="67" t="s">
        <v>57</v>
      </c>
      <c r="BJ10" s="67" t="s">
        <v>57</v>
      </c>
      <c r="BK10" s="7">
        <v>1</v>
      </c>
      <c r="BL10" s="7">
        <v>1</v>
      </c>
      <c r="BM10" s="67" t="s">
        <v>57</v>
      </c>
      <c r="BN10" s="67" t="s">
        <v>57</v>
      </c>
      <c r="BO10" s="67" t="s">
        <v>57</v>
      </c>
      <c r="BP10" s="7">
        <v>1</v>
      </c>
      <c r="BQ10" s="67" t="s">
        <v>57</v>
      </c>
      <c r="BR10" s="67" t="s">
        <v>57</v>
      </c>
      <c r="BS10" s="67" t="s">
        <v>57</v>
      </c>
      <c r="BT10" s="67" t="s">
        <v>57</v>
      </c>
      <c r="BU10" s="7">
        <v>1</v>
      </c>
      <c r="BV10" s="7">
        <v>1</v>
      </c>
      <c r="BW10" s="7">
        <v>1</v>
      </c>
      <c r="BX10" s="7">
        <v>1</v>
      </c>
      <c r="BY10" s="7">
        <v>1</v>
      </c>
      <c r="BZ10" s="7">
        <v>1</v>
      </c>
      <c r="CA10" s="7">
        <v>1</v>
      </c>
      <c r="CB10" s="185" t="s">
        <v>57</v>
      </c>
      <c r="CC10" s="7">
        <v>1</v>
      </c>
      <c r="CD10" s="9">
        <v>0</v>
      </c>
      <c r="CE10" s="9">
        <v>0</v>
      </c>
      <c r="CF10" s="9">
        <v>0</v>
      </c>
      <c r="CG10" s="9">
        <v>0</v>
      </c>
      <c r="CH10" s="67" t="s">
        <v>57</v>
      </c>
      <c r="CI10" s="67" t="s">
        <v>57</v>
      </c>
      <c r="CJ10" s="67" t="s">
        <v>57</v>
      </c>
      <c r="CK10" s="9">
        <v>0</v>
      </c>
      <c r="CL10" s="67" t="s">
        <v>57</v>
      </c>
      <c r="CM10" s="9">
        <v>0</v>
      </c>
      <c r="CN10" s="9">
        <v>0</v>
      </c>
      <c r="CO10" s="67" t="s">
        <v>57</v>
      </c>
      <c r="CP10" s="67" t="s">
        <v>57</v>
      </c>
      <c r="CQ10" s="67" t="s">
        <v>57</v>
      </c>
      <c r="CR10" s="67" t="s">
        <v>57</v>
      </c>
      <c r="CS10" s="67" t="s">
        <v>57</v>
      </c>
      <c r="CT10" s="7">
        <v>1</v>
      </c>
      <c r="CU10" s="9">
        <v>0</v>
      </c>
      <c r="CV10" s="67" t="s">
        <v>57</v>
      </c>
      <c r="CW10" s="67" t="s">
        <v>57</v>
      </c>
      <c r="CX10" s="67" t="s">
        <v>57</v>
      </c>
      <c r="CY10" s="67" t="s">
        <v>57</v>
      </c>
      <c r="CZ10" s="67" t="s">
        <v>57</v>
      </c>
      <c r="DA10" s="67" t="s">
        <v>57</v>
      </c>
      <c r="DB10" s="9">
        <v>0</v>
      </c>
      <c r="DC10" s="67" t="s">
        <v>57</v>
      </c>
      <c r="DD10" s="185" t="s">
        <v>57</v>
      </c>
      <c r="DE10" s="7">
        <v>1</v>
      </c>
      <c r="DF10" s="7">
        <v>1</v>
      </c>
      <c r="DG10" s="67" t="s">
        <v>57</v>
      </c>
      <c r="DH10" s="7">
        <v>1</v>
      </c>
      <c r="DI10" s="67" t="s">
        <v>57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67" t="s">
        <v>57</v>
      </c>
      <c r="DQ10" s="67" t="s">
        <v>57</v>
      </c>
      <c r="DR10" s="9">
        <v>0</v>
      </c>
      <c r="DS10" s="67" t="s">
        <v>57</v>
      </c>
      <c r="DT10" s="67" t="s">
        <v>57</v>
      </c>
      <c r="DU10" s="9">
        <v>0</v>
      </c>
      <c r="DV10" s="9">
        <v>0</v>
      </c>
      <c r="DW10" s="7">
        <v>1</v>
      </c>
      <c r="DX10" s="67" t="s">
        <v>57</v>
      </c>
      <c r="DY10" s="67" t="s">
        <v>57</v>
      </c>
      <c r="DZ10" s="67" t="s">
        <v>57</v>
      </c>
      <c r="EA10" s="67" t="s">
        <v>57</v>
      </c>
      <c r="EB10" s="67" t="s">
        <v>57</v>
      </c>
      <c r="EC10" s="67" t="s">
        <v>57</v>
      </c>
      <c r="ED10" s="67" t="s">
        <v>57</v>
      </c>
      <c r="EE10" s="67" t="s">
        <v>57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67" t="s">
        <v>57</v>
      </c>
      <c r="EO10" s="9">
        <v>0</v>
      </c>
      <c r="EP10" s="9">
        <v>0</v>
      </c>
      <c r="EQ10" s="9">
        <v>0</v>
      </c>
      <c r="ER10" s="9">
        <v>0</v>
      </c>
      <c r="ES10" s="7">
        <v>1</v>
      </c>
      <c r="ET10" s="7">
        <v>1</v>
      </c>
      <c r="EU10" s="7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21</v>
      </c>
      <c r="FD10" s="210">
        <f t="shared" si="1"/>
        <v>0.5</v>
      </c>
      <c r="FE10" s="101">
        <f t="shared" si="2"/>
        <v>17</v>
      </c>
      <c r="FF10" s="179"/>
      <c r="FG10" s="190"/>
      <c r="FH10" s="190"/>
      <c r="FI10" s="190"/>
      <c r="FJ10" s="190"/>
      <c r="FK10" s="202">
        <v>1541.293666315298</v>
      </c>
      <c r="FL10" s="190"/>
      <c r="FM10" s="190"/>
      <c r="FN10" s="179"/>
      <c r="FO10" s="179"/>
      <c r="FP10" s="179"/>
      <c r="FQ10" s="179"/>
      <c r="FR10" s="179"/>
      <c r="FS10" s="179"/>
      <c r="FT10" s="179"/>
      <c r="FU10" s="179"/>
    </row>
    <row r="11" spans="1:221" s="133" customFormat="1" x14ac:dyDescent="0.25">
      <c r="A11" s="192" t="s">
        <v>161</v>
      </c>
      <c r="B11" s="129" t="s">
        <v>10</v>
      </c>
      <c r="C11" s="187"/>
      <c r="D11" s="187"/>
      <c r="E11" s="20"/>
      <c r="F11" s="21"/>
      <c r="G11" s="188"/>
      <c r="H11" s="189" t="s">
        <v>57</v>
      </c>
      <c r="I11" s="7">
        <v>1</v>
      </c>
      <c r="J11" s="189" t="s">
        <v>57</v>
      </c>
      <c r="K11" s="189" t="s">
        <v>57</v>
      </c>
      <c r="L11" s="189" t="s">
        <v>57</v>
      </c>
      <c r="M11" s="189" t="s">
        <v>57</v>
      </c>
      <c r="N11" s="189" t="s">
        <v>57</v>
      </c>
      <c r="O11" s="7">
        <v>1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67" t="s">
        <v>57</v>
      </c>
      <c r="AD11" s="67" t="s">
        <v>57</v>
      </c>
      <c r="AE11" s="67" t="s">
        <v>57</v>
      </c>
      <c r="AF11" s="67" t="s">
        <v>57</v>
      </c>
      <c r="AG11" s="67" t="s">
        <v>57</v>
      </c>
      <c r="AH11" s="67" t="s">
        <v>57</v>
      </c>
      <c r="AI11" s="67" t="s">
        <v>57</v>
      </c>
      <c r="AJ11" s="67" t="s">
        <v>57</v>
      </c>
      <c r="AK11" s="67" t="s">
        <v>57</v>
      </c>
      <c r="AL11" s="67" t="s">
        <v>57</v>
      </c>
      <c r="AM11" s="67" t="s">
        <v>57</v>
      </c>
      <c r="AN11" s="67" t="s">
        <v>57</v>
      </c>
      <c r="AO11" s="67" t="s">
        <v>57</v>
      </c>
      <c r="AP11" s="67" t="s">
        <v>57</v>
      </c>
      <c r="AQ11" s="67" t="s">
        <v>57</v>
      </c>
      <c r="AR11" s="189" t="s">
        <v>57</v>
      </c>
      <c r="AS11" s="189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67" t="s">
        <v>57</v>
      </c>
      <c r="BG11" s="67" t="s">
        <v>57</v>
      </c>
      <c r="BH11" s="67" t="s">
        <v>57</v>
      </c>
      <c r="BI11" s="67" t="s">
        <v>57</v>
      </c>
      <c r="BJ11" s="67" t="s">
        <v>57</v>
      </c>
      <c r="BK11" s="7">
        <v>1</v>
      </c>
      <c r="BL11" s="7">
        <v>1</v>
      </c>
      <c r="BM11" s="67" t="s">
        <v>57</v>
      </c>
      <c r="BN11" s="67" t="s">
        <v>57</v>
      </c>
      <c r="BO11" s="67" t="s">
        <v>57</v>
      </c>
      <c r="BP11" s="7">
        <v>1</v>
      </c>
      <c r="BQ11" s="67" t="s">
        <v>57</v>
      </c>
      <c r="BR11" s="67" t="s">
        <v>57</v>
      </c>
      <c r="BS11" s="67" t="s">
        <v>57</v>
      </c>
      <c r="BT11" s="67" t="s">
        <v>57</v>
      </c>
      <c r="BU11" s="7">
        <v>1</v>
      </c>
      <c r="BV11" s="7">
        <v>1</v>
      </c>
      <c r="BW11" s="9">
        <v>0</v>
      </c>
      <c r="BX11" s="7">
        <v>1</v>
      </c>
      <c r="BY11" s="7">
        <v>1</v>
      </c>
      <c r="BZ11" s="7">
        <v>1</v>
      </c>
      <c r="CA11" s="7">
        <v>1</v>
      </c>
      <c r="CB11" s="185" t="s">
        <v>57</v>
      </c>
      <c r="CC11" s="7">
        <v>1</v>
      </c>
      <c r="CD11" s="9">
        <v>0</v>
      </c>
      <c r="CE11" s="7">
        <v>1</v>
      </c>
      <c r="CF11" s="9">
        <v>0</v>
      </c>
      <c r="CG11" s="9">
        <v>0</v>
      </c>
      <c r="CH11" s="67" t="s">
        <v>57</v>
      </c>
      <c r="CI11" s="67" t="s">
        <v>57</v>
      </c>
      <c r="CJ11" s="67" t="s">
        <v>57</v>
      </c>
      <c r="CK11" s="9">
        <v>0</v>
      </c>
      <c r="CL11" s="67" t="s">
        <v>57</v>
      </c>
      <c r="CM11" s="9">
        <v>0</v>
      </c>
      <c r="CN11" s="9">
        <v>0</v>
      </c>
      <c r="CO11" s="67" t="s">
        <v>57</v>
      </c>
      <c r="CP11" s="67" t="s">
        <v>57</v>
      </c>
      <c r="CQ11" s="67" t="s">
        <v>57</v>
      </c>
      <c r="CR11" s="67" t="s">
        <v>57</v>
      </c>
      <c r="CS11" s="67" t="s">
        <v>57</v>
      </c>
      <c r="CT11" s="7">
        <v>1</v>
      </c>
      <c r="CU11" s="7">
        <v>1</v>
      </c>
      <c r="CV11" s="67" t="s">
        <v>57</v>
      </c>
      <c r="CW11" s="67" t="s">
        <v>57</v>
      </c>
      <c r="CX11" s="67" t="s">
        <v>57</v>
      </c>
      <c r="CY11" s="67" t="s">
        <v>57</v>
      </c>
      <c r="CZ11" s="67" t="s">
        <v>57</v>
      </c>
      <c r="DA11" s="67" t="s">
        <v>57</v>
      </c>
      <c r="DB11" s="7">
        <v>1</v>
      </c>
      <c r="DC11" s="67" t="s">
        <v>57</v>
      </c>
      <c r="DD11" s="185" t="s">
        <v>57</v>
      </c>
      <c r="DE11" s="7">
        <v>1</v>
      </c>
      <c r="DF11" s="7">
        <v>1</v>
      </c>
      <c r="DG11" s="67" t="s">
        <v>57</v>
      </c>
      <c r="DH11" s="7">
        <v>1</v>
      </c>
      <c r="DI11" s="67" t="s">
        <v>57</v>
      </c>
      <c r="DJ11" s="9">
        <v>0</v>
      </c>
      <c r="DK11" s="9">
        <v>0</v>
      </c>
      <c r="DL11" s="9">
        <v>0</v>
      </c>
      <c r="DM11" s="9">
        <v>0</v>
      </c>
      <c r="DN11" s="7">
        <v>1</v>
      </c>
      <c r="DO11" s="9">
        <v>0</v>
      </c>
      <c r="DP11" s="67" t="s">
        <v>57</v>
      </c>
      <c r="DQ11" s="67" t="s">
        <v>57</v>
      </c>
      <c r="DR11" s="7">
        <v>1</v>
      </c>
      <c r="DS11" s="67" t="s">
        <v>57</v>
      </c>
      <c r="DT11" s="67" t="s">
        <v>57</v>
      </c>
      <c r="DU11" s="7">
        <v>1</v>
      </c>
      <c r="DV11" s="7">
        <v>1</v>
      </c>
      <c r="DW11" s="9">
        <v>0</v>
      </c>
      <c r="DX11" s="67" t="s">
        <v>57</v>
      </c>
      <c r="DY11" s="67" t="s">
        <v>57</v>
      </c>
      <c r="DZ11" s="67" t="s">
        <v>57</v>
      </c>
      <c r="EA11" s="67" t="s">
        <v>57</v>
      </c>
      <c r="EB11" s="67" t="s">
        <v>57</v>
      </c>
      <c r="EC11" s="67" t="s">
        <v>57</v>
      </c>
      <c r="ED11" s="67" t="s">
        <v>57</v>
      </c>
      <c r="EE11" s="67" t="s">
        <v>57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67" t="s">
        <v>57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23</v>
      </c>
      <c r="FD11" s="210">
        <f t="shared" si="1"/>
        <v>0.54761904761904767</v>
      </c>
      <c r="FE11" s="101">
        <f t="shared" si="2"/>
        <v>13</v>
      </c>
      <c r="FF11" s="179"/>
      <c r="FG11" s="190"/>
      <c r="FH11" s="190"/>
      <c r="FI11" s="190"/>
      <c r="FJ11" s="190"/>
      <c r="FK11" s="202">
        <v>944.84326440442544</v>
      </c>
      <c r="FL11" s="190"/>
      <c r="FM11" s="190"/>
      <c r="FN11" s="179"/>
      <c r="FO11" s="179"/>
      <c r="FP11" s="179"/>
      <c r="FQ11" s="179"/>
      <c r="FR11" s="179"/>
      <c r="FS11" s="179"/>
      <c r="FT11" s="179"/>
      <c r="FU11" s="179"/>
    </row>
    <row r="12" spans="1:221" s="133" customFormat="1" x14ac:dyDescent="0.25">
      <c r="A12" s="192" t="s">
        <v>165</v>
      </c>
      <c r="B12" s="129" t="s">
        <v>311</v>
      </c>
      <c r="C12" s="187"/>
      <c r="D12" s="187"/>
      <c r="E12" s="20"/>
      <c r="F12" s="21"/>
      <c r="G12" s="188"/>
      <c r="H12" s="189" t="s">
        <v>57</v>
      </c>
      <c r="I12" s="7">
        <v>1</v>
      </c>
      <c r="J12" s="189" t="s">
        <v>57</v>
      </c>
      <c r="K12" s="189" t="s">
        <v>57</v>
      </c>
      <c r="L12" s="189" t="s">
        <v>57</v>
      </c>
      <c r="M12" s="189" t="s">
        <v>57</v>
      </c>
      <c r="N12" s="189" t="s">
        <v>57</v>
      </c>
      <c r="O12" s="7">
        <v>1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67" t="s">
        <v>57</v>
      </c>
      <c r="AD12" s="67" t="s">
        <v>57</v>
      </c>
      <c r="AE12" s="67" t="s">
        <v>57</v>
      </c>
      <c r="AF12" s="67" t="s">
        <v>57</v>
      </c>
      <c r="AG12" s="67" t="s">
        <v>57</v>
      </c>
      <c r="AH12" s="67" t="s">
        <v>57</v>
      </c>
      <c r="AI12" s="67" t="s">
        <v>57</v>
      </c>
      <c r="AJ12" s="67" t="s">
        <v>57</v>
      </c>
      <c r="AK12" s="67" t="s">
        <v>57</v>
      </c>
      <c r="AL12" s="67" t="s">
        <v>57</v>
      </c>
      <c r="AM12" s="67" t="s">
        <v>57</v>
      </c>
      <c r="AN12" s="67" t="s">
        <v>57</v>
      </c>
      <c r="AO12" s="67" t="s">
        <v>57</v>
      </c>
      <c r="AP12" s="67" t="s">
        <v>57</v>
      </c>
      <c r="AQ12" s="67" t="s">
        <v>57</v>
      </c>
      <c r="AR12" s="189" t="s">
        <v>57</v>
      </c>
      <c r="AS12" s="189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67" t="s">
        <v>57</v>
      </c>
      <c r="BG12" s="67" t="s">
        <v>57</v>
      </c>
      <c r="BH12" s="67" t="s">
        <v>57</v>
      </c>
      <c r="BI12" s="67" t="s">
        <v>57</v>
      </c>
      <c r="BJ12" s="67" t="s">
        <v>57</v>
      </c>
      <c r="BK12" s="7">
        <v>1</v>
      </c>
      <c r="BL12" s="9">
        <v>0</v>
      </c>
      <c r="BM12" s="67" t="s">
        <v>57</v>
      </c>
      <c r="BN12" s="67" t="s">
        <v>57</v>
      </c>
      <c r="BO12" s="67" t="s">
        <v>57</v>
      </c>
      <c r="BP12" s="7">
        <v>1</v>
      </c>
      <c r="BQ12" s="67" t="s">
        <v>57</v>
      </c>
      <c r="BR12" s="67" t="s">
        <v>57</v>
      </c>
      <c r="BS12" s="67" t="s">
        <v>57</v>
      </c>
      <c r="BT12" s="67" t="s">
        <v>57</v>
      </c>
      <c r="BU12" s="7">
        <v>1</v>
      </c>
      <c r="BV12" s="7">
        <v>1</v>
      </c>
      <c r="BW12" s="7">
        <v>1</v>
      </c>
      <c r="BX12" s="7">
        <v>1</v>
      </c>
      <c r="BY12" s="7">
        <v>1</v>
      </c>
      <c r="BZ12" s="7">
        <v>1</v>
      </c>
      <c r="CA12" s="7">
        <v>1</v>
      </c>
      <c r="CB12" s="185" t="s">
        <v>57</v>
      </c>
      <c r="CC12" s="7">
        <v>1</v>
      </c>
      <c r="CD12" s="7">
        <v>1</v>
      </c>
      <c r="CE12" s="9">
        <v>0</v>
      </c>
      <c r="CF12" s="9">
        <v>0</v>
      </c>
      <c r="CG12" s="7">
        <v>1</v>
      </c>
      <c r="CH12" s="67" t="s">
        <v>57</v>
      </c>
      <c r="CI12" s="67" t="s">
        <v>57</v>
      </c>
      <c r="CJ12" s="67" t="s">
        <v>57</v>
      </c>
      <c r="CK12" s="12" t="s">
        <v>156</v>
      </c>
      <c r="CL12" s="67" t="s">
        <v>57</v>
      </c>
      <c r="CM12" s="12" t="s">
        <v>156</v>
      </c>
      <c r="CN12" s="12" t="s">
        <v>156</v>
      </c>
      <c r="CO12" s="67" t="s">
        <v>57</v>
      </c>
      <c r="CP12" s="67" t="s">
        <v>57</v>
      </c>
      <c r="CQ12" s="67" t="s">
        <v>57</v>
      </c>
      <c r="CR12" s="67" t="s">
        <v>57</v>
      </c>
      <c r="CS12" s="67" t="s">
        <v>57</v>
      </c>
      <c r="CT12" s="7">
        <v>1</v>
      </c>
      <c r="CU12" s="9">
        <v>0</v>
      </c>
      <c r="CV12" s="67" t="s">
        <v>57</v>
      </c>
      <c r="CW12" s="67" t="s">
        <v>57</v>
      </c>
      <c r="CX12" s="67" t="s">
        <v>57</v>
      </c>
      <c r="CY12" s="67" t="s">
        <v>57</v>
      </c>
      <c r="CZ12" s="67" t="s">
        <v>57</v>
      </c>
      <c r="DA12" s="67" t="s">
        <v>57</v>
      </c>
      <c r="DB12" s="7">
        <v>1</v>
      </c>
      <c r="DC12" s="67" t="s">
        <v>57</v>
      </c>
      <c r="DD12" s="185" t="s">
        <v>57</v>
      </c>
      <c r="DE12" s="7">
        <v>1</v>
      </c>
      <c r="DF12" s="7">
        <v>1</v>
      </c>
      <c r="DG12" s="67" t="s">
        <v>57</v>
      </c>
      <c r="DH12" s="7">
        <v>1</v>
      </c>
      <c r="DI12" s="67" t="s">
        <v>57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67" t="s">
        <v>57</v>
      </c>
      <c r="DQ12" s="67" t="s">
        <v>57</v>
      </c>
      <c r="DR12" s="7">
        <v>1</v>
      </c>
      <c r="DS12" s="67" t="s">
        <v>57</v>
      </c>
      <c r="DT12" s="67" t="s">
        <v>57</v>
      </c>
      <c r="DU12" s="9">
        <v>0</v>
      </c>
      <c r="DV12" s="9">
        <v>0</v>
      </c>
      <c r="DW12" s="9">
        <v>0</v>
      </c>
      <c r="DX12" s="67" t="s">
        <v>57</v>
      </c>
      <c r="DY12" s="67" t="s">
        <v>57</v>
      </c>
      <c r="DZ12" s="67" t="s">
        <v>57</v>
      </c>
      <c r="EA12" s="67" t="s">
        <v>57</v>
      </c>
      <c r="EB12" s="67" t="s">
        <v>57</v>
      </c>
      <c r="EC12" s="67" t="s">
        <v>57</v>
      </c>
      <c r="ED12" s="67" t="s">
        <v>57</v>
      </c>
      <c r="EE12" s="67" t="s">
        <v>57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67" t="s">
        <v>57</v>
      </c>
      <c r="EO12" s="9">
        <v>0</v>
      </c>
      <c r="EP12" s="7">
        <v>1</v>
      </c>
      <c r="EQ12" s="9">
        <v>0</v>
      </c>
      <c r="ER12" s="7">
        <v>1</v>
      </c>
      <c r="ES12" s="7">
        <v>1</v>
      </c>
      <c r="ET12" s="7">
        <v>1</v>
      </c>
      <c r="EU12" s="7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25</v>
      </c>
      <c r="FD12" s="210">
        <f>(FC12/39)</f>
        <v>0.64102564102564108</v>
      </c>
      <c r="FE12" s="101">
        <f t="shared" si="2"/>
        <v>8</v>
      </c>
      <c r="FF12" s="179"/>
      <c r="FG12" s="190"/>
      <c r="FH12" s="190"/>
      <c r="FI12" s="190"/>
      <c r="FJ12" s="190"/>
      <c r="FK12" s="202">
        <v>49413.731838204098</v>
      </c>
      <c r="FL12" s="190"/>
      <c r="FM12" s="190"/>
      <c r="FN12" s="179"/>
      <c r="FO12" s="179"/>
      <c r="FP12" s="179"/>
      <c r="FQ12" s="179"/>
      <c r="FR12" s="179"/>
      <c r="FS12" s="179"/>
      <c r="FT12" s="179"/>
      <c r="FU12" s="179"/>
    </row>
    <row r="13" spans="1:221" s="133" customFormat="1" x14ac:dyDescent="0.25">
      <c r="A13" s="192" t="s">
        <v>166</v>
      </c>
      <c r="B13" s="129" t="s">
        <v>11</v>
      </c>
      <c r="C13" s="187"/>
      <c r="D13" s="187"/>
      <c r="E13" s="24"/>
      <c r="F13" s="21"/>
      <c r="G13" s="188"/>
      <c r="H13" s="189" t="s">
        <v>57</v>
      </c>
      <c r="I13" s="7">
        <v>1</v>
      </c>
      <c r="J13" s="189" t="s">
        <v>57</v>
      </c>
      <c r="K13" s="189" t="s">
        <v>57</v>
      </c>
      <c r="L13" s="189" t="s">
        <v>57</v>
      </c>
      <c r="M13" s="189" t="s">
        <v>57</v>
      </c>
      <c r="N13" s="189" t="s">
        <v>57</v>
      </c>
      <c r="O13" s="7">
        <v>1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67" t="s">
        <v>57</v>
      </c>
      <c r="AD13" s="67" t="s">
        <v>57</v>
      </c>
      <c r="AE13" s="67" t="s">
        <v>57</v>
      </c>
      <c r="AF13" s="67" t="s">
        <v>57</v>
      </c>
      <c r="AG13" s="67" t="s">
        <v>57</v>
      </c>
      <c r="AH13" s="67" t="s">
        <v>57</v>
      </c>
      <c r="AI13" s="67" t="s">
        <v>57</v>
      </c>
      <c r="AJ13" s="67" t="s">
        <v>57</v>
      </c>
      <c r="AK13" s="67" t="s">
        <v>57</v>
      </c>
      <c r="AL13" s="67" t="s">
        <v>57</v>
      </c>
      <c r="AM13" s="67" t="s">
        <v>57</v>
      </c>
      <c r="AN13" s="67" t="s">
        <v>57</v>
      </c>
      <c r="AO13" s="67" t="s">
        <v>57</v>
      </c>
      <c r="AP13" s="67" t="s">
        <v>57</v>
      </c>
      <c r="AQ13" s="67" t="s">
        <v>57</v>
      </c>
      <c r="AR13" s="189" t="s">
        <v>57</v>
      </c>
      <c r="AS13" s="189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67" t="s">
        <v>57</v>
      </c>
      <c r="BG13" s="67" t="s">
        <v>57</v>
      </c>
      <c r="BH13" s="67" t="s">
        <v>57</v>
      </c>
      <c r="BI13" s="67" t="s">
        <v>57</v>
      </c>
      <c r="BJ13" s="67" t="s">
        <v>57</v>
      </c>
      <c r="BK13" s="7">
        <v>1</v>
      </c>
      <c r="BL13" s="7">
        <v>1</v>
      </c>
      <c r="BM13" s="67" t="s">
        <v>57</v>
      </c>
      <c r="BN13" s="67" t="s">
        <v>57</v>
      </c>
      <c r="BO13" s="67" t="s">
        <v>57</v>
      </c>
      <c r="BP13" s="7">
        <v>1</v>
      </c>
      <c r="BQ13" s="67" t="s">
        <v>57</v>
      </c>
      <c r="BR13" s="67" t="s">
        <v>57</v>
      </c>
      <c r="BS13" s="67" t="s">
        <v>57</v>
      </c>
      <c r="BT13" s="67" t="s">
        <v>57</v>
      </c>
      <c r="BU13" s="7">
        <v>1</v>
      </c>
      <c r="BV13" s="7">
        <v>1</v>
      </c>
      <c r="BW13" s="7">
        <v>1</v>
      </c>
      <c r="BX13" s="7">
        <v>1</v>
      </c>
      <c r="BY13" s="7">
        <v>1</v>
      </c>
      <c r="BZ13" s="7">
        <v>1</v>
      </c>
      <c r="CA13" s="7">
        <v>1</v>
      </c>
      <c r="CB13" s="185" t="s">
        <v>57</v>
      </c>
      <c r="CC13" s="7">
        <v>1</v>
      </c>
      <c r="CD13" s="7">
        <v>1</v>
      </c>
      <c r="CE13" s="9">
        <v>0</v>
      </c>
      <c r="CF13" s="9">
        <v>0</v>
      </c>
      <c r="CG13" s="9">
        <v>0</v>
      </c>
      <c r="CH13" s="67" t="s">
        <v>57</v>
      </c>
      <c r="CI13" s="67" t="s">
        <v>57</v>
      </c>
      <c r="CJ13" s="67" t="s">
        <v>57</v>
      </c>
      <c r="CK13" s="9">
        <v>0</v>
      </c>
      <c r="CL13" s="67" t="s">
        <v>57</v>
      </c>
      <c r="CM13" s="9">
        <v>0</v>
      </c>
      <c r="CN13" s="9">
        <v>0</v>
      </c>
      <c r="CO13" s="67" t="s">
        <v>57</v>
      </c>
      <c r="CP13" s="67" t="s">
        <v>57</v>
      </c>
      <c r="CQ13" s="67" t="s">
        <v>57</v>
      </c>
      <c r="CR13" s="67" t="s">
        <v>57</v>
      </c>
      <c r="CS13" s="67" t="s">
        <v>57</v>
      </c>
      <c r="CT13" s="7">
        <v>1</v>
      </c>
      <c r="CU13" s="7">
        <v>1</v>
      </c>
      <c r="CV13" s="67" t="s">
        <v>57</v>
      </c>
      <c r="CW13" s="67" t="s">
        <v>57</v>
      </c>
      <c r="CX13" s="67" t="s">
        <v>57</v>
      </c>
      <c r="CY13" s="67" t="s">
        <v>57</v>
      </c>
      <c r="CZ13" s="67" t="s">
        <v>57</v>
      </c>
      <c r="DA13" s="67" t="s">
        <v>57</v>
      </c>
      <c r="DB13" s="7">
        <v>1</v>
      </c>
      <c r="DC13" s="67" t="s">
        <v>57</v>
      </c>
      <c r="DD13" s="185" t="s">
        <v>57</v>
      </c>
      <c r="DE13" s="7">
        <v>1</v>
      </c>
      <c r="DF13" s="7">
        <v>1</v>
      </c>
      <c r="DG13" s="67" t="s">
        <v>57</v>
      </c>
      <c r="DH13" s="7">
        <v>1</v>
      </c>
      <c r="DI13" s="67" t="s">
        <v>57</v>
      </c>
      <c r="DJ13" s="7">
        <v>1</v>
      </c>
      <c r="DK13" s="9">
        <v>0</v>
      </c>
      <c r="DL13" s="7">
        <v>1</v>
      </c>
      <c r="DM13" s="9">
        <v>0</v>
      </c>
      <c r="DN13" s="7">
        <v>1</v>
      </c>
      <c r="DO13" s="7">
        <v>1</v>
      </c>
      <c r="DP13" s="67" t="s">
        <v>57</v>
      </c>
      <c r="DQ13" s="67" t="s">
        <v>57</v>
      </c>
      <c r="DR13" s="7">
        <v>1</v>
      </c>
      <c r="DS13" s="67" t="s">
        <v>57</v>
      </c>
      <c r="DT13" s="67" t="s">
        <v>57</v>
      </c>
      <c r="DU13" s="7">
        <v>1</v>
      </c>
      <c r="DV13" s="7">
        <v>1</v>
      </c>
      <c r="DW13" s="9">
        <v>0</v>
      </c>
      <c r="DX13" s="67" t="s">
        <v>57</v>
      </c>
      <c r="DY13" s="67" t="s">
        <v>57</v>
      </c>
      <c r="DZ13" s="67" t="s">
        <v>57</v>
      </c>
      <c r="EA13" s="67" t="s">
        <v>57</v>
      </c>
      <c r="EB13" s="67" t="s">
        <v>57</v>
      </c>
      <c r="EC13" s="67" t="s">
        <v>57</v>
      </c>
      <c r="ED13" s="67" t="s">
        <v>57</v>
      </c>
      <c r="EE13" s="67" t="s">
        <v>57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67" t="s">
        <v>57</v>
      </c>
      <c r="EO13" s="9">
        <v>0</v>
      </c>
      <c r="EP13" s="7">
        <v>1</v>
      </c>
      <c r="EQ13" s="9">
        <v>0</v>
      </c>
      <c r="ER13" s="7">
        <v>1</v>
      </c>
      <c r="ES13" s="7">
        <v>1</v>
      </c>
      <c r="ET13" s="7">
        <v>1</v>
      </c>
      <c r="EU13" s="7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32</v>
      </c>
      <c r="FD13" s="210">
        <f t="shared" si="1"/>
        <v>0.76190476190476186</v>
      </c>
      <c r="FE13" s="101">
        <f t="shared" si="2"/>
        <v>1</v>
      </c>
      <c r="FF13" s="179"/>
      <c r="FG13" s="190"/>
      <c r="FH13" s="190"/>
      <c r="FI13" s="190"/>
      <c r="FJ13" s="190"/>
      <c r="FK13" s="202">
        <v>3224.7154888196201</v>
      </c>
      <c r="FL13" s="190"/>
      <c r="FM13" s="190"/>
      <c r="FN13" s="179"/>
      <c r="FO13" s="179"/>
      <c r="FP13" s="179"/>
      <c r="FQ13" s="179"/>
      <c r="FR13" s="179"/>
      <c r="FS13" s="179"/>
      <c r="FT13" s="179"/>
      <c r="FU13" s="179"/>
    </row>
    <row r="14" spans="1:221" s="133" customFormat="1" x14ac:dyDescent="0.25">
      <c r="A14" s="192" t="s">
        <v>167</v>
      </c>
      <c r="B14" s="129" t="s">
        <v>12</v>
      </c>
      <c r="C14" s="187"/>
      <c r="D14" s="187"/>
      <c r="E14" s="20"/>
      <c r="F14" s="20"/>
      <c r="G14" s="188"/>
      <c r="H14" s="189" t="s">
        <v>57</v>
      </c>
      <c r="I14" s="7">
        <v>1</v>
      </c>
      <c r="J14" s="189" t="s">
        <v>57</v>
      </c>
      <c r="K14" s="189" t="s">
        <v>57</v>
      </c>
      <c r="L14" s="189" t="s">
        <v>57</v>
      </c>
      <c r="M14" s="189" t="s">
        <v>57</v>
      </c>
      <c r="N14" s="189" t="s">
        <v>57</v>
      </c>
      <c r="O14" s="7">
        <v>1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67" t="s">
        <v>57</v>
      </c>
      <c r="AD14" s="67" t="s">
        <v>57</v>
      </c>
      <c r="AE14" s="67" t="s">
        <v>57</v>
      </c>
      <c r="AF14" s="67" t="s">
        <v>57</v>
      </c>
      <c r="AG14" s="67" t="s">
        <v>57</v>
      </c>
      <c r="AH14" s="67" t="s">
        <v>57</v>
      </c>
      <c r="AI14" s="67" t="s">
        <v>57</v>
      </c>
      <c r="AJ14" s="67" t="s">
        <v>57</v>
      </c>
      <c r="AK14" s="67" t="s">
        <v>57</v>
      </c>
      <c r="AL14" s="67" t="s">
        <v>57</v>
      </c>
      <c r="AM14" s="67" t="s">
        <v>57</v>
      </c>
      <c r="AN14" s="67" t="s">
        <v>57</v>
      </c>
      <c r="AO14" s="67" t="s">
        <v>57</v>
      </c>
      <c r="AP14" s="67" t="s">
        <v>57</v>
      </c>
      <c r="AQ14" s="67" t="s">
        <v>57</v>
      </c>
      <c r="AR14" s="189" t="s">
        <v>57</v>
      </c>
      <c r="AS14" s="189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67" t="s">
        <v>57</v>
      </c>
      <c r="BG14" s="67" t="s">
        <v>57</v>
      </c>
      <c r="BH14" s="67" t="s">
        <v>57</v>
      </c>
      <c r="BI14" s="67" t="s">
        <v>57</v>
      </c>
      <c r="BJ14" s="67" t="s">
        <v>57</v>
      </c>
      <c r="BK14" s="9">
        <v>0</v>
      </c>
      <c r="BL14" s="9">
        <v>0</v>
      </c>
      <c r="BM14" s="67" t="s">
        <v>57</v>
      </c>
      <c r="BN14" s="67" t="s">
        <v>57</v>
      </c>
      <c r="BO14" s="67" t="s">
        <v>57</v>
      </c>
      <c r="BP14" s="7">
        <v>1</v>
      </c>
      <c r="BQ14" s="67" t="s">
        <v>57</v>
      </c>
      <c r="BR14" s="67" t="s">
        <v>57</v>
      </c>
      <c r="BS14" s="67" t="s">
        <v>57</v>
      </c>
      <c r="BT14" s="67" t="s">
        <v>57</v>
      </c>
      <c r="BU14" s="7">
        <v>1</v>
      </c>
      <c r="BV14" s="7">
        <v>1</v>
      </c>
      <c r="BW14" s="9">
        <v>0</v>
      </c>
      <c r="BX14" s="7">
        <v>1</v>
      </c>
      <c r="BY14" s="7">
        <v>1</v>
      </c>
      <c r="BZ14" s="7">
        <v>1</v>
      </c>
      <c r="CA14" s="7">
        <v>1</v>
      </c>
      <c r="CB14" s="185" t="s">
        <v>57</v>
      </c>
      <c r="CC14" s="7">
        <v>1</v>
      </c>
      <c r="CD14" s="9">
        <v>0</v>
      </c>
      <c r="CE14" s="9">
        <v>0</v>
      </c>
      <c r="CF14" s="9">
        <v>0</v>
      </c>
      <c r="CG14" s="9">
        <v>0</v>
      </c>
      <c r="CH14" s="67" t="s">
        <v>57</v>
      </c>
      <c r="CI14" s="67" t="s">
        <v>57</v>
      </c>
      <c r="CJ14" s="67" t="s">
        <v>57</v>
      </c>
      <c r="CK14" s="9">
        <v>0</v>
      </c>
      <c r="CL14" s="67" t="s">
        <v>57</v>
      </c>
      <c r="CM14" s="9">
        <v>0</v>
      </c>
      <c r="CN14" s="9">
        <v>0</v>
      </c>
      <c r="CO14" s="67" t="s">
        <v>57</v>
      </c>
      <c r="CP14" s="67" t="s">
        <v>57</v>
      </c>
      <c r="CQ14" s="67" t="s">
        <v>57</v>
      </c>
      <c r="CR14" s="67" t="s">
        <v>57</v>
      </c>
      <c r="CS14" s="67" t="s">
        <v>57</v>
      </c>
      <c r="CT14" s="7">
        <v>1</v>
      </c>
      <c r="CU14" s="9">
        <v>0</v>
      </c>
      <c r="CV14" s="67" t="s">
        <v>57</v>
      </c>
      <c r="CW14" s="67" t="s">
        <v>57</v>
      </c>
      <c r="CX14" s="67" t="s">
        <v>57</v>
      </c>
      <c r="CY14" s="67" t="s">
        <v>57</v>
      </c>
      <c r="CZ14" s="67" t="s">
        <v>57</v>
      </c>
      <c r="DA14" s="67" t="s">
        <v>57</v>
      </c>
      <c r="DB14" s="9">
        <v>0</v>
      </c>
      <c r="DC14" s="67" t="s">
        <v>57</v>
      </c>
      <c r="DD14" s="185" t="s">
        <v>57</v>
      </c>
      <c r="DE14" s="7">
        <v>1</v>
      </c>
      <c r="DF14" s="7">
        <v>1</v>
      </c>
      <c r="DG14" s="67" t="s">
        <v>57</v>
      </c>
      <c r="DH14" s="7">
        <v>1</v>
      </c>
      <c r="DI14" s="67" t="s">
        <v>57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67" t="s">
        <v>57</v>
      </c>
      <c r="DQ14" s="67" t="s">
        <v>57</v>
      </c>
      <c r="DR14" s="9">
        <v>0</v>
      </c>
      <c r="DS14" s="67" t="s">
        <v>57</v>
      </c>
      <c r="DT14" s="67" t="s">
        <v>57</v>
      </c>
      <c r="DU14" s="9">
        <v>0</v>
      </c>
      <c r="DV14" s="9">
        <v>0</v>
      </c>
      <c r="DW14" s="9">
        <v>0</v>
      </c>
      <c r="DX14" s="67" t="s">
        <v>57</v>
      </c>
      <c r="DY14" s="67" t="s">
        <v>57</v>
      </c>
      <c r="DZ14" s="67" t="s">
        <v>57</v>
      </c>
      <c r="EA14" s="67" t="s">
        <v>57</v>
      </c>
      <c r="EB14" s="67" t="s">
        <v>57</v>
      </c>
      <c r="EC14" s="67" t="s">
        <v>57</v>
      </c>
      <c r="ED14" s="67" t="s">
        <v>57</v>
      </c>
      <c r="EE14" s="67" t="s">
        <v>57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67" t="s">
        <v>57</v>
      </c>
      <c r="EO14" s="9">
        <v>0</v>
      </c>
      <c r="EP14" s="9">
        <v>0</v>
      </c>
      <c r="EQ14" s="9">
        <v>0</v>
      </c>
      <c r="ER14" s="9">
        <v>0</v>
      </c>
      <c r="ES14" s="7">
        <v>1</v>
      </c>
      <c r="ET14" s="7">
        <v>1</v>
      </c>
      <c r="EU14" s="7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17</v>
      </c>
      <c r="FD14" s="210">
        <f t="shared" si="1"/>
        <v>0.40476190476190477</v>
      </c>
      <c r="FE14" s="101">
        <f t="shared" si="2"/>
        <v>30</v>
      </c>
      <c r="FF14" s="179"/>
      <c r="FG14" s="190"/>
      <c r="FH14" s="190"/>
      <c r="FI14" s="190"/>
      <c r="FJ14" s="190"/>
      <c r="FK14" s="202">
        <v>3084.6796845866966</v>
      </c>
      <c r="FL14" s="190"/>
      <c r="FM14" s="190"/>
      <c r="FN14" s="179"/>
      <c r="FO14" s="179"/>
      <c r="FP14" s="179"/>
      <c r="FQ14" s="179"/>
      <c r="FR14" s="179"/>
      <c r="FS14" s="179"/>
      <c r="FT14" s="179"/>
      <c r="FU14" s="179"/>
    </row>
    <row r="15" spans="1:221" s="133" customFormat="1" x14ac:dyDescent="0.25">
      <c r="A15" s="192" t="s">
        <v>168</v>
      </c>
      <c r="B15" s="129" t="s">
        <v>13</v>
      </c>
      <c r="C15" s="187"/>
      <c r="D15" s="187"/>
      <c r="E15" s="20"/>
      <c r="F15" s="21"/>
      <c r="G15" s="188"/>
      <c r="H15" s="189" t="s">
        <v>57</v>
      </c>
      <c r="I15" s="7">
        <v>1</v>
      </c>
      <c r="J15" s="189" t="s">
        <v>57</v>
      </c>
      <c r="K15" s="189" t="s">
        <v>57</v>
      </c>
      <c r="L15" s="189" t="s">
        <v>57</v>
      </c>
      <c r="M15" s="189" t="s">
        <v>57</v>
      </c>
      <c r="N15" s="189" t="s">
        <v>57</v>
      </c>
      <c r="O15" s="7">
        <v>1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67" t="s">
        <v>57</v>
      </c>
      <c r="AD15" s="67" t="s">
        <v>57</v>
      </c>
      <c r="AE15" s="67" t="s">
        <v>57</v>
      </c>
      <c r="AF15" s="67" t="s">
        <v>57</v>
      </c>
      <c r="AG15" s="67" t="s">
        <v>57</v>
      </c>
      <c r="AH15" s="67" t="s">
        <v>57</v>
      </c>
      <c r="AI15" s="67" t="s">
        <v>57</v>
      </c>
      <c r="AJ15" s="67" t="s">
        <v>57</v>
      </c>
      <c r="AK15" s="67" t="s">
        <v>57</v>
      </c>
      <c r="AL15" s="67" t="s">
        <v>57</v>
      </c>
      <c r="AM15" s="67" t="s">
        <v>57</v>
      </c>
      <c r="AN15" s="67" t="s">
        <v>57</v>
      </c>
      <c r="AO15" s="67" t="s">
        <v>57</v>
      </c>
      <c r="AP15" s="67" t="s">
        <v>57</v>
      </c>
      <c r="AQ15" s="67" t="s">
        <v>57</v>
      </c>
      <c r="AR15" s="189" t="s">
        <v>57</v>
      </c>
      <c r="AS15" s="189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67" t="s">
        <v>57</v>
      </c>
      <c r="BG15" s="67" t="s">
        <v>57</v>
      </c>
      <c r="BH15" s="67" t="s">
        <v>57</v>
      </c>
      <c r="BI15" s="67" t="s">
        <v>57</v>
      </c>
      <c r="BJ15" s="67" t="s">
        <v>57</v>
      </c>
      <c r="BK15" s="7">
        <v>1</v>
      </c>
      <c r="BL15" s="7">
        <v>1</v>
      </c>
      <c r="BM15" s="67" t="s">
        <v>57</v>
      </c>
      <c r="BN15" s="67" t="s">
        <v>57</v>
      </c>
      <c r="BO15" s="67" t="s">
        <v>57</v>
      </c>
      <c r="BP15" s="7">
        <v>1</v>
      </c>
      <c r="BQ15" s="67" t="s">
        <v>57</v>
      </c>
      <c r="BR15" s="67" t="s">
        <v>57</v>
      </c>
      <c r="BS15" s="67" t="s">
        <v>57</v>
      </c>
      <c r="BT15" s="67" t="s">
        <v>57</v>
      </c>
      <c r="BU15" s="7">
        <v>1</v>
      </c>
      <c r="BV15" s="9">
        <v>0</v>
      </c>
      <c r="BW15" s="7">
        <v>1</v>
      </c>
      <c r="BX15" s="7">
        <v>1</v>
      </c>
      <c r="BY15" s="7">
        <v>1</v>
      </c>
      <c r="BZ15" s="7">
        <v>1</v>
      </c>
      <c r="CA15" s="7">
        <v>1</v>
      </c>
      <c r="CB15" s="185" t="s">
        <v>57</v>
      </c>
      <c r="CC15" s="7">
        <v>1</v>
      </c>
      <c r="CD15" s="9">
        <v>0</v>
      </c>
      <c r="CE15" s="9">
        <v>0</v>
      </c>
      <c r="CF15" s="9">
        <v>0</v>
      </c>
      <c r="CG15" s="7">
        <v>1</v>
      </c>
      <c r="CH15" s="67" t="s">
        <v>57</v>
      </c>
      <c r="CI15" s="67" t="s">
        <v>57</v>
      </c>
      <c r="CJ15" s="67" t="s">
        <v>57</v>
      </c>
      <c r="CK15" s="9">
        <v>0</v>
      </c>
      <c r="CL15" s="67" t="s">
        <v>57</v>
      </c>
      <c r="CM15" s="9">
        <v>0</v>
      </c>
      <c r="CN15" s="9">
        <v>0</v>
      </c>
      <c r="CO15" s="67" t="s">
        <v>57</v>
      </c>
      <c r="CP15" s="67" t="s">
        <v>57</v>
      </c>
      <c r="CQ15" s="67" t="s">
        <v>57</v>
      </c>
      <c r="CR15" s="67" t="s">
        <v>57</v>
      </c>
      <c r="CS15" s="67" t="s">
        <v>57</v>
      </c>
      <c r="CT15" s="7">
        <v>1</v>
      </c>
      <c r="CU15" s="7">
        <v>1</v>
      </c>
      <c r="CV15" s="67" t="s">
        <v>57</v>
      </c>
      <c r="CW15" s="67" t="s">
        <v>57</v>
      </c>
      <c r="CX15" s="67" t="s">
        <v>57</v>
      </c>
      <c r="CY15" s="67" t="s">
        <v>57</v>
      </c>
      <c r="CZ15" s="67" t="s">
        <v>57</v>
      </c>
      <c r="DA15" s="67" t="s">
        <v>57</v>
      </c>
      <c r="DB15" s="7">
        <v>1</v>
      </c>
      <c r="DC15" s="67" t="s">
        <v>57</v>
      </c>
      <c r="DD15" s="185" t="s">
        <v>57</v>
      </c>
      <c r="DE15" s="7">
        <v>1</v>
      </c>
      <c r="DF15" s="7">
        <v>1</v>
      </c>
      <c r="DG15" s="67" t="s">
        <v>57</v>
      </c>
      <c r="DH15" s="7">
        <v>1</v>
      </c>
      <c r="DI15" s="67" t="s">
        <v>57</v>
      </c>
      <c r="DJ15" s="9">
        <v>0</v>
      </c>
      <c r="DK15" s="9">
        <v>0</v>
      </c>
      <c r="DL15" s="7">
        <v>1</v>
      </c>
      <c r="DM15" s="7">
        <v>1</v>
      </c>
      <c r="DN15" s="9">
        <v>0</v>
      </c>
      <c r="DO15" s="9">
        <v>0</v>
      </c>
      <c r="DP15" s="67" t="s">
        <v>57</v>
      </c>
      <c r="DQ15" s="67" t="s">
        <v>57</v>
      </c>
      <c r="DR15" s="7">
        <v>1</v>
      </c>
      <c r="DS15" s="67" t="s">
        <v>57</v>
      </c>
      <c r="DT15" s="67" t="s">
        <v>57</v>
      </c>
      <c r="DU15" s="7">
        <v>1</v>
      </c>
      <c r="DV15" s="7">
        <v>1</v>
      </c>
      <c r="DW15" s="7">
        <v>1</v>
      </c>
      <c r="DX15" s="67" t="s">
        <v>57</v>
      </c>
      <c r="DY15" s="67" t="s">
        <v>57</v>
      </c>
      <c r="DZ15" s="67" t="s">
        <v>57</v>
      </c>
      <c r="EA15" s="67" t="s">
        <v>57</v>
      </c>
      <c r="EB15" s="67" t="s">
        <v>57</v>
      </c>
      <c r="EC15" s="67" t="s">
        <v>57</v>
      </c>
      <c r="ED15" s="67" t="s">
        <v>57</v>
      </c>
      <c r="EE15" s="67" t="s">
        <v>57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67" t="s">
        <v>57</v>
      </c>
      <c r="EO15" s="7">
        <v>1</v>
      </c>
      <c r="EP15" s="7">
        <v>1</v>
      </c>
      <c r="EQ15" s="9">
        <v>0</v>
      </c>
      <c r="ER15" s="7">
        <v>1</v>
      </c>
      <c r="ES15" s="7">
        <v>1</v>
      </c>
      <c r="ET15" s="7">
        <v>1</v>
      </c>
      <c r="EU15" s="9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30</v>
      </c>
      <c r="FD15" s="210">
        <f t="shared" si="1"/>
        <v>0.7142857142857143</v>
      </c>
      <c r="FE15" s="101">
        <f t="shared" si="2"/>
        <v>2</v>
      </c>
      <c r="FF15" s="179"/>
      <c r="FG15" s="190"/>
      <c r="FH15" s="190"/>
      <c r="FI15" s="190"/>
      <c r="FJ15" s="190"/>
      <c r="FK15" s="202">
        <v>1811.6081931205706</v>
      </c>
      <c r="FL15" s="190"/>
      <c r="FM15" s="190"/>
      <c r="FN15" s="179"/>
      <c r="FO15" s="179"/>
      <c r="FP15" s="179"/>
      <c r="FQ15" s="179"/>
      <c r="FR15" s="179"/>
      <c r="FS15" s="179"/>
      <c r="FT15" s="179"/>
      <c r="FU15" s="179"/>
    </row>
    <row r="16" spans="1:221" s="133" customFormat="1" x14ac:dyDescent="0.25">
      <c r="A16" s="192" t="s">
        <v>169</v>
      </c>
      <c r="B16" s="129" t="s">
        <v>14</v>
      </c>
      <c r="C16" s="194"/>
      <c r="D16" s="194"/>
      <c r="E16" s="20"/>
      <c r="F16" s="20"/>
      <c r="G16" s="188"/>
      <c r="H16" s="189" t="s">
        <v>57</v>
      </c>
      <c r="I16" s="7">
        <v>1</v>
      </c>
      <c r="J16" s="189" t="s">
        <v>57</v>
      </c>
      <c r="K16" s="189" t="s">
        <v>57</v>
      </c>
      <c r="L16" s="189" t="s">
        <v>57</v>
      </c>
      <c r="M16" s="189" t="s">
        <v>57</v>
      </c>
      <c r="N16" s="189" t="s">
        <v>57</v>
      </c>
      <c r="O16" s="7">
        <v>1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67" t="s">
        <v>57</v>
      </c>
      <c r="AD16" s="67" t="s">
        <v>57</v>
      </c>
      <c r="AE16" s="67" t="s">
        <v>57</v>
      </c>
      <c r="AF16" s="67" t="s">
        <v>57</v>
      </c>
      <c r="AG16" s="67" t="s">
        <v>57</v>
      </c>
      <c r="AH16" s="67" t="s">
        <v>57</v>
      </c>
      <c r="AI16" s="67" t="s">
        <v>57</v>
      </c>
      <c r="AJ16" s="67" t="s">
        <v>57</v>
      </c>
      <c r="AK16" s="67" t="s">
        <v>57</v>
      </c>
      <c r="AL16" s="67" t="s">
        <v>57</v>
      </c>
      <c r="AM16" s="67" t="s">
        <v>57</v>
      </c>
      <c r="AN16" s="67" t="s">
        <v>57</v>
      </c>
      <c r="AO16" s="67" t="s">
        <v>57</v>
      </c>
      <c r="AP16" s="67" t="s">
        <v>57</v>
      </c>
      <c r="AQ16" s="67" t="s">
        <v>57</v>
      </c>
      <c r="AR16" s="189" t="s">
        <v>57</v>
      </c>
      <c r="AS16" s="189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67" t="s">
        <v>57</v>
      </c>
      <c r="BG16" s="67" t="s">
        <v>57</v>
      </c>
      <c r="BH16" s="67" t="s">
        <v>57</v>
      </c>
      <c r="BI16" s="67" t="s">
        <v>57</v>
      </c>
      <c r="BJ16" s="67" t="s">
        <v>57</v>
      </c>
      <c r="BK16" s="9">
        <v>0</v>
      </c>
      <c r="BL16" s="9">
        <v>0</v>
      </c>
      <c r="BM16" s="67" t="s">
        <v>57</v>
      </c>
      <c r="BN16" s="67" t="s">
        <v>57</v>
      </c>
      <c r="BO16" s="67" t="s">
        <v>57</v>
      </c>
      <c r="BP16" s="7">
        <v>1</v>
      </c>
      <c r="BQ16" s="67" t="s">
        <v>57</v>
      </c>
      <c r="BR16" s="67" t="s">
        <v>57</v>
      </c>
      <c r="BS16" s="67" t="s">
        <v>57</v>
      </c>
      <c r="BT16" s="67" t="s">
        <v>57</v>
      </c>
      <c r="BU16" s="7">
        <v>1</v>
      </c>
      <c r="BV16" s="7">
        <v>1</v>
      </c>
      <c r="BW16" s="7">
        <v>1</v>
      </c>
      <c r="BX16" s="7">
        <v>1</v>
      </c>
      <c r="BY16" s="7">
        <v>1</v>
      </c>
      <c r="BZ16" s="7">
        <v>1</v>
      </c>
      <c r="CA16" s="7">
        <v>1</v>
      </c>
      <c r="CB16" s="185" t="s">
        <v>57</v>
      </c>
      <c r="CC16" s="7">
        <v>1</v>
      </c>
      <c r="CD16" s="9">
        <v>0</v>
      </c>
      <c r="CE16" s="9">
        <v>0</v>
      </c>
      <c r="CF16" s="9">
        <v>0</v>
      </c>
      <c r="CG16" s="7">
        <v>1</v>
      </c>
      <c r="CH16" s="67" t="s">
        <v>57</v>
      </c>
      <c r="CI16" s="67" t="s">
        <v>57</v>
      </c>
      <c r="CJ16" s="67" t="s">
        <v>57</v>
      </c>
      <c r="CK16" s="9">
        <v>0</v>
      </c>
      <c r="CL16" s="67" t="s">
        <v>57</v>
      </c>
      <c r="CM16" s="9">
        <v>0</v>
      </c>
      <c r="CN16" s="9">
        <v>0</v>
      </c>
      <c r="CO16" s="67" t="s">
        <v>57</v>
      </c>
      <c r="CP16" s="67" t="s">
        <v>57</v>
      </c>
      <c r="CQ16" s="67" t="s">
        <v>57</v>
      </c>
      <c r="CR16" s="67" t="s">
        <v>57</v>
      </c>
      <c r="CS16" s="67" t="s">
        <v>57</v>
      </c>
      <c r="CT16" s="7">
        <v>1</v>
      </c>
      <c r="CU16" s="9">
        <v>0</v>
      </c>
      <c r="CV16" s="67" t="s">
        <v>57</v>
      </c>
      <c r="CW16" s="67" t="s">
        <v>57</v>
      </c>
      <c r="CX16" s="67" t="s">
        <v>57</v>
      </c>
      <c r="CY16" s="67" t="s">
        <v>57</v>
      </c>
      <c r="CZ16" s="67" t="s">
        <v>57</v>
      </c>
      <c r="DA16" s="67" t="s">
        <v>57</v>
      </c>
      <c r="DB16" s="9">
        <v>0</v>
      </c>
      <c r="DC16" s="67" t="s">
        <v>57</v>
      </c>
      <c r="DD16" s="185" t="s">
        <v>57</v>
      </c>
      <c r="DE16" s="7">
        <v>1</v>
      </c>
      <c r="DF16" s="7">
        <v>1</v>
      </c>
      <c r="DG16" s="67" t="s">
        <v>57</v>
      </c>
      <c r="DH16" s="7">
        <v>1</v>
      </c>
      <c r="DI16" s="67" t="s">
        <v>57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67" t="s">
        <v>57</v>
      </c>
      <c r="DQ16" s="67" t="s">
        <v>57</v>
      </c>
      <c r="DR16" s="9">
        <v>0</v>
      </c>
      <c r="DS16" s="67" t="s">
        <v>57</v>
      </c>
      <c r="DT16" s="67" t="s">
        <v>57</v>
      </c>
      <c r="DU16" s="9">
        <v>0</v>
      </c>
      <c r="DV16" s="9">
        <v>0</v>
      </c>
      <c r="DW16" s="9">
        <v>0</v>
      </c>
      <c r="DX16" s="67" t="s">
        <v>57</v>
      </c>
      <c r="DY16" s="67" t="s">
        <v>57</v>
      </c>
      <c r="DZ16" s="67" t="s">
        <v>57</v>
      </c>
      <c r="EA16" s="67" t="s">
        <v>57</v>
      </c>
      <c r="EB16" s="67" t="s">
        <v>57</v>
      </c>
      <c r="EC16" s="67" t="s">
        <v>57</v>
      </c>
      <c r="ED16" s="67" t="s">
        <v>57</v>
      </c>
      <c r="EE16" s="67" t="s">
        <v>57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67" t="s">
        <v>57</v>
      </c>
      <c r="EO16" s="9">
        <v>0</v>
      </c>
      <c r="EP16" s="7">
        <v>1</v>
      </c>
      <c r="EQ16" s="9">
        <v>0</v>
      </c>
      <c r="ER16" s="7">
        <v>1</v>
      </c>
      <c r="ES16" s="7">
        <v>1</v>
      </c>
      <c r="ET16" s="7">
        <v>1</v>
      </c>
      <c r="EU16" s="7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21</v>
      </c>
      <c r="FD16" s="210">
        <f t="shared" si="1"/>
        <v>0.5</v>
      </c>
      <c r="FE16" s="101">
        <f t="shared" si="2"/>
        <v>17</v>
      </c>
      <c r="FF16" s="179"/>
      <c r="FG16" s="190"/>
      <c r="FH16" s="190"/>
      <c r="FI16" s="190"/>
      <c r="FJ16" s="190"/>
      <c r="FK16" s="202">
        <v>2662.8159971890236</v>
      </c>
      <c r="FL16" s="190"/>
      <c r="FM16" s="190"/>
      <c r="FN16" s="179"/>
      <c r="FO16" s="179"/>
      <c r="FP16" s="179"/>
      <c r="FQ16" s="179"/>
      <c r="FR16" s="179"/>
      <c r="FS16" s="179"/>
      <c r="FT16" s="179"/>
      <c r="FU16" s="179"/>
    </row>
    <row r="17" spans="1:177" s="133" customFormat="1" x14ac:dyDescent="0.25">
      <c r="A17" s="192" t="s">
        <v>170</v>
      </c>
      <c r="B17" s="129" t="s">
        <v>15</v>
      </c>
      <c r="C17" s="187"/>
      <c r="D17" s="194"/>
      <c r="E17" s="20"/>
      <c r="F17" s="20"/>
      <c r="G17" s="188"/>
      <c r="H17" s="189" t="s">
        <v>57</v>
      </c>
      <c r="I17" s="7">
        <v>1</v>
      </c>
      <c r="J17" s="189" t="s">
        <v>57</v>
      </c>
      <c r="K17" s="189" t="s">
        <v>57</v>
      </c>
      <c r="L17" s="189" t="s">
        <v>57</v>
      </c>
      <c r="M17" s="189" t="s">
        <v>57</v>
      </c>
      <c r="N17" s="189" t="s">
        <v>57</v>
      </c>
      <c r="O17" s="7">
        <v>1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67" t="s">
        <v>57</v>
      </c>
      <c r="AD17" s="67" t="s">
        <v>57</v>
      </c>
      <c r="AE17" s="67" t="s">
        <v>57</v>
      </c>
      <c r="AF17" s="67" t="s">
        <v>57</v>
      </c>
      <c r="AG17" s="67" t="s">
        <v>57</v>
      </c>
      <c r="AH17" s="67" t="s">
        <v>57</v>
      </c>
      <c r="AI17" s="67" t="s">
        <v>57</v>
      </c>
      <c r="AJ17" s="67" t="s">
        <v>57</v>
      </c>
      <c r="AK17" s="67" t="s">
        <v>57</v>
      </c>
      <c r="AL17" s="67" t="s">
        <v>57</v>
      </c>
      <c r="AM17" s="67" t="s">
        <v>57</v>
      </c>
      <c r="AN17" s="67" t="s">
        <v>57</v>
      </c>
      <c r="AO17" s="67" t="s">
        <v>57</v>
      </c>
      <c r="AP17" s="67" t="s">
        <v>57</v>
      </c>
      <c r="AQ17" s="67" t="s">
        <v>57</v>
      </c>
      <c r="AR17" s="189" t="s">
        <v>57</v>
      </c>
      <c r="AS17" s="189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67" t="s">
        <v>57</v>
      </c>
      <c r="BG17" s="67" t="s">
        <v>57</v>
      </c>
      <c r="BH17" s="67" t="s">
        <v>57</v>
      </c>
      <c r="BI17" s="67" t="s">
        <v>57</v>
      </c>
      <c r="BJ17" s="67" t="s">
        <v>57</v>
      </c>
      <c r="BK17" s="9">
        <v>0</v>
      </c>
      <c r="BL17" s="7">
        <v>1</v>
      </c>
      <c r="BM17" s="67" t="s">
        <v>57</v>
      </c>
      <c r="BN17" s="67" t="s">
        <v>57</v>
      </c>
      <c r="BO17" s="67" t="s">
        <v>57</v>
      </c>
      <c r="BP17" s="7">
        <v>1</v>
      </c>
      <c r="BQ17" s="67" t="s">
        <v>57</v>
      </c>
      <c r="BR17" s="67" t="s">
        <v>57</v>
      </c>
      <c r="BS17" s="67" t="s">
        <v>57</v>
      </c>
      <c r="BT17" s="67" t="s">
        <v>57</v>
      </c>
      <c r="BU17" s="7">
        <v>1</v>
      </c>
      <c r="BV17" s="7">
        <v>1</v>
      </c>
      <c r="BW17" s="9">
        <v>0</v>
      </c>
      <c r="BX17" s="7">
        <v>1</v>
      </c>
      <c r="BY17" s="7">
        <v>1</v>
      </c>
      <c r="BZ17" s="7">
        <v>1</v>
      </c>
      <c r="CA17" s="7">
        <v>1</v>
      </c>
      <c r="CB17" s="185" t="s">
        <v>57</v>
      </c>
      <c r="CC17" s="7">
        <v>1</v>
      </c>
      <c r="CD17" s="9">
        <v>0</v>
      </c>
      <c r="CE17" s="7">
        <v>1</v>
      </c>
      <c r="CF17" s="9">
        <v>0</v>
      </c>
      <c r="CG17" s="7">
        <v>1</v>
      </c>
      <c r="CH17" s="67" t="s">
        <v>57</v>
      </c>
      <c r="CI17" s="67" t="s">
        <v>57</v>
      </c>
      <c r="CJ17" s="67" t="s">
        <v>57</v>
      </c>
      <c r="CK17" s="7">
        <v>1</v>
      </c>
      <c r="CL17" s="67" t="s">
        <v>57</v>
      </c>
      <c r="CM17" s="7">
        <v>1</v>
      </c>
      <c r="CN17" s="7">
        <v>1</v>
      </c>
      <c r="CO17" s="67" t="s">
        <v>57</v>
      </c>
      <c r="CP17" s="67" t="s">
        <v>57</v>
      </c>
      <c r="CQ17" s="67" t="s">
        <v>57</v>
      </c>
      <c r="CR17" s="67" t="s">
        <v>57</v>
      </c>
      <c r="CS17" s="67" t="s">
        <v>57</v>
      </c>
      <c r="CT17" s="7">
        <v>1</v>
      </c>
      <c r="CU17" s="7">
        <v>1</v>
      </c>
      <c r="CV17" s="67" t="s">
        <v>57</v>
      </c>
      <c r="CW17" s="67" t="s">
        <v>57</v>
      </c>
      <c r="CX17" s="67" t="s">
        <v>57</v>
      </c>
      <c r="CY17" s="67" t="s">
        <v>57</v>
      </c>
      <c r="CZ17" s="67" t="s">
        <v>57</v>
      </c>
      <c r="DA17" s="67" t="s">
        <v>57</v>
      </c>
      <c r="DB17" s="7">
        <v>1</v>
      </c>
      <c r="DC17" s="67" t="s">
        <v>57</v>
      </c>
      <c r="DD17" s="185" t="s">
        <v>57</v>
      </c>
      <c r="DE17" s="7">
        <v>1</v>
      </c>
      <c r="DF17" s="7">
        <v>1</v>
      </c>
      <c r="DG17" s="67" t="s">
        <v>57</v>
      </c>
      <c r="DH17" s="7">
        <v>1</v>
      </c>
      <c r="DI17" s="67" t="s">
        <v>57</v>
      </c>
      <c r="DJ17" s="9">
        <v>0</v>
      </c>
      <c r="DK17" s="9">
        <v>0</v>
      </c>
      <c r="DL17" s="9">
        <v>0</v>
      </c>
      <c r="DM17" s="9">
        <v>0</v>
      </c>
      <c r="DN17" s="7">
        <v>1</v>
      </c>
      <c r="DO17" s="7">
        <v>1</v>
      </c>
      <c r="DP17" s="67" t="s">
        <v>57</v>
      </c>
      <c r="DQ17" s="67" t="s">
        <v>57</v>
      </c>
      <c r="DR17" s="7">
        <v>1</v>
      </c>
      <c r="DS17" s="67" t="s">
        <v>57</v>
      </c>
      <c r="DT17" s="67" t="s">
        <v>57</v>
      </c>
      <c r="DU17" s="7">
        <v>1</v>
      </c>
      <c r="DV17" s="7">
        <v>1</v>
      </c>
      <c r="DW17" s="9">
        <v>0</v>
      </c>
      <c r="DX17" s="67" t="s">
        <v>57</v>
      </c>
      <c r="DY17" s="67" t="s">
        <v>57</v>
      </c>
      <c r="DZ17" s="67" t="s">
        <v>57</v>
      </c>
      <c r="EA17" s="67" t="s">
        <v>57</v>
      </c>
      <c r="EB17" s="67" t="s">
        <v>57</v>
      </c>
      <c r="EC17" s="67" t="s">
        <v>57</v>
      </c>
      <c r="ED17" s="67" t="s">
        <v>57</v>
      </c>
      <c r="EE17" s="67" t="s">
        <v>57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67" t="s">
        <v>57</v>
      </c>
      <c r="EO17" s="9">
        <v>0</v>
      </c>
      <c r="EP17" s="9">
        <v>0</v>
      </c>
      <c r="EQ17" s="9">
        <v>0</v>
      </c>
      <c r="ER17" s="7">
        <v>1</v>
      </c>
      <c r="ES17" s="7">
        <v>1</v>
      </c>
      <c r="ET17" s="9">
        <v>0</v>
      </c>
      <c r="EU17" s="9">
        <v>0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29</v>
      </c>
      <c r="FD17" s="210">
        <f t="shared" si="1"/>
        <v>0.69047619047619047</v>
      </c>
      <c r="FE17" s="101">
        <f t="shared" si="2"/>
        <v>5</v>
      </c>
      <c r="FF17" s="179"/>
      <c r="FG17" s="190"/>
      <c r="FH17" s="190"/>
      <c r="FI17" s="190"/>
      <c r="FJ17" s="190"/>
      <c r="FK17" s="202">
        <v>9364.9553898371232</v>
      </c>
      <c r="FL17" s="190"/>
      <c r="FM17" s="190"/>
      <c r="FN17" s="179"/>
      <c r="FO17" s="179"/>
      <c r="FP17" s="179"/>
      <c r="FQ17" s="179"/>
      <c r="FR17" s="179"/>
      <c r="FS17" s="179"/>
      <c r="FT17" s="179"/>
      <c r="FU17" s="179"/>
    </row>
    <row r="18" spans="1:177" s="133" customFormat="1" x14ac:dyDescent="0.25">
      <c r="A18" s="192" t="s">
        <v>171</v>
      </c>
      <c r="B18" s="129" t="s">
        <v>16</v>
      </c>
      <c r="C18" s="187"/>
      <c r="D18" s="187"/>
      <c r="E18" s="195"/>
      <c r="F18" s="195"/>
      <c r="G18" s="188"/>
      <c r="H18" s="189" t="s">
        <v>57</v>
      </c>
      <c r="I18" s="7">
        <v>1</v>
      </c>
      <c r="J18" s="189" t="s">
        <v>57</v>
      </c>
      <c r="K18" s="189" t="s">
        <v>57</v>
      </c>
      <c r="L18" s="189" t="s">
        <v>57</v>
      </c>
      <c r="M18" s="189" t="s">
        <v>57</v>
      </c>
      <c r="N18" s="189" t="s">
        <v>57</v>
      </c>
      <c r="O18" s="7">
        <v>1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67" t="s">
        <v>57</v>
      </c>
      <c r="AD18" s="67" t="s">
        <v>57</v>
      </c>
      <c r="AE18" s="67" t="s">
        <v>57</v>
      </c>
      <c r="AF18" s="67" t="s">
        <v>57</v>
      </c>
      <c r="AG18" s="67" t="s">
        <v>57</v>
      </c>
      <c r="AH18" s="67" t="s">
        <v>57</v>
      </c>
      <c r="AI18" s="67" t="s">
        <v>57</v>
      </c>
      <c r="AJ18" s="67" t="s">
        <v>57</v>
      </c>
      <c r="AK18" s="67" t="s">
        <v>57</v>
      </c>
      <c r="AL18" s="67" t="s">
        <v>57</v>
      </c>
      <c r="AM18" s="67" t="s">
        <v>57</v>
      </c>
      <c r="AN18" s="67" t="s">
        <v>57</v>
      </c>
      <c r="AO18" s="67" t="s">
        <v>57</v>
      </c>
      <c r="AP18" s="67" t="s">
        <v>57</v>
      </c>
      <c r="AQ18" s="67" t="s">
        <v>57</v>
      </c>
      <c r="AR18" s="189" t="s">
        <v>57</v>
      </c>
      <c r="AS18" s="189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67" t="s">
        <v>57</v>
      </c>
      <c r="BG18" s="67" t="s">
        <v>57</v>
      </c>
      <c r="BH18" s="67" t="s">
        <v>57</v>
      </c>
      <c r="BI18" s="67" t="s">
        <v>57</v>
      </c>
      <c r="BJ18" s="67" t="s">
        <v>57</v>
      </c>
      <c r="BK18" s="7">
        <v>1</v>
      </c>
      <c r="BL18" s="7">
        <v>1</v>
      </c>
      <c r="BM18" s="67" t="s">
        <v>57</v>
      </c>
      <c r="BN18" s="67" t="s">
        <v>57</v>
      </c>
      <c r="BO18" s="67" t="s">
        <v>57</v>
      </c>
      <c r="BP18" s="7">
        <v>1</v>
      </c>
      <c r="BQ18" s="67" t="s">
        <v>57</v>
      </c>
      <c r="BR18" s="67" t="s">
        <v>57</v>
      </c>
      <c r="BS18" s="67" t="s">
        <v>57</v>
      </c>
      <c r="BT18" s="67" t="s">
        <v>57</v>
      </c>
      <c r="BU18" s="7">
        <v>1</v>
      </c>
      <c r="BV18" s="7">
        <v>1</v>
      </c>
      <c r="BW18" s="9">
        <v>0</v>
      </c>
      <c r="BX18" s="7">
        <v>1</v>
      </c>
      <c r="BY18" s="7">
        <v>1</v>
      </c>
      <c r="BZ18" s="7">
        <v>1</v>
      </c>
      <c r="CA18" s="7">
        <v>1</v>
      </c>
      <c r="CB18" s="185" t="s">
        <v>57</v>
      </c>
      <c r="CC18" s="7">
        <v>1</v>
      </c>
      <c r="CD18" s="9">
        <v>0</v>
      </c>
      <c r="CE18" s="9">
        <v>0</v>
      </c>
      <c r="CF18" s="9">
        <v>0</v>
      </c>
      <c r="CG18" s="9">
        <v>0</v>
      </c>
      <c r="CH18" s="67" t="s">
        <v>57</v>
      </c>
      <c r="CI18" s="67" t="s">
        <v>57</v>
      </c>
      <c r="CJ18" s="67" t="s">
        <v>57</v>
      </c>
      <c r="CK18" s="9">
        <v>0</v>
      </c>
      <c r="CL18" s="67" t="s">
        <v>57</v>
      </c>
      <c r="CM18" s="9">
        <v>0</v>
      </c>
      <c r="CN18" s="9">
        <v>0</v>
      </c>
      <c r="CO18" s="67" t="s">
        <v>57</v>
      </c>
      <c r="CP18" s="67" t="s">
        <v>57</v>
      </c>
      <c r="CQ18" s="67" t="s">
        <v>57</v>
      </c>
      <c r="CR18" s="67" t="s">
        <v>57</v>
      </c>
      <c r="CS18" s="67" t="s">
        <v>57</v>
      </c>
      <c r="CT18" s="7">
        <v>1</v>
      </c>
      <c r="CU18" s="9">
        <v>0</v>
      </c>
      <c r="CV18" s="67" t="s">
        <v>57</v>
      </c>
      <c r="CW18" s="67" t="s">
        <v>57</v>
      </c>
      <c r="CX18" s="67" t="s">
        <v>57</v>
      </c>
      <c r="CY18" s="67" t="s">
        <v>57</v>
      </c>
      <c r="CZ18" s="67" t="s">
        <v>57</v>
      </c>
      <c r="DA18" s="67" t="s">
        <v>57</v>
      </c>
      <c r="DB18" s="7">
        <v>1</v>
      </c>
      <c r="DC18" s="67" t="s">
        <v>57</v>
      </c>
      <c r="DD18" s="185" t="s">
        <v>57</v>
      </c>
      <c r="DE18" s="9">
        <v>0</v>
      </c>
      <c r="DF18" s="7">
        <v>1</v>
      </c>
      <c r="DG18" s="67" t="s">
        <v>57</v>
      </c>
      <c r="DH18" s="9">
        <v>0</v>
      </c>
      <c r="DI18" s="67" t="s">
        <v>57</v>
      </c>
      <c r="DJ18" s="9">
        <v>0</v>
      </c>
      <c r="DK18" s="9">
        <v>0</v>
      </c>
      <c r="DL18" s="7">
        <v>1</v>
      </c>
      <c r="DM18" s="9">
        <v>0</v>
      </c>
      <c r="DN18" s="9">
        <v>0</v>
      </c>
      <c r="DO18" s="9">
        <v>0</v>
      </c>
      <c r="DP18" s="67" t="s">
        <v>57</v>
      </c>
      <c r="DQ18" s="67" t="s">
        <v>57</v>
      </c>
      <c r="DR18" s="9">
        <v>0</v>
      </c>
      <c r="DS18" s="67" t="s">
        <v>57</v>
      </c>
      <c r="DT18" s="67" t="s">
        <v>57</v>
      </c>
      <c r="DU18" s="9">
        <v>0</v>
      </c>
      <c r="DV18" s="7">
        <v>1</v>
      </c>
      <c r="DW18" s="9">
        <v>0</v>
      </c>
      <c r="DX18" s="67" t="s">
        <v>57</v>
      </c>
      <c r="DY18" s="67" t="s">
        <v>57</v>
      </c>
      <c r="DZ18" s="67" t="s">
        <v>57</v>
      </c>
      <c r="EA18" s="67" t="s">
        <v>57</v>
      </c>
      <c r="EB18" s="67" t="s">
        <v>57</v>
      </c>
      <c r="EC18" s="67" t="s">
        <v>57</v>
      </c>
      <c r="ED18" s="67" t="s">
        <v>57</v>
      </c>
      <c r="EE18" s="67" t="s">
        <v>57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67" t="s">
        <v>57</v>
      </c>
      <c r="EO18" s="9">
        <v>0</v>
      </c>
      <c r="EP18" s="7">
        <v>1</v>
      </c>
      <c r="EQ18" s="9">
        <v>0</v>
      </c>
      <c r="ER18" s="9">
        <v>0</v>
      </c>
      <c r="ES18" s="7">
        <v>1</v>
      </c>
      <c r="ET18" s="7">
        <v>1</v>
      </c>
      <c r="EU18" s="7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21</v>
      </c>
      <c r="FD18" s="210">
        <f t="shared" si="1"/>
        <v>0.5</v>
      </c>
      <c r="FE18" s="101">
        <f t="shared" si="2"/>
        <v>17</v>
      </c>
      <c r="FF18" s="179"/>
      <c r="FG18" s="190"/>
      <c r="FH18" s="190"/>
      <c r="FI18" s="190"/>
      <c r="FJ18" s="190"/>
      <c r="FK18" s="202">
        <v>31291.61135757068</v>
      </c>
      <c r="FL18" s="190"/>
      <c r="FM18" s="190"/>
      <c r="FN18" s="179"/>
      <c r="FO18" s="179"/>
      <c r="FP18" s="179"/>
      <c r="FQ18" s="179"/>
      <c r="FR18" s="179"/>
      <c r="FS18" s="179"/>
      <c r="FT18" s="179"/>
      <c r="FU18" s="179"/>
    </row>
    <row r="19" spans="1:177" s="133" customFormat="1" x14ac:dyDescent="0.25">
      <c r="A19" s="192" t="s">
        <v>172</v>
      </c>
      <c r="B19" s="129" t="s">
        <v>17</v>
      </c>
      <c r="C19" s="187"/>
      <c r="D19" s="187"/>
      <c r="E19" s="21"/>
      <c r="F19" s="21"/>
      <c r="G19" s="188"/>
      <c r="H19" s="189" t="s">
        <v>57</v>
      </c>
      <c r="I19" s="7">
        <v>1</v>
      </c>
      <c r="J19" s="189" t="s">
        <v>57</v>
      </c>
      <c r="K19" s="189" t="s">
        <v>57</v>
      </c>
      <c r="L19" s="189" t="s">
        <v>57</v>
      </c>
      <c r="M19" s="189" t="s">
        <v>57</v>
      </c>
      <c r="N19" s="189" t="s">
        <v>57</v>
      </c>
      <c r="O19" s="7">
        <v>1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67" t="s">
        <v>57</v>
      </c>
      <c r="AD19" s="67" t="s">
        <v>57</v>
      </c>
      <c r="AE19" s="67" t="s">
        <v>57</v>
      </c>
      <c r="AF19" s="67" t="s">
        <v>57</v>
      </c>
      <c r="AG19" s="67" t="s">
        <v>57</v>
      </c>
      <c r="AH19" s="67" t="s">
        <v>57</v>
      </c>
      <c r="AI19" s="67" t="s">
        <v>57</v>
      </c>
      <c r="AJ19" s="67" t="s">
        <v>57</v>
      </c>
      <c r="AK19" s="67" t="s">
        <v>57</v>
      </c>
      <c r="AL19" s="67" t="s">
        <v>57</v>
      </c>
      <c r="AM19" s="67" t="s">
        <v>57</v>
      </c>
      <c r="AN19" s="67" t="s">
        <v>57</v>
      </c>
      <c r="AO19" s="67" t="s">
        <v>57</v>
      </c>
      <c r="AP19" s="67" t="s">
        <v>57</v>
      </c>
      <c r="AQ19" s="67" t="s">
        <v>57</v>
      </c>
      <c r="AR19" s="189" t="s">
        <v>57</v>
      </c>
      <c r="AS19" s="189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67" t="s">
        <v>57</v>
      </c>
      <c r="BG19" s="67" t="s">
        <v>57</v>
      </c>
      <c r="BH19" s="67" t="s">
        <v>57</v>
      </c>
      <c r="BI19" s="67" t="s">
        <v>57</v>
      </c>
      <c r="BJ19" s="67" t="s">
        <v>57</v>
      </c>
      <c r="BK19" s="9">
        <v>0</v>
      </c>
      <c r="BL19" s="9">
        <v>0</v>
      </c>
      <c r="BM19" s="67" t="s">
        <v>57</v>
      </c>
      <c r="BN19" s="67" t="s">
        <v>57</v>
      </c>
      <c r="BO19" s="67" t="s">
        <v>57</v>
      </c>
      <c r="BP19" s="7">
        <v>1</v>
      </c>
      <c r="BQ19" s="67" t="s">
        <v>57</v>
      </c>
      <c r="BR19" s="67" t="s">
        <v>57</v>
      </c>
      <c r="BS19" s="67" t="s">
        <v>57</v>
      </c>
      <c r="BT19" s="67" t="s">
        <v>57</v>
      </c>
      <c r="BU19" s="7">
        <v>1</v>
      </c>
      <c r="BV19" s="7">
        <v>1</v>
      </c>
      <c r="BW19" s="9">
        <v>0</v>
      </c>
      <c r="BX19" s="7">
        <v>1</v>
      </c>
      <c r="BY19" s="7">
        <v>1</v>
      </c>
      <c r="BZ19" s="7">
        <v>1</v>
      </c>
      <c r="CA19" s="7">
        <v>1</v>
      </c>
      <c r="CB19" s="185" t="s">
        <v>57</v>
      </c>
      <c r="CC19" s="7">
        <v>1</v>
      </c>
      <c r="CD19" s="9">
        <v>0</v>
      </c>
      <c r="CE19" s="9">
        <v>0</v>
      </c>
      <c r="CF19" s="9">
        <v>0</v>
      </c>
      <c r="CG19" s="9">
        <v>0</v>
      </c>
      <c r="CH19" s="67" t="s">
        <v>57</v>
      </c>
      <c r="CI19" s="67" t="s">
        <v>57</v>
      </c>
      <c r="CJ19" s="67" t="s">
        <v>57</v>
      </c>
      <c r="CK19" s="9">
        <v>0</v>
      </c>
      <c r="CL19" s="67" t="s">
        <v>57</v>
      </c>
      <c r="CM19" s="9">
        <v>0</v>
      </c>
      <c r="CN19" s="9">
        <v>0</v>
      </c>
      <c r="CO19" s="67" t="s">
        <v>57</v>
      </c>
      <c r="CP19" s="67" t="s">
        <v>57</v>
      </c>
      <c r="CQ19" s="67" t="s">
        <v>57</v>
      </c>
      <c r="CR19" s="67" t="s">
        <v>57</v>
      </c>
      <c r="CS19" s="67" t="s">
        <v>57</v>
      </c>
      <c r="CT19" s="7">
        <v>1</v>
      </c>
      <c r="CU19" s="9">
        <v>0</v>
      </c>
      <c r="CV19" s="67" t="s">
        <v>57</v>
      </c>
      <c r="CW19" s="67" t="s">
        <v>57</v>
      </c>
      <c r="CX19" s="67" t="s">
        <v>57</v>
      </c>
      <c r="CY19" s="67" t="s">
        <v>57</v>
      </c>
      <c r="CZ19" s="67" t="s">
        <v>57</v>
      </c>
      <c r="DA19" s="67" t="s">
        <v>57</v>
      </c>
      <c r="DB19" s="9">
        <v>0</v>
      </c>
      <c r="DC19" s="67" t="s">
        <v>57</v>
      </c>
      <c r="DD19" s="185" t="s">
        <v>57</v>
      </c>
      <c r="DE19" s="7">
        <v>1</v>
      </c>
      <c r="DF19" s="7">
        <v>1</v>
      </c>
      <c r="DG19" s="67" t="s">
        <v>57</v>
      </c>
      <c r="DH19" s="7">
        <v>1</v>
      </c>
      <c r="DI19" s="67" t="s">
        <v>57</v>
      </c>
      <c r="DJ19" s="9">
        <v>0</v>
      </c>
      <c r="DK19" s="9">
        <v>0</v>
      </c>
      <c r="DL19" s="7">
        <v>1</v>
      </c>
      <c r="DM19" s="9">
        <v>0</v>
      </c>
      <c r="DN19" s="9">
        <v>0</v>
      </c>
      <c r="DO19" s="9">
        <v>0</v>
      </c>
      <c r="DP19" s="67" t="s">
        <v>57</v>
      </c>
      <c r="DQ19" s="67" t="s">
        <v>57</v>
      </c>
      <c r="DR19" s="7">
        <v>1</v>
      </c>
      <c r="DS19" s="67" t="s">
        <v>57</v>
      </c>
      <c r="DT19" s="67" t="s">
        <v>57</v>
      </c>
      <c r="DU19" s="9">
        <v>0</v>
      </c>
      <c r="DV19" s="9">
        <v>0</v>
      </c>
      <c r="DW19" s="9">
        <v>0</v>
      </c>
      <c r="DX19" s="67" t="s">
        <v>57</v>
      </c>
      <c r="DY19" s="67" t="s">
        <v>57</v>
      </c>
      <c r="DZ19" s="67" t="s">
        <v>57</v>
      </c>
      <c r="EA19" s="67" t="s">
        <v>57</v>
      </c>
      <c r="EB19" s="67" t="s">
        <v>57</v>
      </c>
      <c r="EC19" s="67" t="s">
        <v>57</v>
      </c>
      <c r="ED19" s="67" t="s">
        <v>57</v>
      </c>
      <c r="EE19" s="67" t="s">
        <v>57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67" t="s">
        <v>57</v>
      </c>
      <c r="EO19" s="9">
        <v>0</v>
      </c>
      <c r="EP19" s="7">
        <v>1</v>
      </c>
      <c r="EQ19" s="9">
        <v>0</v>
      </c>
      <c r="ER19" s="7">
        <v>1</v>
      </c>
      <c r="ES19" s="7">
        <v>1</v>
      </c>
      <c r="ET19" s="7">
        <v>1</v>
      </c>
      <c r="EU19" s="9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20</v>
      </c>
      <c r="FD19" s="210">
        <f t="shared" si="1"/>
        <v>0.47619047619047616</v>
      </c>
      <c r="FE19" s="101">
        <f t="shared" si="2"/>
        <v>25</v>
      </c>
      <c r="FF19" s="179"/>
      <c r="FG19" s="190"/>
      <c r="FH19" s="190"/>
      <c r="FI19" s="190"/>
      <c r="FJ19" s="190"/>
      <c r="FK19" s="202">
        <v>6878.3089226306811</v>
      </c>
      <c r="FL19" s="190"/>
      <c r="FM19" s="190"/>
      <c r="FN19" s="179"/>
      <c r="FO19" s="179"/>
      <c r="FP19" s="179"/>
      <c r="FQ19" s="179"/>
      <c r="FR19" s="179"/>
      <c r="FS19" s="179"/>
      <c r="FT19" s="179"/>
      <c r="FU19" s="179"/>
    </row>
    <row r="20" spans="1:177" s="133" customFormat="1" x14ac:dyDescent="0.25">
      <c r="A20" s="192" t="s">
        <v>173</v>
      </c>
      <c r="B20" s="129" t="s">
        <v>18</v>
      </c>
      <c r="C20" s="187"/>
      <c r="D20" s="187"/>
      <c r="E20" s="20"/>
      <c r="F20" s="20"/>
      <c r="G20" s="188"/>
      <c r="H20" s="189" t="s">
        <v>57</v>
      </c>
      <c r="I20" s="7">
        <v>1</v>
      </c>
      <c r="J20" s="189" t="s">
        <v>57</v>
      </c>
      <c r="K20" s="189" t="s">
        <v>57</v>
      </c>
      <c r="L20" s="189" t="s">
        <v>57</v>
      </c>
      <c r="M20" s="189" t="s">
        <v>57</v>
      </c>
      <c r="N20" s="189" t="s">
        <v>57</v>
      </c>
      <c r="O20" s="7">
        <v>1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67" t="s">
        <v>57</v>
      </c>
      <c r="AD20" s="67" t="s">
        <v>57</v>
      </c>
      <c r="AE20" s="67" t="s">
        <v>57</v>
      </c>
      <c r="AF20" s="67" t="s">
        <v>57</v>
      </c>
      <c r="AG20" s="67" t="s">
        <v>57</v>
      </c>
      <c r="AH20" s="67" t="s">
        <v>57</v>
      </c>
      <c r="AI20" s="67" t="s">
        <v>57</v>
      </c>
      <c r="AJ20" s="67" t="s">
        <v>57</v>
      </c>
      <c r="AK20" s="67" t="s">
        <v>57</v>
      </c>
      <c r="AL20" s="67" t="s">
        <v>57</v>
      </c>
      <c r="AM20" s="67" t="s">
        <v>57</v>
      </c>
      <c r="AN20" s="67" t="s">
        <v>57</v>
      </c>
      <c r="AO20" s="67" t="s">
        <v>57</v>
      </c>
      <c r="AP20" s="67" t="s">
        <v>57</v>
      </c>
      <c r="AQ20" s="67" t="s">
        <v>57</v>
      </c>
      <c r="AR20" s="189" t="s">
        <v>57</v>
      </c>
      <c r="AS20" s="189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67" t="s">
        <v>57</v>
      </c>
      <c r="BG20" s="67" t="s">
        <v>57</v>
      </c>
      <c r="BH20" s="67" t="s">
        <v>57</v>
      </c>
      <c r="BI20" s="67" t="s">
        <v>57</v>
      </c>
      <c r="BJ20" s="67" t="s">
        <v>57</v>
      </c>
      <c r="BK20" s="7">
        <v>1</v>
      </c>
      <c r="BL20" s="9">
        <v>0</v>
      </c>
      <c r="BM20" s="67" t="s">
        <v>57</v>
      </c>
      <c r="BN20" s="67" t="s">
        <v>57</v>
      </c>
      <c r="BO20" s="67" t="s">
        <v>57</v>
      </c>
      <c r="BP20" s="7">
        <v>1</v>
      </c>
      <c r="BQ20" s="67" t="s">
        <v>57</v>
      </c>
      <c r="BR20" s="67" t="s">
        <v>57</v>
      </c>
      <c r="BS20" s="67" t="s">
        <v>57</v>
      </c>
      <c r="BT20" s="67" t="s">
        <v>57</v>
      </c>
      <c r="BU20" s="7">
        <v>1</v>
      </c>
      <c r="BV20" s="7">
        <v>1</v>
      </c>
      <c r="BW20" s="7">
        <v>1</v>
      </c>
      <c r="BX20" s="7">
        <v>1</v>
      </c>
      <c r="BY20" s="7">
        <v>1</v>
      </c>
      <c r="BZ20" s="7">
        <v>1</v>
      </c>
      <c r="CA20" s="7">
        <v>1</v>
      </c>
      <c r="CB20" s="185" t="s">
        <v>57</v>
      </c>
      <c r="CC20" s="7">
        <v>1</v>
      </c>
      <c r="CD20" s="7">
        <v>1</v>
      </c>
      <c r="CE20" s="9">
        <v>0</v>
      </c>
      <c r="CF20" s="9">
        <v>0</v>
      </c>
      <c r="CG20" s="7">
        <v>1</v>
      </c>
      <c r="CH20" s="67" t="s">
        <v>57</v>
      </c>
      <c r="CI20" s="67" t="s">
        <v>57</v>
      </c>
      <c r="CJ20" s="67" t="s">
        <v>57</v>
      </c>
      <c r="CK20" s="9">
        <v>0</v>
      </c>
      <c r="CL20" s="67" t="s">
        <v>57</v>
      </c>
      <c r="CM20" s="9">
        <v>0</v>
      </c>
      <c r="CN20" s="9">
        <v>0</v>
      </c>
      <c r="CO20" s="67" t="s">
        <v>57</v>
      </c>
      <c r="CP20" s="67" t="s">
        <v>57</v>
      </c>
      <c r="CQ20" s="67" t="s">
        <v>57</v>
      </c>
      <c r="CR20" s="67" t="s">
        <v>57</v>
      </c>
      <c r="CS20" s="67" t="s">
        <v>57</v>
      </c>
      <c r="CT20" s="7">
        <v>1</v>
      </c>
      <c r="CU20" s="9">
        <v>0</v>
      </c>
      <c r="CV20" s="67" t="s">
        <v>57</v>
      </c>
      <c r="CW20" s="67" t="s">
        <v>57</v>
      </c>
      <c r="CX20" s="67" t="s">
        <v>57</v>
      </c>
      <c r="CY20" s="67" t="s">
        <v>57</v>
      </c>
      <c r="CZ20" s="67" t="s">
        <v>57</v>
      </c>
      <c r="DA20" s="67" t="s">
        <v>57</v>
      </c>
      <c r="DB20" s="9">
        <v>0</v>
      </c>
      <c r="DC20" s="67" t="s">
        <v>57</v>
      </c>
      <c r="DD20" s="185" t="s">
        <v>57</v>
      </c>
      <c r="DE20" s="7">
        <v>1</v>
      </c>
      <c r="DF20" s="9">
        <v>0</v>
      </c>
      <c r="DG20" s="67" t="s">
        <v>57</v>
      </c>
      <c r="DH20" s="7">
        <v>1</v>
      </c>
      <c r="DI20" s="67" t="s">
        <v>57</v>
      </c>
      <c r="DJ20" s="7">
        <v>1</v>
      </c>
      <c r="DK20" s="9">
        <v>0</v>
      </c>
      <c r="DL20" s="7">
        <v>1</v>
      </c>
      <c r="DM20" s="9">
        <v>0</v>
      </c>
      <c r="DN20" s="9">
        <v>0</v>
      </c>
      <c r="DO20" s="9">
        <v>0</v>
      </c>
      <c r="DP20" s="67" t="s">
        <v>57</v>
      </c>
      <c r="DQ20" s="67" t="s">
        <v>57</v>
      </c>
      <c r="DR20" s="7">
        <v>1</v>
      </c>
      <c r="DS20" s="67" t="s">
        <v>57</v>
      </c>
      <c r="DT20" s="67" t="s">
        <v>57</v>
      </c>
      <c r="DU20" s="9">
        <v>0</v>
      </c>
      <c r="DV20" s="7">
        <v>1</v>
      </c>
      <c r="DW20" s="9">
        <v>0</v>
      </c>
      <c r="DX20" s="67" t="s">
        <v>57</v>
      </c>
      <c r="DY20" s="67" t="s">
        <v>57</v>
      </c>
      <c r="DZ20" s="67" t="s">
        <v>57</v>
      </c>
      <c r="EA20" s="67" t="s">
        <v>57</v>
      </c>
      <c r="EB20" s="67" t="s">
        <v>57</v>
      </c>
      <c r="EC20" s="67" t="s">
        <v>57</v>
      </c>
      <c r="ED20" s="67" t="s">
        <v>57</v>
      </c>
      <c r="EE20" s="67" t="s">
        <v>57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67" t="s">
        <v>57</v>
      </c>
      <c r="EO20" s="9">
        <v>0</v>
      </c>
      <c r="EP20" s="7">
        <v>1</v>
      </c>
      <c r="EQ20" s="9">
        <v>0</v>
      </c>
      <c r="ER20" s="9">
        <v>0</v>
      </c>
      <c r="ES20" s="9">
        <v>0</v>
      </c>
      <c r="ET20" s="7">
        <v>1</v>
      </c>
      <c r="EU20" s="7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24</v>
      </c>
      <c r="FD20" s="210">
        <f t="shared" si="1"/>
        <v>0.5714285714285714</v>
      </c>
      <c r="FE20" s="101">
        <f t="shared" si="2"/>
        <v>10</v>
      </c>
      <c r="FF20" s="179"/>
      <c r="FG20" s="190"/>
      <c r="FH20" s="190"/>
      <c r="FI20" s="190"/>
      <c r="FJ20" s="190"/>
      <c r="FK20" s="202">
        <v>265.97804606724009</v>
      </c>
      <c r="FL20" s="190"/>
      <c r="FM20" s="190"/>
      <c r="FN20" s="179"/>
      <c r="FO20" s="179"/>
      <c r="FP20" s="179"/>
      <c r="FQ20" s="179"/>
      <c r="FR20" s="179"/>
      <c r="FS20" s="179"/>
      <c r="FT20" s="179"/>
      <c r="FU20" s="179"/>
    </row>
    <row r="21" spans="1:177" s="133" customFormat="1" x14ac:dyDescent="0.25">
      <c r="A21" s="192" t="s">
        <v>174</v>
      </c>
      <c r="B21" s="129" t="s">
        <v>19</v>
      </c>
      <c r="C21" s="187"/>
      <c r="D21" s="187"/>
      <c r="E21" s="21"/>
      <c r="F21" s="21"/>
      <c r="G21" s="188"/>
      <c r="H21" s="189" t="s">
        <v>57</v>
      </c>
      <c r="I21" s="7">
        <v>1</v>
      </c>
      <c r="J21" s="189" t="s">
        <v>57</v>
      </c>
      <c r="K21" s="189" t="s">
        <v>57</v>
      </c>
      <c r="L21" s="189" t="s">
        <v>57</v>
      </c>
      <c r="M21" s="189" t="s">
        <v>57</v>
      </c>
      <c r="N21" s="189" t="s">
        <v>57</v>
      </c>
      <c r="O21" s="7">
        <v>1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67" t="s">
        <v>57</v>
      </c>
      <c r="AD21" s="67" t="s">
        <v>57</v>
      </c>
      <c r="AE21" s="67" t="s">
        <v>57</v>
      </c>
      <c r="AF21" s="67" t="s">
        <v>57</v>
      </c>
      <c r="AG21" s="67" t="s">
        <v>57</v>
      </c>
      <c r="AH21" s="67" t="s">
        <v>57</v>
      </c>
      <c r="AI21" s="67" t="s">
        <v>57</v>
      </c>
      <c r="AJ21" s="67" t="s">
        <v>57</v>
      </c>
      <c r="AK21" s="67" t="s">
        <v>57</v>
      </c>
      <c r="AL21" s="67" t="s">
        <v>57</v>
      </c>
      <c r="AM21" s="67" t="s">
        <v>57</v>
      </c>
      <c r="AN21" s="67" t="s">
        <v>57</v>
      </c>
      <c r="AO21" s="67" t="s">
        <v>57</v>
      </c>
      <c r="AP21" s="67" t="s">
        <v>57</v>
      </c>
      <c r="AQ21" s="67" t="s">
        <v>57</v>
      </c>
      <c r="AR21" s="189" t="s">
        <v>57</v>
      </c>
      <c r="AS21" s="189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67" t="s">
        <v>57</v>
      </c>
      <c r="BG21" s="67" t="s">
        <v>57</v>
      </c>
      <c r="BH21" s="67" t="s">
        <v>57</v>
      </c>
      <c r="BI21" s="67" t="s">
        <v>57</v>
      </c>
      <c r="BJ21" s="67" t="s">
        <v>57</v>
      </c>
      <c r="BK21" s="7">
        <v>1</v>
      </c>
      <c r="BL21" s="9">
        <v>0</v>
      </c>
      <c r="BM21" s="67" t="s">
        <v>57</v>
      </c>
      <c r="BN21" s="67" t="s">
        <v>57</v>
      </c>
      <c r="BO21" s="67" t="s">
        <v>57</v>
      </c>
      <c r="BP21" s="7">
        <v>1</v>
      </c>
      <c r="BQ21" s="67" t="s">
        <v>57</v>
      </c>
      <c r="BR21" s="67" t="s">
        <v>57</v>
      </c>
      <c r="BS21" s="67" t="s">
        <v>57</v>
      </c>
      <c r="BT21" s="67" t="s">
        <v>57</v>
      </c>
      <c r="BU21" s="7">
        <v>1</v>
      </c>
      <c r="BV21" s="7">
        <v>1</v>
      </c>
      <c r="BW21" s="7">
        <v>1</v>
      </c>
      <c r="BX21" s="7">
        <v>1</v>
      </c>
      <c r="BY21" s="7">
        <v>1</v>
      </c>
      <c r="BZ21" s="7">
        <v>1</v>
      </c>
      <c r="CA21" s="7">
        <v>1</v>
      </c>
      <c r="CB21" s="185" t="s">
        <v>57</v>
      </c>
      <c r="CC21" s="7">
        <v>1</v>
      </c>
      <c r="CD21" s="9">
        <v>0</v>
      </c>
      <c r="CE21" s="7">
        <v>1</v>
      </c>
      <c r="CF21" s="7">
        <v>1</v>
      </c>
      <c r="CG21" s="7">
        <v>1</v>
      </c>
      <c r="CH21" s="67" t="s">
        <v>57</v>
      </c>
      <c r="CI21" s="67" t="s">
        <v>57</v>
      </c>
      <c r="CJ21" s="67" t="s">
        <v>57</v>
      </c>
      <c r="CK21" s="7">
        <v>1</v>
      </c>
      <c r="CL21" s="67" t="s">
        <v>57</v>
      </c>
      <c r="CM21" s="7">
        <v>1</v>
      </c>
      <c r="CN21" s="7">
        <v>1</v>
      </c>
      <c r="CO21" s="67" t="s">
        <v>57</v>
      </c>
      <c r="CP21" s="67" t="s">
        <v>57</v>
      </c>
      <c r="CQ21" s="67" t="s">
        <v>57</v>
      </c>
      <c r="CR21" s="67" t="s">
        <v>57</v>
      </c>
      <c r="CS21" s="67" t="s">
        <v>57</v>
      </c>
      <c r="CT21" s="7">
        <v>1</v>
      </c>
      <c r="CU21" s="7">
        <v>1</v>
      </c>
      <c r="CV21" s="67" t="s">
        <v>57</v>
      </c>
      <c r="CW21" s="67" t="s">
        <v>57</v>
      </c>
      <c r="CX21" s="67" t="s">
        <v>57</v>
      </c>
      <c r="CY21" s="67" t="s">
        <v>57</v>
      </c>
      <c r="CZ21" s="67" t="s">
        <v>57</v>
      </c>
      <c r="DA21" s="67" t="s">
        <v>57</v>
      </c>
      <c r="DB21" s="9">
        <v>0</v>
      </c>
      <c r="DC21" s="67" t="s">
        <v>57</v>
      </c>
      <c r="DD21" s="185" t="s">
        <v>57</v>
      </c>
      <c r="DE21" s="7">
        <v>1</v>
      </c>
      <c r="DF21" s="7">
        <v>1</v>
      </c>
      <c r="DG21" s="67" t="s">
        <v>57</v>
      </c>
      <c r="DH21" s="9">
        <v>0</v>
      </c>
      <c r="DI21" s="67" t="s">
        <v>57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67" t="s">
        <v>57</v>
      </c>
      <c r="DQ21" s="67" t="s">
        <v>57</v>
      </c>
      <c r="DR21" s="7">
        <v>1</v>
      </c>
      <c r="DS21" s="67" t="s">
        <v>57</v>
      </c>
      <c r="DT21" s="67" t="s">
        <v>57</v>
      </c>
      <c r="DU21" s="7">
        <v>1</v>
      </c>
      <c r="DV21" s="9">
        <v>0</v>
      </c>
      <c r="DW21" s="7">
        <v>1</v>
      </c>
      <c r="DX21" s="67" t="s">
        <v>57</v>
      </c>
      <c r="DY21" s="67" t="s">
        <v>57</v>
      </c>
      <c r="DZ21" s="67" t="s">
        <v>57</v>
      </c>
      <c r="EA21" s="67" t="s">
        <v>57</v>
      </c>
      <c r="EB21" s="67" t="s">
        <v>57</v>
      </c>
      <c r="EC21" s="67" t="s">
        <v>57</v>
      </c>
      <c r="ED21" s="67" t="s">
        <v>57</v>
      </c>
      <c r="EE21" s="67" t="s">
        <v>57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67" t="s">
        <v>57</v>
      </c>
      <c r="EO21" s="9">
        <v>0</v>
      </c>
      <c r="EP21" s="7">
        <v>1</v>
      </c>
      <c r="EQ21" s="9">
        <v>0</v>
      </c>
      <c r="ER21" s="7">
        <v>1</v>
      </c>
      <c r="ES21" s="7">
        <v>1</v>
      </c>
      <c r="ET21" s="7">
        <v>1</v>
      </c>
      <c r="EU21" s="7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30</v>
      </c>
      <c r="FD21" s="210">
        <f t="shared" si="1"/>
        <v>0.7142857142857143</v>
      </c>
      <c r="FE21" s="101">
        <f t="shared" si="2"/>
        <v>2</v>
      </c>
      <c r="FF21" s="179"/>
      <c r="FG21" s="190"/>
      <c r="FH21" s="190"/>
      <c r="FI21" s="190"/>
      <c r="FJ21" s="190"/>
      <c r="FK21" s="202">
        <v>1419.7637936319295</v>
      </c>
      <c r="FL21" s="190"/>
      <c r="FM21" s="190"/>
      <c r="FN21" s="179"/>
      <c r="FO21" s="179"/>
      <c r="FP21" s="179"/>
      <c r="FQ21" s="179"/>
      <c r="FR21" s="179"/>
      <c r="FS21" s="179"/>
      <c r="FT21" s="179"/>
      <c r="FU21" s="179"/>
    </row>
    <row r="22" spans="1:177" s="133" customFormat="1" x14ac:dyDescent="0.25">
      <c r="A22" s="192" t="s">
        <v>175</v>
      </c>
      <c r="B22" s="129" t="s">
        <v>20</v>
      </c>
      <c r="C22" s="187"/>
      <c r="D22" s="187"/>
      <c r="E22" s="20"/>
      <c r="F22" s="21"/>
      <c r="G22" s="188"/>
      <c r="H22" s="189" t="s">
        <v>57</v>
      </c>
      <c r="I22" s="7">
        <v>1</v>
      </c>
      <c r="J22" s="189" t="s">
        <v>57</v>
      </c>
      <c r="K22" s="189" t="s">
        <v>57</v>
      </c>
      <c r="L22" s="189" t="s">
        <v>57</v>
      </c>
      <c r="M22" s="189" t="s">
        <v>57</v>
      </c>
      <c r="N22" s="189" t="s">
        <v>57</v>
      </c>
      <c r="O22" s="7">
        <v>1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67" t="s">
        <v>57</v>
      </c>
      <c r="AD22" s="67" t="s">
        <v>57</v>
      </c>
      <c r="AE22" s="67" t="s">
        <v>57</v>
      </c>
      <c r="AF22" s="67" t="s">
        <v>57</v>
      </c>
      <c r="AG22" s="67" t="s">
        <v>57</v>
      </c>
      <c r="AH22" s="67" t="s">
        <v>57</v>
      </c>
      <c r="AI22" s="67" t="s">
        <v>57</v>
      </c>
      <c r="AJ22" s="67" t="s">
        <v>57</v>
      </c>
      <c r="AK22" s="67" t="s">
        <v>57</v>
      </c>
      <c r="AL22" s="67" t="s">
        <v>57</v>
      </c>
      <c r="AM22" s="67" t="s">
        <v>57</v>
      </c>
      <c r="AN22" s="67" t="s">
        <v>57</v>
      </c>
      <c r="AO22" s="67" t="s">
        <v>57</v>
      </c>
      <c r="AP22" s="67" t="s">
        <v>57</v>
      </c>
      <c r="AQ22" s="67" t="s">
        <v>57</v>
      </c>
      <c r="AR22" s="189" t="s">
        <v>57</v>
      </c>
      <c r="AS22" s="189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67" t="s">
        <v>57</v>
      </c>
      <c r="BG22" s="67" t="s">
        <v>57</v>
      </c>
      <c r="BH22" s="67" t="s">
        <v>57</v>
      </c>
      <c r="BI22" s="67" t="s">
        <v>57</v>
      </c>
      <c r="BJ22" s="67" t="s">
        <v>57</v>
      </c>
      <c r="BK22" s="7">
        <v>1</v>
      </c>
      <c r="BL22" s="7">
        <v>1</v>
      </c>
      <c r="BM22" s="67" t="s">
        <v>57</v>
      </c>
      <c r="BN22" s="67" t="s">
        <v>57</v>
      </c>
      <c r="BO22" s="67" t="s">
        <v>57</v>
      </c>
      <c r="BP22" s="7">
        <v>1</v>
      </c>
      <c r="BQ22" s="67" t="s">
        <v>57</v>
      </c>
      <c r="BR22" s="67" t="s">
        <v>57</v>
      </c>
      <c r="BS22" s="67" t="s">
        <v>57</v>
      </c>
      <c r="BT22" s="67" t="s">
        <v>57</v>
      </c>
      <c r="BU22" s="7">
        <v>1</v>
      </c>
      <c r="BV22" s="7">
        <v>1</v>
      </c>
      <c r="BW22" s="7">
        <v>1</v>
      </c>
      <c r="BX22" s="7">
        <v>1</v>
      </c>
      <c r="BY22" s="7">
        <v>1</v>
      </c>
      <c r="BZ22" s="7">
        <v>1</v>
      </c>
      <c r="CA22" s="7">
        <v>1</v>
      </c>
      <c r="CB22" s="185" t="s">
        <v>57</v>
      </c>
      <c r="CC22" s="7">
        <v>1</v>
      </c>
      <c r="CD22" s="9">
        <v>0</v>
      </c>
      <c r="CE22" s="9">
        <v>0</v>
      </c>
      <c r="CF22" s="9">
        <v>0</v>
      </c>
      <c r="CG22" s="7">
        <v>1</v>
      </c>
      <c r="CH22" s="67" t="s">
        <v>57</v>
      </c>
      <c r="CI22" s="67" t="s">
        <v>57</v>
      </c>
      <c r="CJ22" s="67" t="s">
        <v>57</v>
      </c>
      <c r="CK22" s="9">
        <v>0</v>
      </c>
      <c r="CL22" s="67" t="s">
        <v>57</v>
      </c>
      <c r="CM22" s="9">
        <v>0</v>
      </c>
      <c r="CN22" s="9">
        <v>0</v>
      </c>
      <c r="CO22" s="67" t="s">
        <v>57</v>
      </c>
      <c r="CP22" s="67" t="s">
        <v>57</v>
      </c>
      <c r="CQ22" s="67" t="s">
        <v>57</v>
      </c>
      <c r="CR22" s="67" t="s">
        <v>57</v>
      </c>
      <c r="CS22" s="67" t="s">
        <v>57</v>
      </c>
      <c r="CT22" s="7">
        <v>1</v>
      </c>
      <c r="CU22" s="9">
        <v>0</v>
      </c>
      <c r="CV22" s="67" t="s">
        <v>57</v>
      </c>
      <c r="CW22" s="67" t="s">
        <v>57</v>
      </c>
      <c r="CX22" s="67" t="s">
        <v>57</v>
      </c>
      <c r="CY22" s="67" t="s">
        <v>57</v>
      </c>
      <c r="CZ22" s="67" t="s">
        <v>57</v>
      </c>
      <c r="DA22" s="67" t="s">
        <v>57</v>
      </c>
      <c r="DB22" s="7">
        <v>1</v>
      </c>
      <c r="DC22" s="67" t="s">
        <v>57</v>
      </c>
      <c r="DD22" s="185" t="s">
        <v>57</v>
      </c>
      <c r="DE22" s="7">
        <v>1</v>
      </c>
      <c r="DF22" s="9">
        <v>0</v>
      </c>
      <c r="DG22" s="67" t="s">
        <v>57</v>
      </c>
      <c r="DH22" s="9">
        <v>0</v>
      </c>
      <c r="DI22" s="67" t="s">
        <v>57</v>
      </c>
      <c r="DJ22" s="9">
        <v>0</v>
      </c>
      <c r="DK22" s="9">
        <v>0</v>
      </c>
      <c r="DL22" s="7">
        <v>1</v>
      </c>
      <c r="DM22" s="9">
        <v>0</v>
      </c>
      <c r="DN22" s="9">
        <v>0</v>
      </c>
      <c r="DO22" s="9">
        <v>0</v>
      </c>
      <c r="DP22" s="67" t="s">
        <v>57</v>
      </c>
      <c r="DQ22" s="67" t="s">
        <v>57</v>
      </c>
      <c r="DR22" s="7">
        <v>1</v>
      </c>
      <c r="DS22" s="67" t="s">
        <v>57</v>
      </c>
      <c r="DT22" s="67" t="s">
        <v>57</v>
      </c>
      <c r="DU22" s="9">
        <v>0</v>
      </c>
      <c r="DV22" s="7">
        <v>1</v>
      </c>
      <c r="DW22" s="7">
        <v>1</v>
      </c>
      <c r="DX22" s="67" t="s">
        <v>57</v>
      </c>
      <c r="DY22" s="67" t="s">
        <v>57</v>
      </c>
      <c r="DZ22" s="67" t="s">
        <v>57</v>
      </c>
      <c r="EA22" s="67" t="s">
        <v>57</v>
      </c>
      <c r="EB22" s="67" t="s">
        <v>57</v>
      </c>
      <c r="EC22" s="67" t="s">
        <v>57</v>
      </c>
      <c r="ED22" s="67" t="s">
        <v>57</v>
      </c>
      <c r="EE22" s="67" t="s">
        <v>57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67" t="s">
        <v>57</v>
      </c>
      <c r="EO22" s="9">
        <v>0</v>
      </c>
      <c r="EP22" s="7">
        <v>1</v>
      </c>
      <c r="EQ22" s="9">
        <v>0</v>
      </c>
      <c r="ER22" s="9">
        <v>0</v>
      </c>
      <c r="ES22" s="9">
        <v>0</v>
      </c>
      <c r="ET22" s="9">
        <v>0</v>
      </c>
      <c r="EU22" s="7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23</v>
      </c>
      <c r="FD22" s="210">
        <f t="shared" si="1"/>
        <v>0.54761904761904767</v>
      </c>
      <c r="FE22" s="101">
        <f t="shared" si="2"/>
        <v>13</v>
      </c>
      <c r="FF22" s="179"/>
      <c r="FG22" s="190"/>
      <c r="FH22" s="190"/>
      <c r="FI22" s="190"/>
      <c r="FJ22" s="190"/>
      <c r="FK22" s="202">
        <v>16697.998523859762</v>
      </c>
      <c r="FL22" s="190"/>
      <c r="FM22" s="190"/>
      <c r="FN22" s="179"/>
      <c r="FO22" s="179"/>
      <c r="FP22" s="179"/>
      <c r="FQ22" s="179"/>
      <c r="FR22" s="179"/>
      <c r="FS22" s="179"/>
      <c r="FT22" s="179"/>
      <c r="FU22" s="179"/>
    </row>
    <row r="23" spans="1:177" s="133" customFormat="1" x14ac:dyDescent="0.25">
      <c r="A23" s="192" t="s">
        <v>176</v>
      </c>
      <c r="B23" s="129" t="s">
        <v>21</v>
      </c>
      <c r="C23" s="187"/>
      <c r="D23" s="187"/>
      <c r="E23" s="20"/>
      <c r="F23" s="21"/>
      <c r="G23" s="188"/>
      <c r="H23" s="189" t="s">
        <v>57</v>
      </c>
      <c r="I23" s="7">
        <v>1</v>
      </c>
      <c r="J23" s="189" t="s">
        <v>57</v>
      </c>
      <c r="K23" s="189" t="s">
        <v>57</v>
      </c>
      <c r="L23" s="189" t="s">
        <v>57</v>
      </c>
      <c r="M23" s="189" t="s">
        <v>57</v>
      </c>
      <c r="N23" s="189" t="s">
        <v>57</v>
      </c>
      <c r="O23" s="7">
        <v>1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67" t="s">
        <v>57</v>
      </c>
      <c r="AD23" s="67" t="s">
        <v>57</v>
      </c>
      <c r="AE23" s="67" t="s">
        <v>57</v>
      </c>
      <c r="AF23" s="67" t="s">
        <v>57</v>
      </c>
      <c r="AG23" s="67" t="s">
        <v>57</v>
      </c>
      <c r="AH23" s="67" t="s">
        <v>57</v>
      </c>
      <c r="AI23" s="67" t="s">
        <v>57</v>
      </c>
      <c r="AJ23" s="67" t="s">
        <v>57</v>
      </c>
      <c r="AK23" s="67" t="s">
        <v>57</v>
      </c>
      <c r="AL23" s="67" t="s">
        <v>57</v>
      </c>
      <c r="AM23" s="67" t="s">
        <v>57</v>
      </c>
      <c r="AN23" s="67" t="s">
        <v>57</v>
      </c>
      <c r="AO23" s="67" t="s">
        <v>57</v>
      </c>
      <c r="AP23" s="67" t="s">
        <v>57</v>
      </c>
      <c r="AQ23" s="67" t="s">
        <v>57</v>
      </c>
      <c r="AR23" s="189" t="s">
        <v>57</v>
      </c>
      <c r="AS23" s="189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67" t="s">
        <v>57</v>
      </c>
      <c r="BG23" s="67" t="s">
        <v>57</v>
      </c>
      <c r="BH23" s="67" t="s">
        <v>57</v>
      </c>
      <c r="BI23" s="67" t="s">
        <v>57</v>
      </c>
      <c r="BJ23" s="67" t="s">
        <v>57</v>
      </c>
      <c r="BK23" s="7">
        <v>1</v>
      </c>
      <c r="BL23" s="9">
        <v>0</v>
      </c>
      <c r="BM23" s="67" t="s">
        <v>57</v>
      </c>
      <c r="BN23" s="67" t="s">
        <v>57</v>
      </c>
      <c r="BO23" s="67" t="s">
        <v>57</v>
      </c>
      <c r="BP23" s="9">
        <v>0</v>
      </c>
      <c r="BQ23" s="67" t="s">
        <v>57</v>
      </c>
      <c r="BR23" s="67" t="s">
        <v>57</v>
      </c>
      <c r="BS23" s="67" t="s">
        <v>57</v>
      </c>
      <c r="BT23" s="67" t="s">
        <v>57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7">
        <v>1</v>
      </c>
      <c r="CA23" s="7">
        <v>1</v>
      </c>
      <c r="CB23" s="185" t="s">
        <v>57</v>
      </c>
      <c r="CC23" s="7">
        <v>1</v>
      </c>
      <c r="CD23" s="9">
        <v>0</v>
      </c>
      <c r="CE23" s="9">
        <v>0</v>
      </c>
      <c r="CF23" s="9">
        <v>0</v>
      </c>
      <c r="CG23" s="9">
        <v>0</v>
      </c>
      <c r="CH23" s="67" t="s">
        <v>57</v>
      </c>
      <c r="CI23" s="67" t="s">
        <v>57</v>
      </c>
      <c r="CJ23" s="67" t="s">
        <v>57</v>
      </c>
      <c r="CK23" s="9">
        <v>0</v>
      </c>
      <c r="CL23" s="67" t="s">
        <v>57</v>
      </c>
      <c r="CM23" s="9">
        <v>0</v>
      </c>
      <c r="CN23" s="9">
        <v>0</v>
      </c>
      <c r="CO23" s="67" t="s">
        <v>57</v>
      </c>
      <c r="CP23" s="67" t="s">
        <v>57</v>
      </c>
      <c r="CQ23" s="67" t="s">
        <v>57</v>
      </c>
      <c r="CR23" s="67" t="s">
        <v>57</v>
      </c>
      <c r="CS23" s="67" t="s">
        <v>57</v>
      </c>
      <c r="CT23" s="7">
        <v>1</v>
      </c>
      <c r="CU23" s="9">
        <v>0</v>
      </c>
      <c r="CV23" s="67" t="s">
        <v>57</v>
      </c>
      <c r="CW23" s="67" t="s">
        <v>57</v>
      </c>
      <c r="CX23" s="67" t="s">
        <v>57</v>
      </c>
      <c r="CY23" s="67" t="s">
        <v>57</v>
      </c>
      <c r="CZ23" s="67" t="s">
        <v>57</v>
      </c>
      <c r="DA23" s="67" t="s">
        <v>57</v>
      </c>
      <c r="DB23" s="9">
        <v>0</v>
      </c>
      <c r="DC23" s="67" t="s">
        <v>57</v>
      </c>
      <c r="DD23" s="185" t="s">
        <v>57</v>
      </c>
      <c r="DE23" s="7">
        <v>1</v>
      </c>
      <c r="DF23" s="7">
        <v>1</v>
      </c>
      <c r="DG23" s="67" t="s">
        <v>57</v>
      </c>
      <c r="DH23" s="7">
        <v>1</v>
      </c>
      <c r="DI23" s="67" t="s">
        <v>57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67" t="s">
        <v>57</v>
      </c>
      <c r="DQ23" s="67" t="s">
        <v>57</v>
      </c>
      <c r="DR23" s="9">
        <v>0</v>
      </c>
      <c r="DS23" s="67" t="s">
        <v>57</v>
      </c>
      <c r="DT23" s="67" t="s">
        <v>57</v>
      </c>
      <c r="DU23" s="9">
        <v>0</v>
      </c>
      <c r="DV23" s="9">
        <v>0</v>
      </c>
      <c r="DW23" s="9">
        <v>0</v>
      </c>
      <c r="DX23" s="67" t="s">
        <v>57</v>
      </c>
      <c r="DY23" s="67" t="s">
        <v>57</v>
      </c>
      <c r="DZ23" s="67" t="s">
        <v>57</v>
      </c>
      <c r="EA23" s="67" t="s">
        <v>57</v>
      </c>
      <c r="EB23" s="67" t="s">
        <v>57</v>
      </c>
      <c r="EC23" s="67" t="s">
        <v>57</v>
      </c>
      <c r="ED23" s="67" t="s">
        <v>57</v>
      </c>
      <c r="EE23" s="67" t="s">
        <v>57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67" t="s">
        <v>57</v>
      </c>
      <c r="EO23" s="9">
        <v>0</v>
      </c>
      <c r="EP23" s="7">
        <v>1</v>
      </c>
      <c r="EQ23" s="9">
        <v>0</v>
      </c>
      <c r="ER23" s="9">
        <v>0</v>
      </c>
      <c r="ES23" s="7">
        <v>1</v>
      </c>
      <c r="ET23" s="7">
        <v>1</v>
      </c>
      <c r="EU23" s="7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14</v>
      </c>
      <c r="FD23" s="210">
        <f t="shared" si="1"/>
        <v>0.33333333333333331</v>
      </c>
      <c r="FE23" s="101">
        <f t="shared" si="2"/>
        <v>31</v>
      </c>
      <c r="FF23" s="179"/>
      <c r="FG23" s="190"/>
      <c r="FH23" s="190"/>
      <c r="FI23" s="190"/>
      <c r="FJ23" s="190"/>
      <c r="FK23" s="202">
        <v>4568.0488094437223</v>
      </c>
      <c r="FL23" s="190"/>
      <c r="FM23" s="190"/>
      <c r="FN23" s="179"/>
      <c r="FO23" s="179"/>
      <c r="FP23" s="179"/>
      <c r="FQ23" s="179"/>
      <c r="FR23" s="179"/>
      <c r="FS23" s="179"/>
      <c r="FT23" s="179"/>
      <c r="FU23" s="179"/>
    </row>
    <row r="24" spans="1:177" s="133" customFormat="1" x14ac:dyDescent="0.25">
      <c r="A24" s="192" t="s">
        <v>177</v>
      </c>
      <c r="B24" s="129" t="s">
        <v>22</v>
      </c>
      <c r="C24" s="187"/>
      <c r="D24" s="187"/>
      <c r="E24" s="20"/>
      <c r="F24" s="21"/>
      <c r="G24" s="188"/>
      <c r="H24" s="189" t="s">
        <v>57</v>
      </c>
      <c r="I24" s="7">
        <v>1</v>
      </c>
      <c r="J24" s="189" t="s">
        <v>57</v>
      </c>
      <c r="K24" s="189" t="s">
        <v>57</v>
      </c>
      <c r="L24" s="189" t="s">
        <v>57</v>
      </c>
      <c r="M24" s="189" t="s">
        <v>57</v>
      </c>
      <c r="N24" s="189" t="s">
        <v>57</v>
      </c>
      <c r="O24" s="7">
        <v>1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67" t="s">
        <v>57</v>
      </c>
      <c r="AD24" s="67" t="s">
        <v>57</v>
      </c>
      <c r="AE24" s="67" t="s">
        <v>57</v>
      </c>
      <c r="AF24" s="67" t="s">
        <v>57</v>
      </c>
      <c r="AG24" s="67" t="s">
        <v>57</v>
      </c>
      <c r="AH24" s="67" t="s">
        <v>57</v>
      </c>
      <c r="AI24" s="67" t="s">
        <v>57</v>
      </c>
      <c r="AJ24" s="67" t="s">
        <v>57</v>
      </c>
      <c r="AK24" s="67" t="s">
        <v>57</v>
      </c>
      <c r="AL24" s="67" t="s">
        <v>57</v>
      </c>
      <c r="AM24" s="67" t="s">
        <v>57</v>
      </c>
      <c r="AN24" s="67" t="s">
        <v>57</v>
      </c>
      <c r="AO24" s="67" t="s">
        <v>57</v>
      </c>
      <c r="AP24" s="67" t="s">
        <v>57</v>
      </c>
      <c r="AQ24" s="67" t="s">
        <v>57</v>
      </c>
      <c r="AR24" s="189" t="s">
        <v>57</v>
      </c>
      <c r="AS24" s="189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67" t="s">
        <v>57</v>
      </c>
      <c r="BG24" s="67" t="s">
        <v>57</v>
      </c>
      <c r="BH24" s="67" t="s">
        <v>57</v>
      </c>
      <c r="BI24" s="67" t="s">
        <v>57</v>
      </c>
      <c r="BJ24" s="67" t="s">
        <v>57</v>
      </c>
      <c r="BK24" s="7">
        <v>1</v>
      </c>
      <c r="BL24" s="9">
        <v>0</v>
      </c>
      <c r="BM24" s="67" t="s">
        <v>57</v>
      </c>
      <c r="BN24" s="67" t="s">
        <v>57</v>
      </c>
      <c r="BO24" s="67" t="s">
        <v>57</v>
      </c>
      <c r="BP24" s="7">
        <v>1</v>
      </c>
      <c r="BQ24" s="67" t="s">
        <v>57</v>
      </c>
      <c r="BR24" s="67" t="s">
        <v>57</v>
      </c>
      <c r="BS24" s="67" t="s">
        <v>57</v>
      </c>
      <c r="BT24" s="67" t="s">
        <v>57</v>
      </c>
      <c r="BU24" s="7">
        <v>1</v>
      </c>
      <c r="BV24" s="7">
        <v>1</v>
      </c>
      <c r="BW24" s="7">
        <v>1</v>
      </c>
      <c r="BX24" s="7">
        <v>1</v>
      </c>
      <c r="BY24" s="7">
        <v>1</v>
      </c>
      <c r="BZ24" s="7">
        <v>1</v>
      </c>
      <c r="CA24" s="7">
        <v>1</v>
      </c>
      <c r="CB24" s="185" t="s">
        <v>57</v>
      </c>
      <c r="CC24" s="7">
        <v>1</v>
      </c>
      <c r="CD24" s="7">
        <v>1</v>
      </c>
      <c r="CE24" s="9">
        <v>0</v>
      </c>
      <c r="CF24" s="9">
        <v>0</v>
      </c>
      <c r="CG24" s="7">
        <v>1</v>
      </c>
      <c r="CH24" s="67" t="s">
        <v>57</v>
      </c>
      <c r="CI24" s="67" t="s">
        <v>57</v>
      </c>
      <c r="CJ24" s="67" t="s">
        <v>57</v>
      </c>
      <c r="CK24" s="9">
        <v>0</v>
      </c>
      <c r="CL24" s="67" t="s">
        <v>57</v>
      </c>
      <c r="CM24" s="9">
        <v>0</v>
      </c>
      <c r="CN24" s="9">
        <v>0</v>
      </c>
      <c r="CO24" s="67" t="s">
        <v>57</v>
      </c>
      <c r="CP24" s="67" t="s">
        <v>57</v>
      </c>
      <c r="CQ24" s="67" t="s">
        <v>57</v>
      </c>
      <c r="CR24" s="67" t="s">
        <v>57</v>
      </c>
      <c r="CS24" s="67" t="s">
        <v>57</v>
      </c>
      <c r="CT24" s="9">
        <v>0</v>
      </c>
      <c r="CU24" s="9">
        <v>0</v>
      </c>
      <c r="CV24" s="67" t="s">
        <v>57</v>
      </c>
      <c r="CW24" s="67" t="s">
        <v>57</v>
      </c>
      <c r="CX24" s="67" t="s">
        <v>57</v>
      </c>
      <c r="CY24" s="67" t="s">
        <v>57</v>
      </c>
      <c r="CZ24" s="67" t="s">
        <v>57</v>
      </c>
      <c r="DA24" s="67" t="s">
        <v>57</v>
      </c>
      <c r="DB24" s="9">
        <v>0</v>
      </c>
      <c r="DC24" s="67" t="s">
        <v>57</v>
      </c>
      <c r="DD24" s="185" t="s">
        <v>57</v>
      </c>
      <c r="DE24" s="7">
        <v>1</v>
      </c>
      <c r="DF24" s="9">
        <v>0</v>
      </c>
      <c r="DG24" s="67" t="s">
        <v>57</v>
      </c>
      <c r="DH24" s="9">
        <v>0</v>
      </c>
      <c r="DI24" s="67" t="s">
        <v>57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67" t="s">
        <v>57</v>
      </c>
      <c r="DQ24" s="67" t="s">
        <v>57</v>
      </c>
      <c r="DR24" s="9">
        <v>0</v>
      </c>
      <c r="DS24" s="67" t="s">
        <v>57</v>
      </c>
      <c r="DT24" s="67" t="s">
        <v>57</v>
      </c>
      <c r="DU24" s="9">
        <v>0</v>
      </c>
      <c r="DV24" s="9">
        <v>0</v>
      </c>
      <c r="DW24" s="9">
        <v>0</v>
      </c>
      <c r="DX24" s="67" t="s">
        <v>57</v>
      </c>
      <c r="DY24" s="67" t="s">
        <v>57</v>
      </c>
      <c r="DZ24" s="67" t="s">
        <v>57</v>
      </c>
      <c r="EA24" s="67" t="s">
        <v>57</v>
      </c>
      <c r="EB24" s="67" t="s">
        <v>57</v>
      </c>
      <c r="EC24" s="67" t="s">
        <v>57</v>
      </c>
      <c r="ED24" s="67" t="s">
        <v>57</v>
      </c>
      <c r="EE24" s="67" t="s">
        <v>57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67" t="s">
        <v>57</v>
      </c>
      <c r="EO24" s="9">
        <v>0</v>
      </c>
      <c r="EP24" s="7">
        <v>1</v>
      </c>
      <c r="EQ24" s="9">
        <v>0</v>
      </c>
      <c r="ER24" s="7">
        <v>1</v>
      </c>
      <c r="ES24" s="7">
        <v>1</v>
      </c>
      <c r="ET24" s="7">
        <v>1</v>
      </c>
      <c r="EU24" s="7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20</v>
      </c>
      <c r="FD24" s="210">
        <f t="shared" si="1"/>
        <v>0.47619047619047616</v>
      </c>
      <c r="FE24" s="101">
        <f t="shared" si="2"/>
        <v>25</v>
      </c>
      <c r="FF24" s="179"/>
      <c r="FG24" s="190"/>
      <c r="FH24" s="190"/>
      <c r="FI24" s="190"/>
      <c r="FJ24" s="190"/>
      <c r="FK24" s="202">
        <v>6114.546252644659</v>
      </c>
      <c r="FL24" s="190"/>
      <c r="FM24" s="190"/>
      <c r="FN24" s="179"/>
      <c r="FO24" s="179"/>
      <c r="FP24" s="179"/>
      <c r="FQ24" s="179"/>
      <c r="FR24" s="179"/>
      <c r="FS24" s="179"/>
      <c r="FT24" s="179"/>
      <c r="FU24" s="179"/>
    </row>
    <row r="25" spans="1:177" s="133" customFormat="1" x14ac:dyDescent="0.25">
      <c r="A25" s="192" t="s">
        <v>178</v>
      </c>
      <c r="B25" s="129" t="s">
        <v>23</v>
      </c>
      <c r="C25" s="187"/>
      <c r="D25" s="187"/>
      <c r="E25" s="20"/>
      <c r="F25" s="20"/>
      <c r="G25" s="188"/>
      <c r="H25" s="189" t="s">
        <v>57</v>
      </c>
      <c r="I25" s="7">
        <v>1</v>
      </c>
      <c r="J25" s="189" t="s">
        <v>57</v>
      </c>
      <c r="K25" s="189" t="s">
        <v>57</v>
      </c>
      <c r="L25" s="189" t="s">
        <v>57</v>
      </c>
      <c r="M25" s="189" t="s">
        <v>57</v>
      </c>
      <c r="N25" s="189" t="s">
        <v>57</v>
      </c>
      <c r="O25" s="7">
        <v>1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67" t="s">
        <v>57</v>
      </c>
      <c r="AD25" s="67" t="s">
        <v>57</v>
      </c>
      <c r="AE25" s="67" t="s">
        <v>57</v>
      </c>
      <c r="AF25" s="67" t="s">
        <v>57</v>
      </c>
      <c r="AG25" s="67" t="s">
        <v>57</v>
      </c>
      <c r="AH25" s="67" t="s">
        <v>57</v>
      </c>
      <c r="AI25" s="67" t="s">
        <v>57</v>
      </c>
      <c r="AJ25" s="67" t="s">
        <v>57</v>
      </c>
      <c r="AK25" s="67" t="s">
        <v>57</v>
      </c>
      <c r="AL25" s="67" t="s">
        <v>57</v>
      </c>
      <c r="AM25" s="67" t="s">
        <v>57</v>
      </c>
      <c r="AN25" s="67" t="s">
        <v>57</v>
      </c>
      <c r="AO25" s="67" t="s">
        <v>57</v>
      </c>
      <c r="AP25" s="67" t="s">
        <v>57</v>
      </c>
      <c r="AQ25" s="67" t="s">
        <v>57</v>
      </c>
      <c r="AR25" s="189" t="s">
        <v>57</v>
      </c>
      <c r="AS25" s="189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67" t="s">
        <v>57</v>
      </c>
      <c r="BG25" s="67" t="s">
        <v>57</v>
      </c>
      <c r="BH25" s="67" t="s">
        <v>57</v>
      </c>
      <c r="BI25" s="67" t="s">
        <v>57</v>
      </c>
      <c r="BJ25" s="67" t="s">
        <v>57</v>
      </c>
      <c r="BK25" s="9">
        <v>0</v>
      </c>
      <c r="BL25" s="7">
        <v>1</v>
      </c>
      <c r="BM25" s="67" t="s">
        <v>57</v>
      </c>
      <c r="BN25" s="67" t="s">
        <v>57</v>
      </c>
      <c r="BO25" s="67" t="s">
        <v>57</v>
      </c>
      <c r="BP25" s="7">
        <v>1</v>
      </c>
      <c r="BQ25" s="67" t="s">
        <v>57</v>
      </c>
      <c r="BR25" s="67" t="s">
        <v>57</v>
      </c>
      <c r="BS25" s="67" t="s">
        <v>57</v>
      </c>
      <c r="BT25" s="67" t="s">
        <v>57</v>
      </c>
      <c r="BU25" s="7">
        <v>1</v>
      </c>
      <c r="BV25" s="7">
        <v>1</v>
      </c>
      <c r="BW25" s="7">
        <v>1</v>
      </c>
      <c r="BX25" s="7">
        <v>1</v>
      </c>
      <c r="BY25" s="9">
        <v>0</v>
      </c>
      <c r="BZ25" s="7">
        <v>1</v>
      </c>
      <c r="CA25" s="7">
        <v>1</v>
      </c>
      <c r="CB25" s="185" t="s">
        <v>57</v>
      </c>
      <c r="CC25" s="7">
        <v>1</v>
      </c>
      <c r="CD25" s="7">
        <v>1</v>
      </c>
      <c r="CE25" s="9">
        <v>0</v>
      </c>
      <c r="CF25" s="9">
        <v>0</v>
      </c>
      <c r="CG25" s="9">
        <v>0</v>
      </c>
      <c r="CH25" s="67" t="s">
        <v>57</v>
      </c>
      <c r="CI25" s="67" t="s">
        <v>57</v>
      </c>
      <c r="CJ25" s="67" t="s">
        <v>57</v>
      </c>
      <c r="CK25" s="9">
        <v>0</v>
      </c>
      <c r="CL25" s="67" t="s">
        <v>57</v>
      </c>
      <c r="CM25" s="9">
        <v>0</v>
      </c>
      <c r="CN25" s="9">
        <v>0</v>
      </c>
      <c r="CO25" s="67" t="s">
        <v>57</v>
      </c>
      <c r="CP25" s="67" t="s">
        <v>57</v>
      </c>
      <c r="CQ25" s="67" t="s">
        <v>57</v>
      </c>
      <c r="CR25" s="67" t="s">
        <v>57</v>
      </c>
      <c r="CS25" s="67" t="s">
        <v>57</v>
      </c>
      <c r="CT25" s="7">
        <v>1</v>
      </c>
      <c r="CU25" s="9">
        <v>0</v>
      </c>
      <c r="CV25" s="67" t="s">
        <v>57</v>
      </c>
      <c r="CW25" s="67" t="s">
        <v>57</v>
      </c>
      <c r="CX25" s="67" t="s">
        <v>57</v>
      </c>
      <c r="CY25" s="67" t="s">
        <v>57</v>
      </c>
      <c r="CZ25" s="67" t="s">
        <v>57</v>
      </c>
      <c r="DA25" s="67" t="s">
        <v>57</v>
      </c>
      <c r="DB25" s="9">
        <v>0</v>
      </c>
      <c r="DC25" s="67" t="s">
        <v>57</v>
      </c>
      <c r="DD25" s="185" t="s">
        <v>57</v>
      </c>
      <c r="DE25" s="7">
        <v>1</v>
      </c>
      <c r="DF25" s="7">
        <v>1</v>
      </c>
      <c r="DG25" s="67" t="s">
        <v>57</v>
      </c>
      <c r="DH25" s="7">
        <v>1</v>
      </c>
      <c r="DI25" s="67" t="s">
        <v>57</v>
      </c>
      <c r="DJ25" s="9">
        <v>0</v>
      </c>
      <c r="DK25" s="9">
        <v>0</v>
      </c>
      <c r="DL25" s="7">
        <v>1</v>
      </c>
      <c r="DM25" s="9">
        <v>0</v>
      </c>
      <c r="DN25" s="9">
        <v>0</v>
      </c>
      <c r="DO25" s="9">
        <v>0</v>
      </c>
      <c r="DP25" s="67" t="s">
        <v>57</v>
      </c>
      <c r="DQ25" s="67" t="s">
        <v>57</v>
      </c>
      <c r="DR25" s="9">
        <v>0</v>
      </c>
      <c r="DS25" s="67" t="s">
        <v>57</v>
      </c>
      <c r="DT25" s="67" t="s">
        <v>57</v>
      </c>
      <c r="DU25" s="9">
        <v>0</v>
      </c>
      <c r="DV25" s="9">
        <v>0</v>
      </c>
      <c r="DW25" s="9">
        <v>0</v>
      </c>
      <c r="DX25" s="67" t="s">
        <v>57</v>
      </c>
      <c r="DY25" s="67" t="s">
        <v>57</v>
      </c>
      <c r="DZ25" s="67" t="s">
        <v>57</v>
      </c>
      <c r="EA25" s="67" t="s">
        <v>57</v>
      </c>
      <c r="EB25" s="67" t="s">
        <v>57</v>
      </c>
      <c r="EC25" s="67" t="s">
        <v>57</v>
      </c>
      <c r="ED25" s="67" t="s">
        <v>57</v>
      </c>
      <c r="EE25" s="67" t="s">
        <v>57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67" t="s">
        <v>57</v>
      </c>
      <c r="EO25" s="7">
        <v>1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18</v>
      </c>
      <c r="FD25" s="210">
        <f t="shared" si="1"/>
        <v>0.42857142857142855</v>
      </c>
      <c r="FE25" s="101">
        <f t="shared" si="2"/>
        <v>28</v>
      </c>
      <c r="FF25" s="179"/>
      <c r="FG25" s="190"/>
      <c r="FH25" s="190"/>
      <c r="FI25" s="190"/>
      <c r="FJ25" s="190"/>
      <c r="FK25" s="202">
        <v>1508.8242667892775</v>
      </c>
      <c r="FL25" s="190"/>
      <c r="FM25" s="190"/>
      <c r="FN25" s="179"/>
      <c r="FO25" s="179"/>
      <c r="FP25" s="179"/>
      <c r="FQ25" s="179"/>
      <c r="FR25" s="179"/>
      <c r="FS25" s="179"/>
      <c r="FT25" s="179"/>
      <c r="FU25" s="179"/>
    </row>
    <row r="26" spans="1:177" s="133" customFormat="1" x14ac:dyDescent="0.25">
      <c r="A26" s="192" t="s">
        <v>179</v>
      </c>
      <c r="B26" s="129" t="s">
        <v>24</v>
      </c>
      <c r="C26" s="187"/>
      <c r="D26" s="187"/>
      <c r="E26" s="21"/>
      <c r="F26" s="21"/>
      <c r="G26" s="188"/>
      <c r="H26" s="189" t="s">
        <v>57</v>
      </c>
      <c r="I26" s="7">
        <v>1</v>
      </c>
      <c r="J26" s="189" t="s">
        <v>57</v>
      </c>
      <c r="K26" s="189" t="s">
        <v>57</v>
      </c>
      <c r="L26" s="189" t="s">
        <v>57</v>
      </c>
      <c r="M26" s="189" t="s">
        <v>57</v>
      </c>
      <c r="N26" s="189" t="s">
        <v>57</v>
      </c>
      <c r="O26" s="7">
        <v>1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67" t="s">
        <v>57</v>
      </c>
      <c r="AD26" s="67" t="s">
        <v>57</v>
      </c>
      <c r="AE26" s="67" t="s">
        <v>57</v>
      </c>
      <c r="AF26" s="67" t="s">
        <v>57</v>
      </c>
      <c r="AG26" s="67" t="s">
        <v>57</v>
      </c>
      <c r="AH26" s="67" t="s">
        <v>57</v>
      </c>
      <c r="AI26" s="67" t="s">
        <v>57</v>
      </c>
      <c r="AJ26" s="67" t="s">
        <v>57</v>
      </c>
      <c r="AK26" s="67" t="s">
        <v>57</v>
      </c>
      <c r="AL26" s="67" t="s">
        <v>57</v>
      </c>
      <c r="AM26" s="67" t="s">
        <v>57</v>
      </c>
      <c r="AN26" s="67" t="s">
        <v>57</v>
      </c>
      <c r="AO26" s="67" t="s">
        <v>57</v>
      </c>
      <c r="AP26" s="67" t="s">
        <v>57</v>
      </c>
      <c r="AQ26" s="67" t="s">
        <v>57</v>
      </c>
      <c r="AR26" s="189" t="s">
        <v>57</v>
      </c>
      <c r="AS26" s="189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67" t="s">
        <v>57</v>
      </c>
      <c r="BG26" s="67" t="s">
        <v>57</v>
      </c>
      <c r="BH26" s="67" t="s">
        <v>57</v>
      </c>
      <c r="BI26" s="67" t="s">
        <v>57</v>
      </c>
      <c r="BJ26" s="67" t="s">
        <v>57</v>
      </c>
      <c r="BK26" s="9">
        <v>0</v>
      </c>
      <c r="BL26" s="9">
        <v>0</v>
      </c>
      <c r="BM26" s="67" t="s">
        <v>57</v>
      </c>
      <c r="BN26" s="67" t="s">
        <v>57</v>
      </c>
      <c r="BO26" s="67" t="s">
        <v>57</v>
      </c>
      <c r="BP26" s="7">
        <v>1</v>
      </c>
      <c r="BQ26" s="67" t="s">
        <v>57</v>
      </c>
      <c r="BR26" s="67" t="s">
        <v>57</v>
      </c>
      <c r="BS26" s="67" t="s">
        <v>57</v>
      </c>
      <c r="BT26" s="67" t="s">
        <v>57</v>
      </c>
      <c r="BU26" s="7">
        <v>1</v>
      </c>
      <c r="BV26" s="7">
        <v>1</v>
      </c>
      <c r="BW26" s="7">
        <v>1</v>
      </c>
      <c r="BX26" s="7">
        <v>1</v>
      </c>
      <c r="BY26" s="7">
        <v>1</v>
      </c>
      <c r="BZ26" s="7">
        <v>1</v>
      </c>
      <c r="CA26" s="7">
        <v>1</v>
      </c>
      <c r="CB26" s="185" t="s">
        <v>57</v>
      </c>
      <c r="CC26" s="7">
        <v>1</v>
      </c>
      <c r="CD26" s="9">
        <v>0</v>
      </c>
      <c r="CE26" s="9">
        <v>0</v>
      </c>
      <c r="CF26" s="9">
        <v>0</v>
      </c>
      <c r="CG26" s="9">
        <v>0</v>
      </c>
      <c r="CH26" s="67" t="s">
        <v>57</v>
      </c>
      <c r="CI26" s="67" t="s">
        <v>57</v>
      </c>
      <c r="CJ26" s="67" t="s">
        <v>57</v>
      </c>
      <c r="CK26" s="9">
        <v>0</v>
      </c>
      <c r="CL26" s="67" t="s">
        <v>57</v>
      </c>
      <c r="CM26" s="9">
        <v>0</v>
      </c>
      <c r="CN26" s="9">
        <v>0</v>
      </c>
      <c r="CO26" s="67" t="s">
        <v>57</v>
      </c>
      <c r="CP26" s="67" t="s">
        <v>57</v>
      </c>
      <c r="CQ26" s="67" t="s">
        <v>57</v>
      </c>
      <c r="CR26" s="67" t="s">
        <v>57</v>
      </c>
      <c r="CS26" s="67" t="s">
        <v>57</v>
      </c>
      <c r="CT26" s="7">
        <v>1</v>
      </c>
      <c r="CU26" s="9">
        <v>0</v>
      </c>
      <c r="CV26" s="67" t="s">
        <v>57</v>
      </c>
      <c r="CW26" s="67" t="s">
        <v>57</v>
      </c>
      <c r="CX26" s="67" t="s">
        <v>57</v>
      </c>
      <c r="CY26" s="67" t="s">
        <v>57</v>
      </c>
      <c r="CZ26" s="67" t="s">
        <v>57</v>
      </c>
      <c r="DA26" s="67" t="s">
        <v>57</v>
      </c>
      <c r="DB26" s="7">
        <v>1</v>
      </c>
      <c r="DC26" s="67" t="s">
        <v>57</v>
      </c>
      <c r="DD26" s="185" t="s">
        <v>57</v>
      </c>
      <c r="DE26" s="7">
        <v>1</v>
      </c>
      <c r="DF26" s="7">
        <v>1</v>
      </c>
      <c r="DG26" s="67" t="s">
        <v>57</v>
      </c>
      <c r="DH26" s="7">
        <v>1</v>
      </c>
      <c r="DI26" s="67" t="s">
        <v>57</v>
      </c>
      <c r="DJ26" s="9">
        <v>0</v>
      </c>
      <c r="DK26" s="9">
        <v>0</v>
      </c>
      <c r="DL26" s="7">
        <v>1</v>
      </c>
      <c r="DM26" s="9">
        <v>0</v>
      </c>
      <c r="DN26" s="9">
        <v>0</v>
      </c>
      <c r="DO26" s="9">
        <v>0</v>
      </c>
      <c r="DP26" s="67" t="s">
        <v>57</v>
      </c>
      <c r="DQ26" s="67" t="s">
        <v>57</v>
      </c>
      <c r="DR26" s="7">
        <v>1</v>
      </c>
      <c r="DS26" s="67" t="s">
        <v>57</v>
      </c>
      <c r="DT26" s="67" t="s">
        <v>57</v>
      </c>
      <c r="DU26" s="9">
        <v>0</v>
      </c>
      <c r="DV26" s="9">
        <v>0</v>
      </c>
      <c r="DW26" s="9">
        <v>0</v>
      </c>
      <c r="DX26" s="67" t="s">
        <v>57</v>
      </c>
      <c r="DY26" s="67" t="s">
        <v>57</v>
      </c>
      <c r="DZ26" s="67" t="s">
        <v>57</v>
      </c>
      <c r="EA26" s="67" t="s">
        <v>57</v>
      </c>
      <c r="EB26" s="67" t="s">
        <v>57</v>
      </c>
      <c r="EC26" s="67" t="s">
        <v>57</v>
      </c>
      <c r="ED26" s="67" t="s">
        <v>57</v>
      </c>
      <c r="EE26" s="67" t="s">
        <v>57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67" t="s">
        <v>57</v>
      </c>
      <c r="EO26" s="9">
        <v>0</v>
      </c>
      <c r="EP26" s="7">
        <v>1</v>
      </c>
      <c r="EQ26" s="9">
        <v>0</v>
      </c>
      <c r="ER26" s="9">
        <v>0</v>
      </c>
      <c r="ES26" s="9">
        <v>0</v>
      </c>
      <c r="ET26" s="7">
        <v>1</v>
      </c>
      <c r="EU26" s="7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21</v>
      </c>
      <c r="FD26" s="210">
        <f t="shared" si="1"/>
        <v>0.5</v>
      </c>
      <c r="FE26" s="101">
        <f t="shared" si="2"/>
        <v>17</v>
      </c>
      <c r="FF26" s="179"/>
      <c r="FG26" s="190"/>
      <c r="FH26" s="190"/>
      <c r="FI26" s="190"/>
      <c r="FJ26" s="190"/>
      <c r="FK26" s="202">
        <v>2220.2781378727791</v>
      </c>
      <c r="FL26" s="190"/>
      <c r="FM26" s="190"/>
      <c r="FN26" s="179"/>
      <c r="FO26" s="179"/>
      <c r="FP26" s="179"/>
      <c r="FQ26" s="179"/>
      <c r="FR26" s="179"/>
      <c r="FS26" s="179"/>
      <c r="FT26" s="179"/>
      <c r="FU26" s="179"/>
    </row>
    <row r="27" spans="1:177" s="133" customFormat="1" x14ac:dyDescent="0.25">
      <c r="A27" s="192" t="s">
        <v>180</v>
      </c>
      <c r="B27" s="129" t="s">
        <v>25</v>
      </c>
      <c r="C27" s="187"/>
      <c r="D27" s="187"/>
      <c r="E27" s="20"/>
      <c r="F27" s="21"/>
      <c r="G27" s="188"/>
      <c r="H27" s="189" t="s">
        <v>57</v>
      </c>
      <c r="I27" s="7">
        <v>1</v>
      </c>
      <c r="J27" s="189" t="s">
        <v>57</v>
      </c>
      <c r="K27" s="189" t="s">
        <v>57</v>
      </c>
      <c r="L27" s="189" t="s">
        <v>57</v>
      </c>
      <c r="M27" s="189" t="s">
        <v>57</v>
      </c>
      <c r="N27" s="189" t="s">
        <v>57</v>
      </c>
      <c r="O27" s="7">
        <v>1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67" t="s">
        <v>57</v>
      </c>
      <c r="AD27" s="67" t="s">
        <v>57</v>
      </c>
      <c r="AE27" s="67" t="s">
        <v>57</v>
      </c>
      <c r="AF27" s="67" t="s">
        <v>57</v>
      </c>
      <c r="AG27" s="67" t="s">
        <v>57</v>
      </c>
      <c r="AH27" s="67" t="s">
        <v>57</v>
      </c>
      <c r="AI27" s="67" t="s">
        <v>57</v>
      </c>
      <c r="AJ27" s="67" t="s">
        <v>57</v>
      </c>
      <c r="AK27" s="67" t="s">
        <v>57</v>
      </c>
      <c r="AL27" s="67" t="s">
        <v>57</v>
      </c>
      <c r="AM27" s="67" t="s">
        <v>57</v>
      </c>
      <c r="AN27" s="67" t="s">
        <v>57</v>
      </c>
      <c r="AO27" s="67" t="s">
        <v>57</v>
      </c>
      <c r="AP27" s="67" t="s">
        <v>57</v>
      </c>
      <c r="AQ27" s="67" t="s">
        <v>57</v>
      </c>
      <c r="AR27" s="189" t="s">
        <v>57</v>
      </c>
      <c r="AS27" s="189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67" t="s">
        <v>57</v>
      </c>
      <c r="BG27" s="67" t="s">
        <v>57</v>
      </c>
      <c r="BH27" s="67" t="s">
        <v>57</v>
      </c>
      <c r="BI27" s="67" t="s">
        <v>57</v>
      </c>
      <c r="BJ27" s="67" t="s">
        <v>57</v>
      </c>
      <c r="BK27" s="9">
        <v>0</v>
      </c>
      <c r="BL27" s="7">
        <v>1</v>
      </c>
      <c r="BM27" s="67" t="s">
        <v>57</v>
      </c>
      <c r="BN27" s="67" t="s">
        <v>57</v>
      </c>
      <c r="BO27" s="67" t="s">
        <v>57</v>
      </c>
      <c r="BP27" s="7">
        <v>1</v>
      </c>
      <c r="BQ27" s="67" t="s">
        <v>57</v>
      </c>
      <c r="BR27" s="67" t="s">
        <v>57</v>
      </c>
      <c r="BS27" s="67" t="s">
        <v>57</v>
      </c>
      <c r="BT27" s="67" t="s">
        <v>57</v>
      </c>
      <c r="BU27" s="7">
        <v>1</v>
      </c>
      <c r="BV27" s="7">
        <v>1</v>
      </c>
      <c r="BW27" s="7">
        <v>1</v>
      </c>
      <c r="BX27" s="7">
        <v>1</v>
      </c>
      <c r="BY27" s="9">
        <v>0</v>
      </c>
      <c r="BZ27" s="7">
        <v>1</v>
      </c>
      <c r="CA27" s="7">
        <v>1</v>
      </c>
      <c r="CB27" s="185" t="s">
        <v>57</v>
      </c>
      <c r="CC27" s="7">
        <v>1</v>
      </c>
      <c r="CD27" s="9">
        <v>0</v>
      </c>
      <c r="CE27" s="9">
        <v>0</v>
      </c>
      <c r="CF27" s="9">
        <v>0</v>
      </c>
      <c r="CG27" s="9">
        <v>0</v>
      </c>
      <c r="CH27" s="67" t="s">
        <v>57</v>
      </c>
      <c r="CI27" s="67" t="s">
        <v>57</v>
      </c>
      <c r="CJ27" s="67" t="s">
        <v>57</v>
      </c>
      <c r="CK27" s="9">
        <v>0</v>
      </c>
      <c r="CL27" s="67" t="s">
        <v>57</v>
      </c>
      <c r="CM27" s="9">
        <v>0</v>
      </c>
      <c r="CN27" s="9">
        <v>0</v>
      </c>
      <c r="CO27" s="67" t="s">
        <v>57</v>
      </c>
      <c r="CP27" s="67" t="s">
        <v>57</v>
      </c>
      <c r="CQ27" s="67" t="s">
        <v>57</v>
      </c>
      <c r="CR27" s="67" t="s">
        <v>57</v>
      </c>
      <c r="CS27" s="67" t="s">
        <v>57</v>
      </c>
      <c r="CT27" s="7">
        <v>1</v>
      </c>
      <c r="CU27" s="9">
        <v>0</v>
      </c>
      <c r="CV27" s="67" t="s">
        <v>57</v>
      </c>
      <c r="CW27" s="67" t="s">
        <v>57</v>
      </c>
      <c r="CX27" s="67" t="s">
        <v>57</v>
      </c>
      <c r="CY27" s="67" t="s">
        <v>57</v>
      </c>
      <c r="CZ27" s="67" t="s">
        <v>57</v>
      </c>
      <c r="DA27" s="67" t="s">
        <v>57</v>
      </c>
      <c r="DB27" s="9">
        <v>0</v>
      </c>
      <c r="DC27" s="67" t="s">
        <v>57</v>
      </c>
      <c r="DD27" s="185" t="s">
        <v>57</v>
      </c>
      <c r="DE27" s="7">
        <v>1</v>
      </c>
      <c r="DF27" s="7">
        <v>1</v>
      </c>
      <c r="DG27" s="67" t="s">
        <v>57</v>
      </c>
      <c r="DH27" s="7">
        <v>1</v>
      </c>
      <c r="DI27" s="67" t="s">
        <v>57</v>
      </c>
      <c r="DJ27" s="7">
        <v>1</v>
      </c>
      <c r="DK27" s="9">
        <v>0</v>
      </c>
      <c r="DL27" s="7">
        <v>1</v>
      </c>
      <c r="DM27" s="9">
        <v>0</v>
      </c>
      <c r="DN27" s="7">
        <v>1</v>
      </c>
      <c r="DO27" s="9">
        <v>0</v>
      </c>
      <c r="DP27" s="67" t="s">
        <v>57</v>
      </c>
      <c r="DQ27" s="67" t="s">
        <v>57</v>
      </c>
      <c r="DR27" s="9">
        <v>0</v>
      </c>
      <c r="DS27" s="67" t="s">
        <v>57</v>
      </c>
      <c r="DT27" s="67" t="s">
        <v>57</v>
      </c>
      <c r="DU27" s="7">
        <v>1</v>
      </c>
      <c r="DV27" s="9">
        <v>0</v>
      </c>
      <c r="DW27" s="9">
        <v>0</v>
      </c>
      <c r="DX27" s="67" t="s">
        <v>57</v>
      </c>
      <c r="DY27" s="67" t="s">
        <v>57</v>
      </c>
      <c r="DZ27" s="67" t="s">
        <v>57</v>
      </c>
      <c r="EA27" s="67" t="s">
        <v>57</v>
      </c>
      <c r="EB27" s="67" t="s">
        <v>57</v>
      </c>
      <c r="EC27" s="67" t="s">
        <v>57</v>
      </c>
      <c r="ED27" s="67" t="s">
        <v>57</v>
      </c>
      <c r="EE27" s="67" t="s">
        <v>57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67" t="s">
        <v>57</v>
      </c>
      <c r="EO27" s="9">
        <v>0</v>
      </c>
      <c r="EP27" s="7">
        <v>1</v>
      </c>
      <c r="EQ27" s="9">
        <v>0</v>
      </c>
      <c r="ER27" s="9">
        <v>0</v>
      </c>
      <c r="ES27" s="7">
        <v>1</v>
      </c>
      <c r="ET27" s="9">
        <v>0</v>
      </c>
      <c r="EU27" s="9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 t="shared" si="0"/>
        <v>21</v>
      </c>
      <c r="FD27" s="210">
        <f t="shared" si="1"/>
        <v>0.5</v>
      </c>
      <c r="FE27" s="101">
        <f t="shared" si="2"/>
        <v>17</v>
      </c>
      <c r="FF27" s="179"/>
      <c r="FG27" s="190"/>
      <c r="FH27" s="190"/>
      <c r="FI27" s="190"/>
      <c r="FJ27" s="190"/>
      <c r="FK27" s="202">
        <v>3011.1763360770415</v>
      </c>
      <c r="FL27" s="190"/>
      <c r="FM27" s="190"/>
      <c r="FN27" s="179"/>
      <c r="FO27" s="179"/>
      <c r="FP27" s="179"/>
      <c r="FQ27" s="179"/>
      <c r="FR27" s="179"/>
      <c r="FS27" s="179"/>
      <c r="FT27" s="179"/>
      <c r="FU27" s="179"/>
    </row>
    <row r="28" spans="1:177" s="133" customFormat="1" x14ac:dyDescent="0.25">
      <c r="A28" s="192" t="s">
        <v>181</v>
      </c>
      <c r="B28" s="129" t="s">
        <v>26</v>
      </c>
      <c r="C28" s="187"/>
      <c r="D28" s="187"/>
      <c r="E28" s="20"/>
      <c r="F28" s="20"/>
      <c r="G28" s="188"/>
      <c r="H28" s="189" t="s">
        <v>57</v>
      </c>
      <c r="I28" s="7">
        <v>1</v>
      </c>
      <c r="J28" s="189" t="s">
        <v>57</v>
      </c>
      <c r="K28" s="189" t="s">
        <v>57</v>
      </c>
      <c r="L28" s="189" t="s">
        <v>57</v>
      </c>
      <c r="M28" s="189" t="s">
        <v>57</v>
      </c>
      <c r="N28" s="189" t="s">
        <v>57</v>
      </c>
      <c r="O28" s="7">
        <v>1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67" t="s">
        <v>57</v>
      </c>
      <c r="AD28" s="67" t="s">
        <v>57</v>
      </c>
      <c r="AE28" s="67" t="s">
        <v>57</v>
      </c>
      <c r="AF28" s="67" t="s">
        <v>57</v>
      </c>
      <c r="AG28" s="67" t="s">
        <v>57</v>
      </c>
      <c r="AH28" s="67" t="s">
        <v>57</v>
      </c>
      <c r="AI28" s="67" t="s">
        <v>57</v>
      </c>
      <c r="AJ28" s="67" t="s">
        <v>57</v>
      </c>
      <c r="AK28" s="67" t="s">
        <v>57</v>
      </c>
      <c r="AL28" s="67" t="s">
        <v>57</v>
      </c>
      <c r="AM28" s="67" t="s">
        <v>57</v>
      </c>
      <c r="AN28" s="67" t="s">
        <v>57</v>
      </c>
      <c r="AO28" s="67" t="s">
        <v>57</v>
      </c>
      <c r="AP28" s="67" t="s">
        <v>57</v>
      </c>
      <c r="AQ28" s="67" t="s">
        <v>57</v>
      </c>
      <c r="AR28" s="189" t="s">
        <v>57</v>
      </c>
      <c r="AS28" s="189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67" t="s">
        <v>57</v>
      </c>
      <c r="BG28" s="67" t="s">
        <v>57</v>
      </c>
      <c r="BH28" s="67" t="s">
        <v>57</v>
      </c>
      <c r="BI28" s="67" t="s">
        <v>57</v>
      </c>
      <c r="BJ28" s="67" t="s">
        <v>57</v>
      </c>
      <c r="BK28" s="7">
        <v>1</v>
      </c>
      <c r="BL28" s="9">
        <v>0</v>
      </c>
      <c r="BM28" s="67" t="s">
        <v>57</v>
      </c>
      <c r="BN28" s="67" t="s">
        <v>57</v>
      </c>
      <c r="BO28" s="67" t="s">
        <v>57</v>
      </c>
      <c r="BP28" s="7">
        <v>1</v>
      </c>
      <c r="BQ28" s="67" t="s">
        <v>57</v>
      </c>
      <c r="BR28" s="67" t="s">
        <v>57</v>
      </c>
      <c r="BS28" s="67" t="s">
        <v>57</v>
      </c>
      <c r="BT28" s="67" t="s">
        <v>57</v>
      </c>
      <c r="BU28" s="7">
        <v>1</v>
      </c>
      <c r="BV28" s="7">
        <v>1</v>
      </c>
      <c r="BW28" s="7">
        <v>1</v>
      </c>
      <c r="BX28" s="7">
        <v>1</v>
      </c>
      <c r="BY28" s="7">
        <v>1</v>
      </c>
      <c r="BZ28" s="7">
        <v>1</v>
      </c>
      <c r="CA28" s="7">
        <v>1</v>
      </c>
      <c r="CB28" s="185" t="s">
        <v>57</v>
      </c>
      <c r="CC28" s="7">
        <v>1</v>
      </c>
      <c r="CD28" s="7">
        <v>1</v>
      </c>
      <c r="CE28" s="9">
        <v>0</v>
      </c>
      <c r="CF28" s="9">
        <v>0</v>
      </c>
      <c r="CG28" s="7">
        <v>1</v>
      </c>
      <c r="CH28" s="67" t="s">
        <v>57</v>
      </c>
      <c r="CI28" s="67" t="s">
        <v>57</v>
      </c>
      <c r="CJ28" s="67" t="s">
        <v>57</v>
      </c>
      <c r="CK28" s="9">
        <v>0</v>
      </c>
      <c r="CL28" s="67" t="s">
        <v>57</v>
      </c>
      <c r="CM28" s="9">
        <v>0</v>
      </c>
      <c r="CN28" s="9">
        <v>0</v>
      </c>
      <c r="CO28" s="67" t="s">
        <v>57</v>
      </c>
      <c r="CP28" s="67" t="s">
        <v>57</v>
      </c>
      <c r="CQ28" s="67" t="s">
        <v>57</v>
      </c>
      <c r="CR28" s="67" t="s">
        <v>57</v>
      </c>
      <c r="CS28" s="67" t="s">
        <v>57</v>
      </c>
      <c r="CT28" s="7">
        <v>1</v>
      </c>
      <c r="CU28" s="7">
        <v>1</v>
      </c>
      <c r="CV28" s="67" t="s">
        <v>57</v>
      </c>
      <c r="CW28" s="67" t="s">
        <v>57</v>
      </c>
      <c r="CX28" s="67" t="s">
        <v>57</v>
      </c>
      <c r="CY28" s="67" t="s">
        <v>57</v>
      </c>
      <c r="CZ28" s="67" t="s">
        <v>57</v>
      </c>
      <c r="DA28" s="67" t="s">
        <v>57</v>
      </c>
      <c r="DB28" s="9">
        <v>0</v>
      </c>
      <c r="DC28" s="67" t="s">
        <v>57</v>
      </c>
      <c r="DD28" s="185" t="s">
        <v>57</v>
      </c>
      <c r="DE28" s="7">
        <v>1</v>
      </c>
      <c r="DF28" s="7">
        <v>1</v>
      </c>
      <c r="DG28" s="67" t="s">
        <v>57</v>
      </c>
      <c r="DH28" s="7">
        <v>1</v>
      </c>
      <c r="DI28" s="67" t="s">
        <v>57</v>
      </c>
      <c r="DJ28" s="7">
        <v>1</v>
      </c>
      <c r="DK28" s="7">
        <v>1</v>
      </c>
      <c r="DL28" s="7">
        <v>1</v>
      </c>
      <c r="DM28" s="7">
        <v>1</v>
      </c>
      <c r="DN28" s="9">
        <v>0</v>
      </c>
      <c r="DO28" s="9">
        <v>0</v>
      </c>
      <c r="DP28" s="67" t="s">
        <v>57</v>
      </c>
      <c r="DQ28" s="67" t="s">
        <v>57</v>
      </c>
      <c r="DR28" s="9">
        <v>0</v>
      </c>
      <c r="DS28" s="67" t="s">
        <v>57</v>
      </c>
      <c r="DT28" s="67" t="s">
        <v>57</v>
      </c>
      <c r="DU28" s="7">
        <v>1</v>
      </c>
      <c r="DV28" s="7">
        <v>1</v>
      </c>
      <c r="DW28" s="7">
        <v>1</v>
      </c>
      <c r="DX28" s="67" t="s">
        <v>57</v>
      </c>
      <c r="DY28" s="67" t="s">
        <v>57</v>
      </c>
      <c r="DZ28" s="67" t="s">
        <v>57</v>
      </c>
      <c r="EA28" s="67" t="s">
        <v>57</v>
      </c>
      <c r="EB28" s="67" t="s">
        <v>57</v>
      </c>
      <c r="EC28" s="67" t="s">
        <v>57</v>
      </c>
      <c r="ED28" s="67" t="s">
        <v>57</v>
      </c>
      <c r="EE28" s="67" t="s">
        <v>57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67" t="s">
        <v>57</v>
      </c>
      <c r="EO28" s="7">
        <v>1</v>
      </c>
      <c r="EP28" s="9">
        <v>0</v>
      </c>
      <c r="EQ28" s="9">
        <v>0</v>
      </c>
      <c r="ER28" s="7">
        <v>1</v>
      </c>
      <c r="ES28" s="7">
        <v>1</v>
      </c>
      <c r="ET28" s="7">
        <v>1</v>
      </c>
      <c r="EU28" s="9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si="0"/>
        <v>30</v>
      </c>
      <c r="FD28" s="210">
        <f t="shared" si="1"/>
        <v>0.7142857142857143</v>
      </c>
      <c r="FE28" s="101">
        <f t="shared" si="2"/>
        <v>2</v>
      </c>
      <c r="FF28" s="179"/>
      <c r="FG28" s="190"/>
      <c r="FH28" s="190"/>
      <c r="FI28" s="190"/>
      <c r="FJ28" s="190"/>
      <c r="FK28" s="202">
        <v>3860.8479418440452</v>
      </c>
      <c r="FL28" s="190"/>
      <c r="FM28" s="190"/>
      <c r="FN28" s="179"/>
      <c r="FO28" s="179"/>
      <c r="FP28" s="179"/>
      <c r="FQ28" s="179"/>
      <c r="FR28" s="179"/>
      <c r="FS28" s="179"/>
      <c r="FT28" s="179"/>
      <c r="FU28" s="179"/>
    </row>
    <row r="29" spans="1:177" s="133" customFormat="1" x14ac:dyDescent="0.25">
      <c r="A29" s="192" t="s">
        <v>182</v>
      </c>
      <c r="B29" s="129" t="s">
        <v>27</v>
      </c>
      <c r="C29" s="187"/>
      <c r="D29" s="187"/>
      <c r="E29" s="20"/>
      <c r="F29" s="21"/>
      <c r="G29" s="188"/>
      <c r="H29" s="189" t="s">
        <v>57</v>
      </c>
      <c r="I29" s="7">
        <v>1</v>
      </c>
      <c r="J29" s="189" t="s">
        <v>57</v>
      </c>
      <c r="K29" s="189" t="s">
        <v>57</v>
      </c>
      <c r="L29" s="189" t="s">
        <v>57</v>
      </c>
      <c r="M29" s="189" t="s">
        <v>57</v>
      </c>
      <c r="N29" s="189" t="s">
        <v>57</v>
      </c>
      <c r="O29" s="7">
        <v>1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67" t="s">
        <v>57</v>
      </c>
      <c r="AD29" s="67" t="s">
        <v>57</v>
      </c>
      <c r="AE29" s="67" t="s">
        <v>57</v>
      </c>
      <c r="AF29" s="67" t="s">
        <v>57</v>
      </c>
      <c r="AG29" s="67" t="s">
        <v>57</v>
      </c>
      <c r="AH29" s="67" t="s">
        <v>57</v>
      </c>
      <c r="AI29" s="67" t="s">
        <v>57</v>
      </c>
      <c r="AJ29" s="67" t="s">
        <v>57</v>
      </c>
      <c r="AK29" s="67" t="s">
        <v>57</v>
      </c>
      <c r="AL29" s="67" t="s">
        <v>57</v>
      </c>
      <c r="AM29" s="67" t="s">
        <v>57</v>
      </c>
      <c r="AN29" s="67" t="s">
        <v>57</v>
      </c>
      <c r="AO29" s="67" t="s">
        <v>57</v>
      </c>
      <c r="AP29" s="67" t="s">
        <v>57</v>
      </c>
      <c r="AQ29" s="67" t="s">
        <v>57</v>
      </c>
      <c r="AR29" s="189" t="s">
        <v>57</v>
      </c>
      <c r="AS29" s="189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67" t="s">
        <v>57</v>
      </c>
      <c r="BG29" s="67" t="s">
        <v>57</v>
      </c>
      <c r="BH29" s="67" t="s">
        <v>57</v>
      </c>
      <c r="BI29" s="67" t="s">
        <v>57</v>
      </c>
      <c r="BJ29" s="67" t="s">
        <v>57</v>
      </c>
      <c r="BK29" s="7">
        <v>1</v>
      </c>
      <c r="BL29" s="7">
        <v>1</v>
      </c>
      <c r="BM29" s="67" t="s">
        <v>57</v>
      </c>
      <c r="BN29" s="67" t="s">
        <v>57</v>
      </c>
      <c r="BO29" s="67" t="s">
        <v>57</v>
      </c>
      <c r="BP29" s="7">
        <v>1</v>
      </c>
      <c r="BQ29" s="67" t="s">
        <v>57</v>
      </c>
      <c r="BR29" s="67" t="s">
        <v>57</v>
      </c>
      <c r="BS29" s="67" t="s">
        <v>57</v>
      </c>
      <c r="BT29" s="67" t="s">
        <v>57</v>
      </c>
      <c r="BU29" s="7">
        <v>1</v>
      </c>
      <c r="BV29" s="9">
        <v>0</v>
      </c>
      <c r="BW29" s="9">
        <v>0</v>
      </c>
      <c r="BX29" s="7">
        <v>1</v>
      </c>
      <c r="BY29" s="9">
        <v>0</v>
      </c>
      <c r="BZ29" s="7">
        <v>1</v>
      </c>
      <c r="CA29" s="7">
        <v>1</v>
      </c>
      <c r="CB29" s="185" t="s">
        <v>57</v>
      </c>
      <c r="CC29" s="7">
        <v>1</v>
      </c>
      <c r="CD29" s="9">
        <v>0</v>
      </c>
      <c r="CE29" s="9">
        <v>0</v>
      </c>
      <c r="CF29" s="9">
        <v>0</v>
      </c>
      <c r="CG29" s="7">
        <v>1</v>
      </c>
      <c r="CH29" s="67" t="s">
        <v>57</v>
      </c>
      <c r="CI29" s="67" t="s">
        <v>57</v>
      </c>
      <c r="CJ29" s="67" t="s">
        <v>57</v>
      </c>
      <c r="CK29" s="9">
        <v>0</v>
      </c>
      <c r="CL29" s="67" t="s">
        <v>57</v>
      </c>
      <c r="CM29" s="9">
        <v>0</v>
      </c>
      <c r="CN29" s="9">
        <v>0</v>
      </c>
      <c r="CO29" s="67" t="s">
        <v>57</v>
      </c>
      <c r="CP29" s="67" t="s">
        <v>57</v>
      </c>
      <c r="CQ29" s="67" t="s">
        <v>57</v>
      </c>
      <c r="CR29" s="67" t="s">
        <v>57</v>
      </c>
      <c r="CS29" s="67" t="s">
        <v>57</v>
      </c>
      <c r="CT29" s="7">
        <v>1</v>
      </c>
      <c r="CU29" s="9">
        <v>0</v>
      </c>
      <c r="CV29" s="67" t="s">
        <v>57</v>
      </c>
      <c r="CW29" s="67" t="s">
        <v>57</v>
      </c>
      <c r="CX29" s="67" t="s">
        <v>57</v>
      </c>
      <c r="CY29" s="67" t="s">
        <v>57</v>
      </c>
      <c r="CZ29" s="67" t="s">
        <v>57</v>
      </c>
      <c r="DA29" s="67" t="s">
        <v>57</v>
      </c>
      <c r="DB29" s="9">
        <v>0</v>
      </c>
      <c r="DC29" s="67" t="s">
        <v>57</v>
      </c>
      <c r="DD29" s="185" t="s">
        <v>57</v>
      </c>
      <c r="DE29" s="7">
        <v>1</v>
      </c>
      <c r="DF29" s="7">
        <v>1</v>
      </c>
      <c r="DG29" s="67" t="s">
        <v>57</v>
      </c>
      <c r="DH29" s="7">
        <v>1</v>
      </c>
      <c r="DI29" s="67" t="s">
        <v>57</v>
      </c>
      <c r="DJ29" s="9">
        <v>0</v>
      </c>
      <c r="DK29" s="9">
        <v>0</v>
      </c>
      <c r="DL29" s="9">
        <v>0</v>
      </c>
      <c r="DM29" s="7">
        <v>1</v>
      </c>
      <c r="DN29" s="9">
        <v>0</v>
      </c>
      <c r="DO29" s="9">
        <v>0</v>
      </c>
      <c r="DP29" s="67" t="s">
        <v>57</v>
      </c>
      <c r="DQ29" s="67" t="s">
        <v>57</v>
      </c>
      <c r="DR29" s="7">
        <v>1</v>
      </c>
      <c r="DS29" s="67" t="s">
        <v>57</v>
      </c>
      <c r="DT29" s="67" t="s">
        <v>57</v>
      </c>
      <c r="DU29" s="9">
        <v>0</v>
      </c>
      <c r="DV29" s="9">
        <v>0</v>
      </c>
      <c r="DW29" s="9">
        <v>0</v>
      </c>
      <c r="DX29" s="67" t="s">
        <v>57</v>
      </c>
      <c r="DY29" s="67" t="s">
        <v>57</v>
      </c>
      <c r="DZ29" s="67" t="s">
        <v>57</v>
      </c>
      <c r="EA29" s="67" t="s">
        <v>57</v>
      </c>
      <c r="EB29" s="67" t="s">
        <v>57</v>
      </c>
      <c r="EC29" s="67" t="s">
        <v>57</v>
      </c>
      <c r="ED29" s="67" t="s">
        <v>57</v>
      </c>
      <c r="EE29" s="67" t="s">
        <v>57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67" t="s">
        <v>57</v>
      </c>
      <c r="EO29" s="9">
        <v>0</v>
      </c>
      <c r="EP29" s="7">
        <v>1</v>
      </c>
      <c r="EQ29" s="9">
        <v>0</v>
      </c>
      <c r="ER29" s="9">
        <v>0</v>
      </c>
      <c r="ES29" s="7">
        <v>1</v>
      </c>
      <c r="ET29" s="7">
        <v>1</v>
      </c>
      <c r="EU29" s="7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0"/>
        <v>21</v>
      </c>
      <c r="FD29" s="210">
        <f t="shared" si="1"/>
        <v>0.5</v>
      </c>
      <c r="FE29" s="101">
        <f t="shared" si="2"/>
        <v>17</v>
      </c>
      <c r="FF29" s="179"/>
      <c r="FG29" s="190"/>
      <c r="FH29" s="190"/>
      <c r="FI29" s="190"/>
      <c r="FJ29" s="190"/>
      <c r="FK29" s="202">
        <v>10441.053084979958</v>
      </c>
      <c r="FL29" s="190"/>
      <c r="FM29" s="190"/>
      <c r="FN29" s="179"/>
      <c r="FO29" s="179"/>
      <c r="FP29" s="179"/>
      <c r="FQ29" s="179"/>
      <c r="FR29" s="179"/>
      <c r="FS29" s="179"/>
      <c r="FT29" s="179"/>
      <c r="FU29" s="179"/>
    </row>
    <row r="30" spans="1:177" s="133" customFormat="1" x14ac:dyDescent="0.25">
      <c r="A30" s="192" t="s">
        <v>183</v>
      </c>
      <c r="B30" s="129" t="s">
        <v>28</v>
      </c>
      <c r="C30" s="187"/>
      <c r="D30" s="187"/>
      <c r="E30" s="20"/>
      <c r="F30" s="20"/>
      <c r="G30" s="188"/>
      <c r="H30" s="189" t="s">
        <v>57</v>
      </c>
      <c r="I30" s="7">
        <v>1</v>
      </c>
      <c r="J30" s="189" t="s">
        <v>57</v>
      </c>
      <c r="K30" s="189" t="s">
        <v>57</v>
      </c>
      <c r="L30" s="189" t="s">
        <v>57</v>
      </c>
      <c r="M30" s="189" t="s">
        <v>57</v>
      </c>
      <c r="N30" s="189" t="s">
        <v>57</v>
      </c>
      <c r="O30" s="7">
        <v>1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67" t="s">
        <v>57</v>
      </c>
      <c r="AD30" s="67" t="s">
        <v>57</v>
      </c>
      <c r="AE30" s="67" t="s">
        <v>57</v>
      </c>
      <c r="AF30" s="67" t="s">
        <v>57</v>
      </c>
      <c r="AG30" s="67" t="s">
        <v>57</v>
      </c>
      <c r="AH30" s="67" t="s">
        <v>57</v>
      </c>
      <c r="AI30" s="67" t="s">
        <v>57</v>
      </c>
      <c r="AJ30" s="67" t="s">
        <v>57</v>
      </c>
      <c r="AK30" s="67" t="s">
        <v>57</v>
      </c>
      <c r="AL30" s="67" t="s">
        <v>57</v>
      </c>
      <c r="AM30" s="67" t="s">
        <v>57</v>
      </c>
      <c r="AN30" s="67" t="s">
        <v>57</v>
      </c>
      <c r="AO30" s="67" t="s">
        <v>57</v>
      </c>
      <c r="AP30" s="67" t="s">
        <v>57</v>
      </c>
      <c r="AQ30" s="67" t="s">
        <v>57</v>
      </c>
      <c r="AR30" s="189" t="s">
        <v>57</v>
      </c>
      <c r="AS30" s="189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67" t="s">
        <v>57</v>
      </c>
      <c r="BG30" s="67" t="s">
        <v>57</v>
      </c>
      <c r="BH30" s="67" t="s">
        <v>57</v>
      </c>
      <c r="BI30" s="67" t="s">
        <v>57</v>
      </c>
      <c r="BJ30" s="67" t="s">
        <v>57</v>
      </c>
      <c r="BK30" s="7">
        <v>1</v>
      </c>
      <c r="BL30" s="7">
        <v>1</v>
      </c>
      <c r="BM30" s="67" t="s">
        <v>57</v>
      </c>
      <c r="BN30" s="67" t="s">
        <v>57</v>
      </c>
      <c r="BO30" s="67" t="s">
        <v>57</v>
      </c>
      <c r="BP30" s="7">
        <v>1</v>
      </c>
      <c r="BQ30" s="67" t="s">
        <v>57</v>
      </c>
      <c r="BR30" s="67" t="s">
        <v>57</v>
      </c>
      <c r="BS30" s="67" t="s">
        <v>57</v>
      </c>
      <c r="BT30" s="67" t="s">
        <v>57</v>
      </c>
      <c r="BU30" s="7">
        <v>1</v>
      </c>
      <c r="BV30" s="7">
        <v>1</v>
      </c>
      <c r="BW30" s="7">
        <v>1</v>
      </c>
      <c r="BX30" s="7">
        <v>1</v>
      </c>
      <c r="BY30" s="7">
        <v>1</v>
      </c>
      <c r="BZ30" s="7">
        <v>1</v>
      </c>
      <c r="CA30" s="7">
        <v>1</v>
      </c>
      <c r="CB30" s="185" t="s">
        <v>57</v>
      </c>
      <c r="CC30" s="7">
        <v>1</v>
      </c>
      <c r="CD30" s="9">
        <v>0</v>
      </c>
      <c r="CE30" s="9">
        <v>0</v>
      </c>
      <c r="CF30" s="9">
        <v>0</v>
      </c>
      <c r="CG30" s="9">
        <v>0</v>
      </c>
      <c r="CH30" s="67" t="s">
        <v>57</v>
      </c>
      <c r="CI30" s="67" t="s">
        <v>57</v>
      </c>
      <c r="CJ30" s="67" t="s">
        <v>57</v>
      </c>
      <c r="CK30" s="9">
        <v>0</v>
      </c>
      <c r="CL30" s="67" t="s">
        <v>57</v>
      </c>
      <c r="CM30" s="9">
        <v>0</v>
      </c>
      <c r="CN30" s="9">
        <v>0</v>
      </c>
      <c r="CO30" s="67" t="s">
        <v>57</v>
      </c>
      <c r="CP30" s="67" t="s">
        <v>57</v>
      </c>
      <c r="CQ30" s="67" t="s">
        <v>57</v>
      </c>
      <c r="CR30" s="67" t="s">
        <v>57</v>
      </c>
      <c r="CS30" s="67" t="s">
        <v>57</v>
      </c>
      <c r="CT30" s="7">
        <v>1</v>
      </c>
      <c r="CU30" s="9">
        <v>0</v>
      </c>
      <c r="CV30" s="67" t="s">
        <v>57</v>
      </c>
      <c r="CW30" s="67" t="s">
        <v>57</v>
      </c>
      <c r="CX30" s="67" t="s">
        <v>57</v>
      </c>
      <c r="CY30" s="67" t="s">
        <v>57</v>
      </c>
      <c r="CZ30" s="67" t="s">
        <v>57</v>
      </c>
      <c r="DA30" s="67" t="s">
        <v>57</v>
      </c>
      <c r="DB30" s="7">
        <v>1</v>
      </c>
      <c r="DC30" s="67" t="s">
        <v>57</v>
      </c>
      <c r="DD30" s="185" t="s">
        <v>57</v>
      </c>
      <c r="DE30" s="7">
        <v>1</v>
      </c>
      <c r="DF30" s="7">
        <v>1</v>
      </c>
      <c r="DG30" s="67" t="s">
        <v>57</v>
      </c>
      <c r="DH30" s="7">
        <v>1</v>
      </c>
      <c r="DI30" s="67" t="s">
        <v>57</v>
      </c>
      <c r="DJ30" s="9">
        <v>0</v>
      </c>
      <c r="DK30" s="9">
        <v>0</v>
      </c>
      <c r="DL30" s="7">
        <v>1</v>
      </c>
      <c r="DM30" s="9">
        <v>0</v>
      </c>
      <c r="DN30" s="9">
        <v>0</v>
      </c>
      <c r="DO30" s="9">
        <v>0</v>
      </c>
      <c r="DP30" s="67" t="s">
        <v>57</v>
      </c>
      <c r="DQ30" s="67" t="s">
        <v>57</v>
      </c>
      <c r="DR30" s="9">
        <v>0</v>
      </c>
      <c r="DS30" s="67" t="s">
        <v>57</v>
      </c>
      <c r="DT30" s="67" t="s">
        <v>57</v>
      </c>
      <c r="DU30" s="9">
        <v>0</v>
      </c>
      <c r="DV30" s="9">
        <v>0</v>
      </c>
      <c r="DW30" s="9">
        <v>0</v>
      </c>
      <c r="DX30" s="67" t="s">
        <v>57</v>
      </c>
      <c r="DY30" s="67" t="s">
        <v>57</v>
      </c>
      <c r="DZ30" s="67" t="s">
        <v>57</v>
      </c>
      <c r="EA30" s="67" t="s">
        <v>57</v>
      </c>
      <c r="EB30" s="67" t="s">
        <v>57</v>
      </c>
      <c r="EC30" s="67" t="s">
        <v>57</v>
      </c>
      <c r="ED30" s="67" t="s">
        <v>57</v>
      </c>
      <c r="EE30" s="67" t="s">
        <v>57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67" t="s">
        <v>57</v>
      </c>
      <c r="EO30" s="9">
        <v>0</v>
      </c>
      <c r="EP30" s="7">
        <v>1</v>
      </c>
      <c r="EQ30" s="9">
        <v>0</v>
      </c>
      <c r="ER30" s="9">
        <v>0</v>
      </c>
      <c r="ES30" s="9">
        <v>0</v>
      </c>
      <c r="ET30" s="7">
        <v>1</v>
      </c>
      <c r="EU30" s="9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0"/>
        <v>21</v>
      </c>
      <c r="FD30" s="210">
        <f t="shared" si="1"/>
        <v>0.5</v>
      </c>
      <c r="FE30" s="101">
        <f t="shared" si="2"/>
        <v>17</v>
      </c>
      <c r="FF30" s="179"/>
      <c r="FG30" s="190"/>
      <c r="FH30" s="190"/>
      <c r="FI30" s="190"/>
      <c r="FJ30" s="190"/>
      <c r="FK30" s="202">
        <v>2048.1198525728782</v>
      </c>
      <c r="FL30" s="190"/>
      <c r="FM30" s="190"/>
      <c r="FN30" s="179"/>
      <c r="FO30" s="179"/>
      <c r="FP30" s="179"/>
      <c r="FQ30" s="179"/>
      <c r="FR30" s="179"/>
      <c r="FS30" s="179"/>
      <c r="FT30" s="179"/>
      <c r="FU30" s="179"/>
    </row>
    <row r="31" spans="1:177" s="133" customFormat="1" x14ac:dyDescent="0.25">
      <c r="A31" s="192" t="s">
        <v>184</v>
      </c>
      <c r="B31" s="129" t="s">
        <v>29</v>
      </c>
      <c r="C31" s="187"/>
      <c r="D31" s="187"/>
      <c r="E31" s="21"/>
      <c r="F31" s="21"/>
      <c r="G31" s="188"/>
      <c r="H31" s="189" t="s">
        <v>57</v>
      </c>
      <c r="I31" s="7">
        <v>1</v>
      </c>
      <c r="J31" s="189" t="s">
        <v>57</v>
      </c>
      <c r="K31" s="189" t="s">
        <v>57</v>
      </c>
      <c r="L31" s="189" t="s">
        <v>57</v>
      </c>
      <c r="M31" s="189" t="s">
        <v>57</v>
      </c>
      <c r="N31" s="189" t="s">
        <v>57</v>
      </c>
      <c r="O31" s="7">
        <v>1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67" t="s">
        <v>57</v>
      </c>
      <c r="AD31" s="67" t="s">
        <v>57</v>
      </c>
      <c r="AE31" s="67" t="s">
        <v>57</v>
      </c>
      <c r="AF31" s="67" t="s">
        <v>57</v>
      </c>
      <c r="AG31" s="67" t="s">
        <v>57</v>
      </c>
      <c r="AH31" s="67" t="s">
        <v>57</v>
      </c>
      <c r="AI31" s="67" t="s">
        <v>57</v>
      </c>
      <c r="AJ31" s="67" t="s">
        <v>57</v>
      </c>
      <c r="AK31" s="67" t="s">
        <v>57</v>
      </c>
      <c r="AL31" s="67" t="s">
        <v>57</v>
      </c>
      <c r="AM31" s="67" t="s">
        <v>57</v>
      </c>
      <c r="AN31" s="67" t="s">
        <v>57</v>
      </c>
      <c r="AO31" s="67" t="s">
        <v>57</v>
      </c>
      <c r="AP31" s="67" t="s">
        <v>57</v>
      </c>
      <c r="AQ31" s="67" t="s">
        <v>57</v>
      </c>
      <c r="AR31" s="189" t="s">
        <v>57</v>
      </c>
      <c r="AS31" s="189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67" t="s">
        <v>57</v>
      </c>
      <c r="BG31" s="67" t="s">
        <v>57</v>
      </c>
      <c r="BH31" s="67" t="s">
        <v>57</v>
      </c>
      <c r="BI31" s="67" t="s">
        <v>57</v>
      </c>
      <c r="BJ31" s="67" t="s">
        <v>57</v>
      </c>
      <c r="BK31" s="9">
        <v>0</v>
      </c>
      <c r="BL31" s="7">
        <v>1</v>
      </c>
      <c r="BM31" s="67" t="s">
        <v>57</v>
      </c>
      <c r="BN31" s="67" t="s">
        <v>57</v>
      </c>
      <c r="BO31" s="67" t="s">
        <v>57</v>
      </c>
      <c r="BP31" s="7">
        <v>1</v>
      </c>
      <c r="BQ31" s="67" t="s">
        <v>57</v>
      </c>
      <c r="BR31" s="67" t="s">
        <v>57</v>
      </c>
      <c r="BS31" s="67" t="s">
        <v>57</v>
      </c>
      <c r="BT31" s="67" t="s">
        <v>57</v>
      </c>
      <c r="BU31" s="7">
        <v>1</v>
      </c>
      <c r="BV31" s="9">
        <v>0</v>
      </c>
      <c r="BW31" s="9">
        <v>0</v>
      </c>
      <c r="BX31" s="7">
        <v>1</v>
      </c>
      <c r="BY31" s="7">
        <v>1</v>
      </c>
      <c r="BZ31" s="7">
        <v>1</v>
      </c>
      <c r="CA31" s="7">
        <v>1</v>
      </c>
      <c r="CB31" s="185" t="s">
        <v>57</v>
      </c>
      <c r="CC31" s="7">
        <v>1</v>
      </c>
      <c r="CD31" s="9">
        <v>0</v>
      </c>
      <c r="CE31" s="9">
        <v>0</v>
      </c>
      <c r="CF31" s="9">
        <v>0</v>
      </c>
      <c r="CG31" s="9">
        <v>0</v>
      </c>
      <c r="CH31" s="67" t="s">
        <v>57</v>
      </c>
      <c r="CI31" s="67" t="s">
        <v>57</v>
      </c>
      <c r="CJ31" s="67" t="s">
        <v>57</v>
      </c>
      <c r="CK31" s="9">
        <v>0</v>
      </c>
      <c r="CL31" s="67" t="s">
        <v>57</v>
      </c>
      <c r="CM31" s="9">
        <v>0</v>
      </c>
      <c r="CN31" s="9">
        <v>0</v>
      </c>
      <c r="CO31" s="67" t="s">
        <v>57</v>
      </c>
      <c r="CP31" s="67" t="s">
        <v>57</v>
      </c>
      <c r="CQ31" s="67" t="s">
        <v>57</v>
      </c>
      <c r="CR31" s="67" t="s">
        <v>57</v>
      </c>
      <c r="CS31" s="67" t="s">
        <v>57</v>
      </c>
      <c r="CT31" s="7">
        <v>1</v>
      </c>
      <c r="CU31" s="9">
        <v>0</v>
      </c>
      <c r="CV31" s="67" t="s">
        <v>57</v>
      </c>
      <c r="CW31" s="67" t="s">
        <v>57</v>
      </c>
      <c r="CX31" s="67" t="s">
        <v>57</v>
      </c>
      <c r="CY31" s="67" t="s">
        <v>57</v>
      </c>
      <c r="CZ31" s="67" t="s">
        <v>57</v>
      </c>
      <c r="DA31" s="67" t="s">
        <v>57</v>
      </c>
      <c r="DB31" s="9">
        <v>0</v>
      </c>
      <c r="DC31" s="67" t="s">
        <v>57</v>
      </c>
      <c r="DD31" s="185" t="s">
        <v>57</v>
      </c>
      <c r="DE31" s="7">
        <v>1</v>
      </c>
      <c r="DF31" s="7">
        <v>1</v>
      </c>
      <c r="DG31" s="67" t="s">
        <v>57</v>
      </c>
      <c r="DH31" s="7">
        <v>1</v>
      </c>
      <c r="DI31" s="67" t="s">
        <v>57</v>
      </c>
      <c r="DJ31" s="9">
        <v>0</v>
      </c>
      <c r="DK31" s="9">
        <v>0</v>
      </c>
      <c r="DL31" s="7">
        <v>1</v>
      </c>
      <c r="DM31" s="9">
        <v>0</v>
      </c>
      <c r="DN31" s="9">
        <v>0</v>
      </c>
      <c r="DO31" s="9">
        <v>0</v>
      </c>
      <c r="DP31" s="67" t="s">
        <v>57</v>
      </c>
      <c r="DQ31" s="67" t="s">
        <v>57</v>
      </c>
      <c r="DR31" s="9">
        <v>0</v>
      </c>
      <c r="DS31" s="67" t="s">
        <v>57</v>
      </c>
      <c r="DT31" s="67" t="s">
        <v>57</v>
      </c>
      <c r="DU31" s="9">
        <v>0</v>
      </c>
      <c r="DV31" s="9">
        <v>0</v>
      </c>
      <c r="DW31" s="9">
        <v>0</v>
      </c>
      <c r="DX31" s="67" t="s">
        <v>57</v>
      </c>
      <c r="DY31" s="67" t="s">
        <v>57</v>
      </c>
      <c r="DZ31" s="67" t="s">
        <v>57</v>
      </c>
      <c r="EA31" s="67" t="s">
        <v>57</v>
      </c>
      <c r="EB31" s="67" t="s">
        <v>57</v>
      </c>
      <c r="EC31" s="67" t="s">
        <v>57</v>
      </c>
      <c r="ED31" s="67" t="s">
        <v>57</v>
      </c>
      <c r="EE31" s="67" t="s">
        <v>57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67" t="s">
        <v>57</v>
      </c>
      <c r="EO31" s="9">
        <v>0</v>
      </c>
      <c r="EP31" s="9">
        <v>0</v>
      </c>
      <c r="EQ31" s="9">
        <v>0</v>
      </c>
      <c r="ER31" s="9">
        <v>0</v>
      </c>
      <c r="ES31" s="7">
        <v>1</v>
      </c>
      <c r="ET31" s="7">
        <v>1</v>
      </c>
      <c r="EU31" s="7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0"/>
        <v>18</v>
      </c>
      <c r="FD31" s="210">
        <f t="shared" si="1"/>
        <v>0.42857142857142855</v>
      </c>
      <c r="FE31" s="101">
        <f t="shared" si="2"/>
        <v>28</v>
      </c>
      <c r="FF31" s="179"/>
      <c r="FG31" s="190"/>
      <c r="FH31" s="190"/>
      <c r="FI31" s="190"/>
      <c r="FJ31" s="190"/>
      <c r="FK31" s="202">
        <v>930.39194234493118</v>
      </c>
      <c r="FL31" s="190"/>
      <c r="FM31" s="190"/>
      <c r="FN31" s="179"/>
      <c r="FO31" s="179"/>
      <c r="FP31" s="179"/>
      <c r="FQ31" s="179"/>
      <c r="FR31" s="179"/>
      <c r="FS31" s="179"/>
      <c r="FT31" s="179"/>
      <c r="FU31" s="179"/>
    </row>
    <row r="32" spans="1:177" s="133" customFormat="1" x14ac:dyDescent="0.25">
      <c r="A32" s="192" t="s">
        <v>185</v>
      </c>
      <c r="B32" s="129" t="s">
        <v>30</v>
      </c>
      <c r="C32" s="187"/>
      <c r="D32" s="187"/>
      <c r="E32" s="20"/>
      <c r="F32" s="21"/>
      <c r="G32" s="188"/>
      <c r="H32" s="189" t="s">
        <v>57</v>
      </c>
      <c r="I32" s="7">
        <v>1</v>
      </c>
      <c r="J32" s="189" t="s">
        <v>57</v>
      </c>
      <c r="K32" s="189" t="s">
        <v>57</v>
      </c>
      <c r="L32" s="189" t="s">
        <v>57</v>
      </c>
      <c r="M32" s="189" t="s">
        <v>57</v>
      </c>
      <c r="N32" s="189" t="s">
        <v>57</v>
      </c>
      <c r="O32" s="7">
        <v>1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67" t="s">
        <v>57</v>
      </c>
      <c r="AD32" s="67" t="s">
        <v>57</v>
      </c>
      <c r="AE32" s="67" t="s">
        <v>57</v>
      </c>
      <c r="AF32" s="67" t="s">
        <v>57</v>
      </c>
      <c r="AG32" s="67" t="s">
        <v>57</v>
      </c>
      <c r="AH32" s="67" t="s">
        <v>57</v>
      </c>
      <c r="AI32" s="67" t="s">
        <v>57</v>
      </c>
      <c r="AJ32" s="67" t="s">
        <v>57</v>
      </c>
      <c r="AK32" s="67" t="s">
        <v>57</v>
      </c>
      <c r="AL32" s="67" t="s">
        <v>57</v>
      </c>
      <c r="AM32" s="67" t="s">
        <v>57</v>
      </c>
      <c r="AN32" s="67" t="s">
        <v>57</v>
      </c>
      <c r="AO32" s="67" t="s">
        <v>57</v>
      </c>
      <c r="AP32" s="67" t="s">
        <v>57</v>
      </c>
      <c r="AQ32" s="67" t="s">
        <v>57</v>
      </c>
      <c r="AR32" s="189" t="s">
        <v>57</v>
      </c>
      <c r="AS32" s="189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67" t="s">
        <v>57</v>
      </c>
      <c r="BG32" s="67" t="s">
        <v>57</v>
      </c>
      <c r="BH32" s="67" t="s">
        <v>57</v>
      </c>
      <c r="BI32" s="67" t="s">
        <v>57</v>
      </c>
      <c r="BJ32" s="67" t="s">
        <v>57</v>
      </c>
      <c r="BK32" s="7">
        <v>1</v>
      </c>
      <c r="BL32" s="7">
        <v>1</v>
      </c>
      <c r="BM32" s="67" t="s">
        <v>57</v>
      </c>
      <c r="BN32" s="67" t="s">
        <v>57</v>
      </c>
      <c r="BO32" s="67" t="s">
        <v>57</v>
      </c>
      <c r="BP32" s="7">
        <v>1</v>
      </c>
      <c r="BQ32" s="67" t="s">
        <v>57</v>
      </c>
      <c r="BR32" s="67" t="s">
        <v>57</v>
      </c>
      <c r="BS32" s="67" t="s">
        <v>57</v>
      </c>
      <c r="BT32" s="67" t="s">
        <v>57</v>
      </c>
      <c r="BU32" s="7">
        <v>1</v>
      </c>
      <c r="BV32" s="7">
        <v>1</v>
      </c>
      <c r="BW32" s="7">
        <v>1</v>
      </c>
      <c r="BX32" s="7">
        <v>1</v>
      </c>
      <c r="BY32" s="9">
        <v>0</v>
      </c>
      <c r="BZ32" s="7">
        <v>1</v>
      </c>
      <c r="CA32" s="7">
        <v>1</v>
      </c>
      <c r="CB32" s="185" t="s">
        <v>57</v>
      </c>
      <c r="CC32" s="7">
        <v>1</v>
      </c>
      <c r="CD32" s="9">
        <v>0</v>
      </c>
      <c r="CE32" s="9">
        <v>0</v>
      </c>
      <c r="CF32" s="9">
        <v>0</v>
      </c>
      <c r="CG32" s="9">
        <v>0</v>
      </c>
      <c r="CH32" s="67" t="s">
        <v>57</v>
      </c>
      <c r="CI32" s="67" t="s">
        <v>57</v>
      </c>
      <c r="CJ32" s="67" t="s">
        <v>57</v>
      </c>
      <c r="CK32" s="9">
        <v>0</v>
      </c>
      <c r="CL32" s="67" t="s">
        <v>57</v>
      </c>
      <c r="CM32" s="9">
        <v>0</v>
      </c>
      <c r="CN32" s="9">
        <v>0</v>
      </c>
      <c r="CO32" s="67" t="s">
        <v>57</v>
      </c>
      <c r="CP32" s="67" t="s">
        <v>57</v>
      </c>
      <c r="CQ32" s="67" t="s">
        <v>57</v>
      </c>
      <c r="CR32" s="67" t="s">
        <v>57</v>
      </c>
      <c r="CS32" s="67" t="s">
        <v>57</v>
      </c>
      <c r="CT32" s="12" t="s">
        <v>156</v>
      </c>
      <c r="CU32" s="12" t="s">
        <v>156</v>
      </c>
      <c r="CV32" s="67" t="s">
        <v>57</v>
      </c>
      <c r="CW32" s="67" t="s">
        <v>57</v>
      </c>
      <c r="CX32" s="67" t="s">
        <v>57</v>
      </c>
      <c r="CY32" s="67" t="s">
        <v>57</v>
      </c>
      <c r="CZ32" s="67" t="s">
        <v>57</v>
      </c>
      <c r="DA32" s="67" t="s">
        <v>57</v>
      </c>
      <c r="DB32" s="12" t="s">
        <v>156</v>
      </c>
      <c r="DC32" s="67" t="s">
        <v>57</v>
      </c>
      <c r="DD32" s="185" t="s">
        <v>57</v>
      </c>
      <c r="DE32" s="7">
        <v>1</v>
      </c>
      <c r="DF32" s="7">
        <v>1</v>
      </c>
      <c r="DG32" s="67" t="s">
        <v>57</v>
      </c>
      <c r="DH32" s="7">
        <v>1</v>
      </c>
      <c r="DI32" s="67" t="s">
        <v>57</v>
      </c>
      <c r="DJ32" s="9">
        <v>0</v>
      </c>
      <c r="DK32" s="9">
        <v>0</v>
      </c>
      <c r="DL32" s="7">
        <v>1</v>
      </c>
      <c r="DM32" s="9">
        <v>0</v>
      </c>
      <c r="DN32" s="9">
        <v>0</v>
      </c>
      <c r="DO32" s="9">
        <v>0</v>
      </c>
      <c r="DP32" s="67" t="s">
        <v>57</v>
      </c>
      <c r="DQ32" s="67" t="s">
        <v>57</v>
      </c>
      <c r="DR32" s="7">
        <v>1</v>
      </c>
      <c r="DS32" s="67" t="s">
        <v>57</v>
      </c>
      <c r="DT32" s="67" t="s">
        <v>57</v>
      </c>
      <c r="DU32" s="9">
        <v>0</v>
      </c>
      <c r="DV32" s="9">
        <v>0</v>
      </c>
      <c r="DW32" s="9">
        <v>0</v>
      </c>
      <c r="DX32" s="67" t="s">
        <v>57</v>
      </c>
      <c r="DY32" s="67" t="s">
        <v>57</v>
      </c>
      <c r="DZ32" s="67" t="s">
        <v>57</v>
      </c>
      <c r="EA32" s="67" t="s">
        <v>57</v>
      </c>
      <c r="EB32" s="67" t="s">
        <v>57</v>
      </c>
      <c r="EC32" s="67" t="s">
        <v>57</v>
      </c>
      <c r="ED32" s="67" t="s">
        <v>57</v>
      </c>
      <c r="EE32" s="67" t="s">
        <v>57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67" t="s">
        <v>57</v>
      </c>
      <c r="EO32" s="9">
        <v>0</v>
      </c>
      <c r="EP32" s="9">
        <v>0</v>
      </c>
      <c r="EQ32" s="9">
        <v>0</v>
      </c>
      <c r="ER32" s="7">
        <v>1</v>
      </c>
      <c r="ES32" s="9">
        <v>0</v>
      </c>
      <c r="ET32" s="9">
        <v>0</v>
      </c>
      <c r="EU32" s="7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0"/>
        <v>19</v>
      </c>
      <c r="FD32" s="210">
        <f>(FC32/39)</f>
        <v>0.48717948717948717</v>
      </c>
      <c r="FE32" s="101">
        <f t="shared" si="2"/>
        <v>24</v>
      </c>
      <c r="FF32" s="179"/>
      <c r="FG32" s="190"/>
      <c r="FH32" s="190"/>
      <c r="FI32" s="190"/>
      <c r="FJ32" s="190"/>
      <c r="FK32" s="202">
        <v>0</v>
      </c>
      <c r="FL32" s="190"/>
      <c r="FM32" s="190"/>
      <c r="FN32" s="179"/>
      <c r="FO32" s="179"/>
      <c r="FP32" s="179"/>
      <c r="FQ32" s="179"/>
      <c r="FR32" s="179"/>
      <c r="FS32" s="179"/>
      <c r="FT32" s="179"/>
      <c r="FU32" s="179"/>
    </row>
    <row r="33" spans="1:177" s="133" customFormat="1" x14ac:dyDescent="0.25">
      <c r="A33" s="192" t="s">
        <v>186</v>
      </c>
      <c r="B33" s="129" t="s">
        <v>31</v>
      </c>
      <c r="C33" s="187"/>
      <c r="D33" s="187"/>
      <c r="E33" s="20"/>
      <c r="F33" s="21"/>
      <c r="G33" s="188"/>
      <c r="H33" s="189" t="s">
        <v>57</v>
      </c>
      <c r="I33" s="7">
        <v>1</v>
      </c>
      <c r="J33" s="189" t="s">
        <v>57</v>
      </c>
      <c r="K33" s="189" t="s">
        <v>57</v>
      </c>
      <c r="L33" s="189" t="s">
        <v>57</v>
      </c>
      <c r="M33" s="189" t="s">
        <v>57</v>
      </c>
      <c r="N33" s="189" t="s">
        <v>57</v>
      </c>
      <c r="O33" s="7">
        <v>1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67" t="s">
        <v>57</v>
      </c>
      <c r="AD33" s="67" t="s">
        <v>57</v>
      </c>
      <c r="AE33" s="67" t="s">
        <v>57</v>
      </c>
      <c r="AF33" s="67" t="s">
        <v>57</v>
      </c>
      <c r="AG33" s="67" t="s">
        <v>57</v>
      </c>
      <c r="AH33" s="67" t="s">
        <v>57</v>
      </c>
      <c r="AI33" s="67" t="s">
        <v>57</v>
      </c>
      <c r="AJ33" s="67" t="s">
        <v>57</v>
      </c>
      <c r="AK33" s="67" t="s">
        <v>57</v>
      </c>
      <c r="AL33" s="67" t="s">
        <v>57</v>
      </c>
      <c r="AM33" s="67" t="s">
        <v>57</v>
      </c>
      <c r="AN33" s="67" t="s">
        <v>57</v>
      </c>
      <c r="AO33" s="67" t="s">
        <v>57</v>
      </c>
      <c r="AP33" s="67" t="s">
        <v>57</v>
      </c>
      <c r="AQ33" s="67" t="s">
        <v>57</v>
      </c>
      <c r="AR33" s="189" t="s">
        <v>57</v>
      </c>
      <c r="AS33" s="189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67" t="s">
        <v>57</v>
      </c>
      <c r="BG33" s="67" t="s">
        <v>57</v>
      </c>
      <c r="BH33" s="67" t="s">
        <v>57</v>
      </c>
      <c r="BI33" s="67" t="s">
        <v>57</v>
      </c>
      <c r="BJ33" s="67" t="s">
        <v>57</v>
      </c>
      <c r="BK33" s="9">
        <v>0</v>
      </c>
      <c r="BL33" s="9">
        <v>0</v>
      </c>
      <c r="BM33" s="67" t="s">
        <v>57</v>
      </c>
      <c r="BN33" s="67" t="s">
        <v>57</v>
      </c>
      <c r="BO33" s="67" t="s">
        <v>57</v>
      </c>
      <c r="BP33" s="7">
        <v>1</v>
      </c>
      <c r="BQ33" s="67" t="s">
        <v>57</v>
      </c>
      <c r="BR33" s="67" t="s">
        <v>57</v>
      </c>
      <c r="BS33" s="67" t="s">
        <v>57</v>
      </c>
      <c r="BT33" s="67" t="s">
        <v>57</v>
      </c>
      <c r="BU33" s="7">
        <v>1</v>
      </c>
      <c r="BV33" s="7">
        <v>1</v>
      </c>
      <c r="BW33" s="7">
        <v>1</v>
      </c>
      <c r="BX33" s="7">
        <v>1</v>
      </c>
      <c r="BY33" s="9">
        <v>0</v>
      </c>
      <c r="BZ33" s="7">
        <v>1</v>
      </c>
      <c r="CA33" s="7">
        <v>1</v>
      </c>
      <c r="CB33" s="185" t="s">
        <v>57</v>
      </c>
      <c r="CC33" s="7">
        <v>1</v>
      </c>
      <c r="CD33" s="9">
        <v>0</v>
      </c>
      <c r="CE33" s="9">
        <v>0</v>
      </c>
      <c r="CF33" s="9">
        <v>0</v>
      </c>
      <c r="CG33" s="7">
        <v>1</v>
      </c>
      <c r="CH33" s="67" t="s">
        <v>57</v>
      </c>
      <c r="CI33" s="67" t="s">
        <v>57</v>
      </c>
      <c r="CJ33" s="67" t="s">
        <v>57</v>
      </c>
      <c r="CK33" s="9">
        <v>0</v>
      </c>
      <c r="CL33" s="67" t="s">
        <v>57</v>
      </c>
      <c r="CM33" s="9">
        <v>0</v>
      </c>
      <c r="CN33" s="9">
        <v>0</v>
      </c>
      <c r="CO33" s="67" t="s">
        <v>57</v>
      </c>
      <c r="CP33" s="67" t="s">
        <v>57</v>
      </c>
      <c r="CQ33" s="67" t="s">
        <v>57</v>
      </c>
      <c r="CR33" s="67" t="s">
        <v>57</v>
      </c>
      <c r="CS33" s="67" t="s">
        <v>57</v>
      </c>
      <c r="CT33" s="9">
        <v>0</v>
      </c>
      <c r="CU33" s="9">
        <v>0</v>
      </c>
      <c r="CV33" s="67" t="s">
        <v>57</v>
      </c>
      <c r="CW33" s="67" t="s">
        <v>57</v>
      </c>
      <c r="CX33" s="67" t="s">
        <v>57</v>
      </c>
      <c r="CY33" s="67" t="s">
        <v>57</v>
      </c>
      <c r="CZ33" s="67" t="s">
        <v>57</v>
      </c>
      <c r="DA33" s="67" t="s">
        <v>57</v>
      </c>
      <c r="DB33" s="7">
        <v>1</v>
      </c>
      <c r="DC33" s="67" t="s">
        <v>57</v>
      </c>
      <c r="DD33" s="185" t="s">
        <v>57</v>
      </c>
      <c r="DE33" s="7">
        <v>1</v>
      </c>
      <c r="DF33" s="7">
        <v>1</v>
      </c>
      <c r="DG33" s="67" t="s">
        <v>57</v>
      </c>
      <c r="DH33" s="7">
        <v>1</v>
      </c>
      <c r="DI33" s="67" t="s">
        <v>57</v>
      </c>
      <c r="DJ33" s="9">
        <v>0</v>
      </c>
      <c r="DK33" s="9">
        <v>0</v>
      </c>
      <c r="DL33" s="7">
        <v>1</v>
      </c>
      <c r="DM33" s="7">
        <v>1</v>
      </c>
      <c r="DN33" s="9">
        <v>0</v>
      </c>
      <c r="DO33" s="9">
        <v>0</v>
      </c>
      <c r="DP33" s="67" t="s">
        <v>57</v>
      </c>
      <c r="DQ33" s="67" t="s">
        <v>57</v>
      </c>
      <c r="DR33" s="7">
        <v>1</v>
      </c>
      <c r="DS33" s="67" t="s">
        <v>57</v>
      </c>
      <c r="DT33" s="67" t="s">
        <v>57</v>
      </c>
      <c r="DU33" s="9">
        <v>0</v>
      </c>
      <c r="DV33" s="9">
        <v>0</v>
      </c>
      <c r="DW33" s="9">
        <v>0</v>
      </c>
      <c r="DX33" s="67" t="s">
        <v>57</v>
      </c>
      <c r="DY33" s="67" t="s">
        <v>57</v>
      </c>
      <c r="DZ33" s="67" t="s">
        <v>57</v>
      </c>
      <c r="EA33" s="67" t="s">
        <v>57</v>
      </c>
      <c r="EB33" s="67" t="s">
        <v>57</v>
      </c>
      <c r="EC33" s="67" t="s">
        <v>57</v>
      </c>
      <c r="ED33" s="67" t="s">
        <v>57</v>
      </c>
      <c r="EE33" s="67" t="s">
        <v>57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67" t="s">
        <v>57</v>
      </c>
      <c r="EO33" s="9">
        <v>0</v>
      </c>
      <c r="EP33" s="9">
        <v>0</v>
      </c>
      <c r="EQ33" s="9">
        <v>0</v>
      </c>
      <c r="ER33" s="7">
        <v>1</v>
      </c>
      <c r="ES33" s="9">
        <v>0</v>
      </c>
      <c r="ET33" s="9">
        <v>0</v>
      </c>
      <c r="EU33" s="9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0"/>
        <v>19</v>
      </c>
      <c r="FD33" s="210">
        <f t="shared" si="1"/>
        <v>0.45238095238095238</v>
      </c>
      <c r="FE33" s="101">
        <f t="shared" si="2"/>
        <v>27</v>
      </c>
      <c r="FF33" s="179"/>
      <c r="FG33" s="190"/>
      <c r="FH33" s="190"/>
      <c r="FI33" s="190"/>
      <c r="FJ33" s="190"/>
      <c r="FK33" s="202">
        <v>8614.126273652284</v>
      </c>
      <c r="FL33" s="190"/>
      <c r="FM33" s="190"/>
      <c r="FN33" s="179"/>
      <c r="FO33" s="179"/>
      <c r="FP33" s="179"/>
      <c r="FQ33" s="179"/>
      <c r="FR33" s="179"/>
      <c r="FS33" s="179"/>
      <c r="FT33" s="179"/>
      <c r="FU33" s="179"/>
    </row>
    <row r="34" spans="1:177" s="133" customFormat="1" x14ac:dyDescent="0.25">
      <c r="A34" s="192" t="s">
        <v>187</v>
      </c>
      <c r="B34" s="129" t="s">
        <v>32</v>
      </c>
      <c r="C34" s="187"/>
      <c r="D34" s="187"/>
      <c r="E34" s="20"/>
      <c r="F34" s="21"/>
      <c r="G34" s="188"/>
      <c r="H34" s="189" t="s">
        <v>57</v>
      </c>
      <c r="I34" s="7">
        <v>1</v>
      </c>
      <c r="J34" s="189" t="s">
        <v>57</v>
      </c>
      <c r="K34" s="189" t="s">
        <v>57</v>
      </c>
      <c r="L34" s="189" t="s">
        <v>57</v>
      </c>
      <c r="M34" s="189" t="s">
        <v>57</v>
      </c>
      <c r="N34" s="189" t="s">
        <v>57</v>
      </c>
      <c r="O34" s="7">
        <v>1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67" t="s">
        <v>57</v>
      </c>
      <c r="AD34" s="67" t="s">
        <v>57</v>
      </c>
      <c r="AE34" s="67" t="s">
        <v>57</v>
      </c>
      <c r="AF34" s="67" t="s">
        <v>57</v>
      </c>
      <c r="AG34" s="67" t="s">
        <v>57</v>
      </c>
      <c r="AH34" s="67" t="s">
        <v>57</v>
      </c>
      <c r="AI34" s="67" t="s">
        <v>57</v>
      </c>
      <c r="AJ34" s="67" t="s">
        <v>57</v>
      </c>
      <c r="AK34" s="67" t="s">
        <v>57</v>
      </c>
      <c r="AL34" s="67" t="s">
        <v>57</v>
      </c>
      <c r="AM34" s="67" t="s">
        <v>57</v>
      </c>
      <c r="AN34" s="67" t="s">
        <v>57</v>
      </c>
      <c r="AO34" s="67" t="s">
        <v>57</v>
      </c>
      <c r="AP34" s="67" t="s">
        <v>57</v>
      </c>
      <c r="AQ34" s="67" t="s">
        <v>57</v>
      </c>
      <c r="AR34" s="189" t="s">
        <v>57</v>
      </c>
      <c r="AS34" s="189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67" t="s">
        <v>57</v>
      </c>
      <c r="BG34" s="67" t="s">
        <v>57</v>
      </c>
      <c r="BH34" s="67" t="s">
        <v>57</v>
      </c>
      <c r="BI34" s="67" t="s">
        <v>57</v>
      </c>
      <c r="BJ34" s="67" t="s">
        <v>57</v>
      </c>
      <c r="BK34" s="7">
        <v>1</v>
      </c>
      <c r="BL34" s="7">
        <v>1</v>
      </c>
      <c r="BM34" s="67" t="s">
        <v>57</v>
      </c>
      <c r="BN34" s="67" t="s">
        <v>57</v>
      </c>
      <c r="BO34" s="67" t="s">
        <v>57</v>
      </c>
      <c r="BP34" s="7">
        <v>1</v>
      </c>
      <c r="BQ34" s="67" t="s">
        <v>57</v>
      </c>
      <c r="BR34" s="67" t="s">
        <v>57</v>
      </c>
      <c r="BS34" s="67" t="s">
        <v>57</v>
      </c>
      <c r="BT34" s="67" t="s">
        <v>57</v>
      </c>
      <c r="BU34" s="7">
        <v>1</v>
      </c>
      <c r="BV34" s="7">
        <v>1</v>
      </c>
      <c r="BW34" s="9">
        <v>0</v>
      </c>
      <c r="BX34" s="7">
        <v>1</v>
      </c>
      <c r="BY34" s="7">
        <v>1</v>
      </c>
      <c r="BZ34" s="7">
        <v>1</v>
      </c>
      <c r="CA34" s="7">
        <v>1</v>
      </c>
      <c r="CB34" s="185" t="s">
        <v>57</v>
      </c>
      <c r="CC34" s="7">
        <v>1</v>
      </c>
      <c r="CD34" s="9">
        <v>0</v>
      </c>
      <c r="CE34" s="7">
        <v>1</v>
      </c>
      <c r="CF34" s="9">
        <v>0</v>
      </c>
      <c r="CG34" s="9">
        <v>0</v>
      </c>
      <c r="CH34" s="67" t="s">
        <v>57</v>
      </c>
      <c r="CI34" s="67" t="s">
        <v>57</v>
      </c>
      <c r="CJ34" s="67" t="s">
        <v>57</v>
      </c>
      <c r="CK34" s="7">
        <v>1</v>
      </c>
      <c r="CL34" s="67" t="s">
        <v>57</v>
      </c>
      <c r="CM34" s="9">
        <v>0</v>
      </c>
      <c r="CN34" s="9">
        <v>0</v>
      </c>
      <c r="CO34" s="67" t="s">
        <v>57</v>
      </c>
      <c r="CP34" s="67" t="s">
        <v>57</v>
      </c>
      <c r="CQ34" s="67" t="s">
        <v>57</v>
      </c>
      <c r="CR34" s="67" t="s">
        <v>57</v>
      </c>
      <c r="CS34" s="67" t="s">
        <v>57</v>
      </c>
      <c r="CT34" s="7">
        <v>1</v>
      </c>
      <c r="CU34" s="7">
        <v>1</v>
      </c>
      <c r="CV34" s="67" t="s">
        <v>57</v>
      </c>
      <c r="CW34" s="67" t="s">
        <v>57</v>
      </c>
      <c r="CX34" s="67" t="s">
        <v>57</v>
      </c>
      <c r="CY34" s="67" t="s">
        <v>57</v>
      </c>
      <c r="CZ34" s="67" t="s">
        <v>57</v>
      </c>
      <c r="DA34" s="67" t="s">
        <v>57</v>
      </c>
      <c r="DB34" s="9">
        <v>0</v>
      </c>
      <c r="DC34" s="67" t="s">
        <v>57</v>
      </c>
      <c r="DD34" s="185" t="s">
        <v>57</v>
      </c>
      <c r="DE34" s="7">
        <v>1</v>
      </c>
      <c r="DF34" s="7">
        <v>1</v>
      </c>
      <c r="DG34" s="67" t="s">
        <v>57</v>
      </c>
      <c r="DH34" s="7">
        <v>1</v>
      </c>
      <c r="DI34" s="67" t="s">
        <v>57</v>
      </c>
      <c r="DJ34" s="9">
        <v>0</v>
      </c>
      <c r="DK34" s="9">
        <v>0</v>
      </c>
      <c r="DL34" s="7">
        <v>1</v>
      </c>
      <c r="DM34" s="9">
        <v>0</v>
      </c>
      <c r="DN34" s="9">
        <v>0</v>
      </c>
      <c r="DO34" s="9">
        <v>0</v>
      </c>
      <c r="DP34" s="67" t="s">
        <v>57</v>
      </c>
      <c r="DQ34" s="67" t="s">
        <v>57</v>
      </c>
      <c r="DR34" s="9">
        <v>0</v>
      </c>
      <c r="DS34" s="67" t="s">
        <v>57</v>
      </c>
      <c r="DT34" s="67" t="s">
        <v>57</v>
      </c>
      <c r="DU34" s="7">
        <v>1</v>
      </c>
      <c r="DV34" s="9">
        <v>0</v>
      </c>
      <c r="DW34" s="9">
        <v>0</v>
      </c>
      <c r="DX34" s="67" t="s">
        <v>57</v>
      </c>
      <c r="DY34" s="67" t="s">
        <v>57</v>
      </c>
      <c r="DZ34" s="67" t="s">
        <v>57</v>
      </c>
      <c r="EA34" s="67" t="s">
        <v>57</v>
      </c>
      <c r="EB34" s="67" t="s">
        <v>57</v>
      </c>
      <c r="EC34" s="67" t="s">
        <v>57</v>
      </c>
      <c r="ED34" s="67" t="s">
        <v>57</v>
      </c>
      <c r="EE34" s="67" t="s">
        <v>57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67" t="s">
        <v>57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7">
        <v>1</v>
      </c>
      <c r="EU34" s="7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0"/>
        <v>23</v>
      </c>
      <c r="FD34" s="210">
        <f t="shared" si="1"/>
        <v>0.54761904761904767</v>
      </c>
      <c r="FE34" s="101">
        <f t="shared" si="2"/>
        <v>13</v>
      </c>
      <c r="FF34" s="179"/>
      <c r="FG34" s="190"/>
      <c r="FH34" s="190"/>
      <c r="FI34" s="190"/>
      <c r="FJ34" s="190"/>
      <c r="FK34" s="202">
        <v>497.17751661545731</v>
      </c>
      <c r="FL34" s="190"/>
      <c r="FM34" s="190"/>
      <c r="FN34" s="179"/>
      <c r="FO34" s="179"/>
      <c r="FP34" s="179"/>
      <c r="FQ34" s="179"/>
      <c r="FR34" s="179"/>
      <c r="FS34" s="179"/>
      <c r="FT34" s="179"/>
      <c r="FU34" s="179"/>
    </row>
    <row r="35" spans="1:177" s="133" customFormat="1" x14ac:dyDescent="0.25">
      <c r="A35" s="192" t="s">
        <v>188</v>
      </c>
      <c r="B35" s="129" t="s">
        <v>33</v>
      </c>
      <c r="C35" s="187"/>
      <c r="D35" s="187"/>
      <c r="E35" s="21"/>
      <c r="F35" s="21"/>
      <c r="G35" s="188"/>
      <c r="H35" s="189" t="s">
        <v>57</v>
      </c>
      <c r="I35" s="7">
        <v>1</v>
      </c>
      <c r="J35" s="189" t="s">
        <v>57</v>
      </c>
      <c r="K35" s="189" t="s">
        <v>57</v>
      </c>
      <c r="L35" s="189" t="s">
        <v>57</v>
      </c>
      <c r="M35" s="189" t="s">
        <v>57</v>
      </c>
      <c r="N35" s="189" t="s">
        <v>57</v>
      </c>
      <c r="O35" s="7">
        <v>1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67" t="s">
        <v>57</v>
      </c>
      <c r="AD35" s="67" t="s">
        <v>57</v>
      </c>
      <c r="AE35" s="67" t="s">
        <v>57</v>
      </c>
      <c r="AF35" s="67" t="s">
        <v>57</v>
      </c>
      <c r="AG35" s="67" t="s">
        <v>57</v>
      </c>
      <c r="AH35" s="67" t="s">
        <v>57</v>
      </c>
      <c r="AI35" s="67" t="s">
        <v>57</v>
      </c>
      <c r="AJ35" s="67" t="s">
        <v>57</v>
      </c>
      <c r="AK35" s="67" t="s">
        <v>57</v>
      </c>
      <c r="AL35" s="67" t="s">
        <v>57</v>
      </c>
      <c r="AM35" s="67" t="s">
        <v>57</v>
      </c>
      <c r="AN35" s="67" t="s">
        <v>57</v>
      </c>
      <c r="AO35" s="67" t="s">
        <v>57</v>
      </c>
      <c r="AP35" s="67" t="s">
        <v>57</v>
      </c>
      <c r="AQ35" s="67" t="s">
        <v>57</v>
      </c>
      <c r="AR35" s="189" t="s">
        <v>57</v>
      </c>
      <c r="AS35" s="189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67" t="s">
        <v>57</v>
      </c>
      <c r="BG35" s="67" t="s">
        <v>57</v>
      </c>
      <c r="BH35" s="67" t="s">
        <v>57</v>
      </c>
      <c r="BI35" s="67" t="s">
        <v>57</v>
      </c>
      <c r="BJ35" s="67" t="s">
        <v>57</v>
      </c>
      <c r="BK35" s="7">
        <v>1</v>
      </c>
      <c r="BL35" s="7">
        <v>1</v>
      </c>
      <c r="BM35" s="67" t="s">
        <v>57</v>
      </c>
      <c r="BN35" s="67" t="s">
        <v>57</v>
      </c>
      <c r="BO35" s="67" t="s">
        <v>57</v>
      </c>
      <c r="BP35" s="9">
        <v>0</v>
      </c>
      <c r="BQ35" s="67" t="s">
        <v>57</v>
      </c>
      <c r="BR35" s="67" t="s">
        <v>57</v>
      </c>
      <c r="BS35" s="67" t="s">
        <v>57</v>
      </c>
      <c r="BT35" s="67" t="s">
        <v>57</v>
      </c>
      <c r="BU35" s="7">
        <v>1</v>
      </c>
      <c r="BV35" s="7">
        <v>1</v>
      </c>
      <c r="BW35" s="7">
        <v>1</v>
      </c>
      <c r="BX35" s="7">
        <v>1</v>
      </c>
      <c r="BY35" s="7">
        <v>1</v>
      </c>
      <c r="BZ35" s="7">
        <v>1</v>
      </c>
      <c r="CA35" s="7">
        <v>1</v>
      </c>
      <c r="CB35" s="185" t="s">
        <v>57</v>
      </c>
      <c r="CC35" s="7">
        <v>1</v>
      </c>
      <c r="CD35" s="9">
        <v>0</v>
      </c>
      <c r="CE35" s="9">
        <v>0</v>
      </c>
      <c r="CF35" s="9">
        <v>0</v>
      </c>
      <c r="CG35" s="9">
        <v>0</v>
      </c>
      <c r="CH35" s="67" t="s">
        <v>57</v>
      </c>
      <c r="CI35" s="67" t="s">
        <v>57</v>
      </c>
      <c r="CJ35" s="67" t="s">
        <v>57</v>
      </c>
      <c r="CK35" s="9">
        <v>0</v>
      </c>
      <c r="CL35" s="67" t="s">
        <v>57</v>
      </c>
      <c r="CM35" s="9">
        <v>0</v>
      </c>
      <c r="CN35" s="9">
        <v>0</v>
      </c>
      <c r="CO35" s="67" t="s">
        <v>57</v>
      </c>
      <c r="CP35" s="67" t="s">
        <v>57</v>
      </c>
      <c r="CQ35" s="67" t="s">
        <v>57</v>
      </c>
      <c r="CR35" s="67" t="s">
        <v>57</v>
      </c>
      <c r="CS35" s="67" t="s">
        <v>57</v>
      </c>
      <c r="CT35" s="7">
        <v>1</v>
      </c>
      <c r="CU35" s="7">
        <v>1</v>
      </c>
      <c r="CV35" s="67" t="s">
        <v>57</v>
      </c>
      <c r="CW35" s="67" t="s">
        <v>57</v>
      </c>
      <c r="CX35" s="67" t="s">
        <v>57</v>
      </c>
      <c r="CY35" s="67" t="s">
        <v>57</v>
      </c>
      <c r="CZ35" s="67" t="s">
        <v>57</v>
      </c>
      <c r="DA35" s="67" t="s">
        <v>57</v>
      </c>
      <c r="DB35" s="7">
        <v>1</v>
      </c>
      <c r="DC35" s="67" t="s">
        <v>57</v>
      </c>
      <c r="DD35" s="185" t="s">
        <v>57</v>
      </c>
      <c r="DE35" s="7">
        <v>1</v>
      </c>
      <c r="DF35" s="7">
        <v>1</v>
      </c>
      <c r="DG35" s="67" t="s">
        <v>57</v>
      </c>
      <c r="DH35" s="7">
        <v>1</v>
      </c>
      <c r="DI35" s="67" t="s">
        <v>57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67" t="s">
        <v>57</v>
      </c>
      <c r="DQ35" s="67" t="s">
        <v>57</v>
      </c>
      <c r="DR35" s="9">
        <v>0</v>
      </c>
      <c r="DS35" s="67" t="s">
        <v>57</v>
      </c>
      <c r="DT35" s="67" t="s">
        <v>57</v>
      </c>
      <c r="DU35" s="9">
        <v>0</v>
      </c>
      <c r="DV35" s="7">
        <v>1</v>
      </c>
      <c r="DW35" s="9">
        <v>0</v>
      </c>
      <c r="DX35" s="67" t="s">
        <v>57</v>
      </c>
      <c r="DY35" s="67" t="s">
        <v>57</v>
      </c>
      <c r="DZ35" s="67" t="s">
        <v>57</v>
      </c>
      <c r="EA35" s="67" t="s">
        <v>57</v>
      </c>
      <c r="EB35" s="67" t="s">
        <v>57</v>
      </c>
      <c r="EC35" s="67" t="s">
        <v>57</v>
      </c>
      <c r="ED35" s="67" t="s">
        <v>57</v>
      </c>
      <c r="EE35" s="67" t="s">
        <v>57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67" t="s">
        <v>57</v>
      </c>
      <c r="EO35" s="9">
        <v>0</v>
      </c>
      <c r="EP35" s="7">
        <v>1</v>
      </c>
      <c r="EQ35" s="9">
        <v>0</v>
      </c>
      <c r="ER35" s="7">
        <v>1</v>
      </c>
      <c r="ES35" s="7">
        <v>1</v>
      </c>
      <c r="ET35" s="7">
        <v>1</v>
      </c>
      <c r="EU35" s="7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0"/>
        <v>24</v>
      </c>
      <c r="FD35" s="210">
        <f t="shared" si="1"/>
        <v>0.5714285714285714</v>
      </c>
      <c r="FE35" s="101">
        <f t="shared" si="2"/>
        <v>10</v>
      </c>
      <c r="FF35" s="179"/>
      <c r="FG35" s="190"/>
      <c r="FH35" s="190"/>
      <c r="FI35" s="190"/>
      <c r="FJ35" s="190"/>
      <c r="FK35" s="202">
        <v>588.78567220639968</v>
      </c>
      <c r="FL35" s="190"/>
      <c r="FM35" s="190"/>
      <c r="FN35" s="179"/>
      <c r="FO35" s="179"/>
      <c r="FP35" s="179"/>
      <c r="FQ35" s="179"/>
      <c r="FR35" s="179"/>
      <c r="FS35" s="179"/>
      <c r="FT35" s="179"/>
      <c r="FU35" s="179"/>
    </row>
    <row r="36" spans="1:177" x14ac:dyDescent="0.25">
      <c r="G36" s="29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0"/>
      <c r="AD36" s="30"/>
      <c r="AE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N36" s="31"/>
      <c r="CB36" s="122"/>
      <c r="DD36" s="31"/>
      <c r="EF36" s="31"/>
      <c r="EG36" s="31"/>
      <c r="EH36" s="31"/>
      <c r="EI36" s="31"/>
      <c r="EJ36" s="31"/>
      <c r="EK36" s="31"/>
      <c r="EL36" s="31"/>
      <c r="EM36" s="31"/>
      <c r="EV36" s="31"/>
      <c r="EW36" s="31"/>
      <c r="EX36" s="31"/>
      <c r="EY36" s="31"/>
      <c r="EZ36" s="31"/>
      <c r="FA36" s="31"/>
      <c r="FB36" s="31"/>
    </row>
    <row r="37" spans="1:177" x14ac:dyDescent="0.25">
      <c r="G37" s="29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0"/>
      <c r="AE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N37" s="31"/>
      <c r="CB37" s="31"/>
      <c r="DD37" s="31"/>
      <c r="EF37" s="31"/>
      <c r="EG37" s="31"/>
      <c r="EH37" s="31"/>
      <c r="EI37" s="31"/>
      <c r="EJ37" s="31"/>
      <c r="EK37" s="31"/>
      <c r="EL37" s="31"/>
      <c r="EM37" s="31"/>
      <c r="EV37" s="31"/>
      <c r="EW37" s="31"/>
      <c r="EX37" s="31"/>
      <c r="EY37" s="31"/>
      <c r="EZ37" s="31"/>
      <c r="FA37" s="31"/>
      <c r="FB37" s="31"/>
      <c r="FC37" s="30"/>
      <c r="FD37" s="33"/>
    </row>
    <row r="38" spans="1:177" x14ac:dyDescent="0.25">
      <c r="G38" s="29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0"/>
      <c r="AD38" s="30"/>
      <c r="AE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N38" s="31"/>
      <c r="CB38" s="31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1"/>
      <c r="EG38" s="31"/>
      <c r="EH38" s="31"/>
      <c r="EI38" s="31"/>
      <c r="EJ38" s="31"/>
      <c r="EK38" s="31"/>
      <c r="EL38" s="31"/>
      <c r="EM38" s="31"/>
      <c r="EN38" s="30"/>
      <c r="EO38" s="30"/>
      <c r="EP38" s="30"/>
      <c r="EQ38" s="30"/>
      <c r="ER38" s="30"/>
      <c r="ES38" s="30"/>
      <c r="ET38" s="30"/>
      <c r="EU38" s="30"/>
      <c r="EV38" s="31"/>
      <c r="EW38" s="31"/>
      <c r="EX38" s="31"/>
      <c r="EY38" s="31"/>
      <c r="EZ38" s="31"/>
      <c r="FA38" s="31"/>
      <c r="FB38" s="31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</row>
    <row r="39" spans="1:177" x14ac:dyDescent="0.25"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</row>
    <row r="40" spans="1:177" x14ac:dyDescent="0.25">
      <c r="G40" s="29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N40" s="31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1"/>
      <c r="EG40" s="31"/>
      <c r="EH40" s="31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</row>
    <row r="41" spans="1:177" x14ac:dyDescent="0.25">
      <c r="G41" s="29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N41" s="31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1"/>
      <c r="EG41" s="31"/>
      <c r="EH41" s="31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</row>
    <row r="42" spans="1:177" x14ac:dyDescent="0.25">
      <c r="G42" s="29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N42" s="31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1"/>
      <c r="EG42" s="31"/>
      <c r="EH42" s="31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  <row r="43" spans="1:177" x14ac:dyDescent="0.25">
      <c r="G43" s="29"/>
      <c r="H43" s="30"/>
      <c r="I43" s="30"/>
      <c r="J43" s="30"/>
      <c r="K43" s="30"/>
      <c r="L43" s="30"/>
      <c r="M43" s="30"/>
      <c r="N43" s="30"/>
      <c r="O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BF43" s="30"/>
      <c r="BG43" s="30"/>
      <c r="BH43" s="30"/>
      <c r="BI43" s="30"/>
      <c r="BJ43" s="30"/>
      <c r="BK43" s="30"/>
      <c r="BL43" s="30"/>
      <c r="BM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N43" s="30"/>
      <c r="EO43" s="30"/>
      <c r="EP43" s="30"/>
      <c r="EQ43" s="30"/>
      <c r="ER43" s="30"/>
      <c r="ES43" s="30"/>
      <c r="ET43" s="30"/>
      <c r="EU43" s="30"/>
    </row>
    <row r="44" spans="1:177" x14ac:dyDescent="0.25">
      <c r="G44" s="29"/>
      <c r="H44" s="30"/>
      <c r="I44" s="30"/>
      <c r="J44" s="30"/>
      <c r="K44" s="30"/>
      <c r="L44" s="30"/>
      <c r="M44" s="30"/>
      <c r="N44" s="30"/>
      <c r="O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BF44" s="30"/>
      <c r="BG44" s="30"/>
      <c r="BH44" s="30"/>
      <c r="BI44" s="30"/>
      <c r="BJ44" s="30"/>
      <c r="BK44" s="30"/>
      <c r="BL44" s="30"/>
      <c r="BM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N44" s="30"/>
      <c r="EO44" s="30"/>
      <c r="EP44" s="30"/>
      <c r="EQ44" s="30"/>
      <c r="ER44" s="30"/>
      <c r="ES44" s="30"/>
      <c r="ET44" s="30"/>
      <c r="EU44" s="30"/>
    </row>
    <row r="45" spans="1:177" x14ac:dyDescent="0.25">
      <c r="G45" s="29"/>
      <c r="H45" s="30"/>
      <c r="I45" s="30"/>
      <c r="J45" s="30"/>
      <c r="K45" s="30"/>
      <c r="L45" s="30"/>
      <c r="M45" s="30"/>
      <c r="N45" s="30"/>
      <c r="O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BF45" s="30"/>
      <c r="BG45" s="30"/>
      <c r="BH45" s="30"/>
      <c r="BI45" s="30"/>
      <c r="BJ45" s="30"/>
      <c r="BK45" s="30"/>
      <c r="BL45" s="30"/>
      <c r="BM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N45" s="30"/>
      <c r="EO45" s="30"/>
      <c r="EP45" s="30"/>
      <c r="EQ45" s="30"/>
      <c r="ER45" s="30"/>
      <c r="ES45" s="30"/>
      <c r="ET45" s="30"/>
      <c r="EU45" s="30"/>
    </row>
  </sheetData>
  <mergeCells count="14">
    <mergeCell ref="FG1:FM1"/>
    <mergeCell ref="BF1:BN1"/>
    <mergeCell ref="FC1:FE1"/>
    <mergeCell ref="EN1:FB1"/>
    <mergeCell ref="DJ1:EM1"/>
    <mergeCell ref="AG1:BE1"/>
    <mergeCell ref="H1:AF1"/>
    <mergeCell ref="A1:A3"/>
    <mergeCell ref="B1:B3"/>
    <mergeCell ref="DE1:DI1"/>
    <mergeCell ref="CE1:CP1"/>
    <mergeCell ref="CC1:CD1"/>
    <mergeCell ref="BO1:CB1"/>
    <mergeCell ref="CQ1:DD1"/>
  </mergeCells>
  <conditionalFormatting sqref="P18:T18">
    <cfRule type="cellIs" dxfId="374" priority="33" operator="equal">
      <formula>"Ley de Ing."</formula>
    </cfRule>
  </conditionalFormatting>
  <conditionalFormatting sqref="U18">
    <cfRule type="cellIs" dxfId="373" priority="20" operator="equal">
      <formula>"Ley de Ing."</formula>
    </cfRule>
  </conditionalFormatting>
  <conditionalFormatting sqref="V18">
    <cfRule type="cellIs" dxfId="372" priority="19" operator="equal">
      <formula>"Ley de Ing."</formula>
    </cfRule>
  </conditionalFormatting>
  <conditionalFormatting sqref="W18">
    <cfRule type="cellIs" dxfId="371" priority="18" operator="equal">
      <formula>"Ley de Ing."</formula>
    </cfRule>
  </conditionalFormatting>
  <conditionalFormatting sqref="X18">
    <cfRule type="cellIs" dxfId="370" priority="17" operator="equal">
      <formula>"Ley de Ing."</formula>
    </cfRule>
  </conditionalFormatting>
  <conditionalFormatting sqref="Y18">
    <cfRule type="cellIs" dxfId="369" priority="16" operator="equal">
      <formula>"Ley de Ing."</formula>
    </cfRule>
  </conditionalFormatting>
  <conditionalFormatting sqref="Z18">
    <cfRule type="cellIs" dxfId="368" priority="15" operator="equal">
      <formula>"Ley de Ing."</formula>
    </cfRule>
  </conditionalFormatting>
  <conditionalFormatting sqref="AA18">
    <cfRule type="cellIs" dxfId="367" priority="14" operator="equal">
      <formula>"Ley de Ing."</formula>
    </cfRule>
  </conditionalFormatting>
  <conditionalFormatting sqref="AB18">
    <cfRule type="cellIs" dxfId="366" priority="13" operator="equal">
      <formula>"Ley de Ing."</formula>
    </cfRule>
  </conditionalFormatting>
  <conditionalFormatting sqref="AT18">
    <cfRule type="cellIs" dxfId="365" priority="12" operator="equal">
      <formula>"Ley de Ing."</formula>
    </cfRule>
  </conditionalFormatting>
  <conditionalFormatting sqref="AU18">
    <cfRule type="cellIs" dxfId="364" priority="11" operator="equal">
      <formula>"Ley de Ing."</formula>
    </cfRule>
  </conditionalFormatting>
  <conditionalFormatting sqref="AV18">
    <cfRule type="cellIs" dxfId="363" priority="10" operator="equal">
      <formula>"Ley de Ing."</formula>
    </cfRule>
  </conditionalFormatting>
  <conditionalFormatting sqref="AW18">
    <cfRule type="cellIs" dxfId="362" priority="9" operator="equal">
      <formula>"Ley de Ing."</formula>
    </cfRule>
  </conditionalFormatting>
  <conditionalFormatting sqref="AX18">
    <cfRule type="cellIs" dxfId="361" priority="8" operator="equal">
      <formula>"Ley de Ing."</formula>
    </cfRule>
  </conditionalFormatting>
  <conditionalFormatting sqref="AY18">
    <cfRule type="cellIs" dxfId="360" priority="7" operator="equal">
      <formula>"Ley de Ing."</formula>
    </cfRule>
  </conditionalFormatting>
  <conditionalFormatting sqref="AZ18">
    <cfRule type="cellIs" dxfId="359" priority="6" operator="equal">
      <formula>"Ley de Ing."</formula>
    </cfRule>
  </conditionalFormatting>
  <conditionalFormatting sqref="BA18">
    <cfRule type="cellIs" dxfId="358" priority="5" operator="equal">
      <formula>"Ley de Ing."</formula>
    </cfRule>
  </conditionalFormatting>
  <conditionalFormatting sqref="BB18">
    <cfRule type="cellIs" dxfId="357" priority="4" operator="equal">
      <formula>"Ley de Ing."</formula>
    </cfRule>
  </conditionalFormatting>
  <conditionalFormatting sqref="BC18">
    <cfRule type="cellIs" dxfId="356" priority="3" operator="equal">
      <formula>"Ley de Ing."</formula>
    </cfRule>
  </conditionalFormatting>
  <conditionalFormatting sqref="BD18">
    <cfRule type="cellIs" dxfId="355" priority="2" operator="equal">
      <formula>"Ley de Ing."</formula>
    </cfRule>
  </conditionalFormatting>
  <conditionalFormatting sqref="BE18">
    <cfRule type="cellIs" dxfId="354" priority="1" operator="equal">
      <formula>"Ley de Ing."</formula>
    </cfRule>
  </conditionalFormatting>
  <pageMargins left="0.7" right="0.7" top="0.75" bottom="0.75" header="0.3" footer="0.3"/>
  <pageSetup paperSize="9" orientation="portrait" r:id="rId1"/>
  <ignoredErrors>
    <ignoredError sqref="FD32 FD12" formula="1"/>
    <ignoredError sqref="A4:A35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FN42"/>
  <sheetViews>
    <sheetView showGridLines="0"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2" width="17.7109375" style="154" customWidth="1"/>
    <col min="3" max="4" width="11.7109375" style="154" customWidth="1"/>
    <col min="5" max="7" width="20.7109375" style="154" customWidth="1"/>
    <col min="8" max="28" width="30.7109375" style="154" customWidth="1"/>
    <col min="29" max="32" width="30.7109375" style="156" customWidth="1"/>
    <col min="33" max="45" width="30.7109375" style="154" customWidth="1"/>
    <col min="46" max="57" width="30.7109375" style="157" customWidth="1"/>
    <col min="58" max="79" width="30.7109375" style="154" customWidth="1"/>
    <col min="80" max="80" width="30.7109375" style="156" customWidth="1"/>
    <col min="81" max="138" width="30.7109375" style="154" customWidth="1"/>
    <col min="139" max="143" width="30.7109375" style="156" customWidth="1"/>
    <col min="144" max="151" width="30.7109375" style="154" customWidth="1"/>
    <col min="152" max="158" width="30.7109375" style="156" customWidth="1"/>
    <col min="159" max="162" width="11.7109375" style="154" customWidth="1"/>
    <col min="163" max="163" width="15.85546875" style="154" bestFit="1" customWidth="1"/>
    <col min="164" max="164" width="11" style="154" bestFit="1" customWidth="1"/>
    <col min="165" max="165" width="17.5703125" style="154" bestFit="1" customWidth="1"/>
    <col min="166" max="166" width="15.28515625" style="154" bestFit="1" customWidth="1"/>
    <col min="167" max="167" width="67.85546875" style="154" bestFit="1" customWidth="1"/>
    <col min="168" max="169" width="17.7109375" style="154" bestFit="1" customWidth="1"/>
    <col min="170" max="170" width="32.42578125" style="154" bestFit="1" customWidth="1"/>
  </cols>
  <sheetData>
    <row r="1" spans="1:170" s="133" customFormat="1" ht="15.75" thickBot="1" x14ac:dyDescent="0.3">
      <c r="A1" s="279" t="s">
        <v>56</v>
      </c>
      <c r="B1" s="279" t="s">
        <v>0</v>
      </c>
      <c r="C1" s="71"/>
      <c r="D1" s="71"/>
      <c r="E1" s="71"/>
      <c r="F1" s="71"/>
      <c r="G1" s="216"/>
      <c r="H1" s="275" t="s">
        <v>267</v>
      </c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7"/>
      <c r="AG1" s="272" t="s">
        <v>351</v>
      </c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4"/>
      <c r="BF1" s="275" t="s">
        <v>415</v>
      </c>
      <c r="BG1" s="285"/>
      <c r="BH1" s="285"/>
      <c r="BI1" s="285"/>
      <c r="BJ1" s="285"/>
      <c r="BK1" s="285"/>
      <c r="BL1" s="285"/>
      <c r="BM1" s="285"/>
      <c r="BN1" s="286"/>
      <c r="BO1" s="272" t="s">
        <v>416</v>
      </c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4"/>
      <c r="CC1" s="275" t="s">
        <v>417</v>
      </c>
      <c r="CD1" s="286"/>
      <c r="CE1" s="282" t="s">
        <v>418</v>
      </c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4"/>
      <c r="CQ1" s="275" t="s">
        <v>419</v>
      </c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7"/>
      <c r="DE1" s="282" t="s">
        <v>420</v>
      </c>
      <c r="DF1" s="283"/>
      <c r="DG1" s="283"/>
      <c r="DH1" s="283"/>
      <c r="DI1" s="284"/>
      <c r="DJ1" s="275" t="s">
        <v>421</v>
      </c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7"/>
      <c r="EN1" s="272" t="s">
        <v>422</v>
      </c>
      <c r="EO1" s="273"/>
      <c r="EP1" s="273"/>
      <c r="EQ1" s="273"/>
      <c r="ER1" s="273"/>
      <c r="ES1" s="273"/>
      <c r="ET1" s="273"/>
      <c r="EU1" s="273"/>
      <c r="EV1" s="273"/>
      <c r="EW1" s="273"/>
      <c r="EX1" s="273"/>
      <c r="EY1" s="273"/>
      <c r="EZ1" s="273"/>
      <c r="FA1" s="273"/>
      <c r="FB1" s="274"/>
      <c r="FC1" s="264" t="s">
        <v>400</v>
      </c>
      <c r="FD1" s="265"/>
      <c r="FE1" s="266"/>
      <c r="FF1" s="179"/>
      <c r="FG1" s="278" t="s">
        <v>399</v>
      </c>
      <c r="FH1" s="278"/>
      <c r="FI1" s="278"/>
      <c r="FJ1" s="278"/>
      <c r="FK1" s="278"/>
      <c r="FL1" s="278"/>
      <c r="FM1" s="278"/>
      <c r="FN1" s="278"/>
    </row>
    <row r="2" spans="1:170" s="133" customFormat="1" ht="84.95" customHeight="1" thickBot="1" x14ac:dyDescent="0.3">
      <c r="A2" s="280"/>
      <c r="B2" s="280"/>
      <c r="C2" s="71" t="s">
        <v>1</v>
      </c>
      <c r="D2" s="71" t="s">
        <v>2</v>
      </c>
      <c r="E2" s="71" t="s">
        <v>34</v>
      </c>
      <c r="F2" s="71" t="s">
        <v>35</v>
      </c>
      <c r="G2" s="71" t="s">
        <v>265</v>
      </c>
      <c r="H2" s="161" t="s">
        <v>295</v>
      </c>
      <c r="I2" s="161" t="s">
        <v>200</v>
      </c>
      <c r="J2" s="161" t="s">
        <v>201</v>
      </c>
      <c r="K2" s="161" t="s">
        <v>202</v>
      </c>
      <c r="L2" s="161" t="s">
        <v>203</v>
      </c>
      <c r="M2" s="161" t="s">
        <v>204</v>
      </c>
      <c r="N2" s="161" t="s">
        <v>205</v>
      </c>
      <c r="O2" s="161" t="s">
        <v>149</v>
      </c>
      <c r="P2" s="161" t="s">
        <v>268</v>
      </c>
      <c r="Q2" s="161" t="s">
        <v>269</v>
      </c>
      <c r="R2" s="161" t="s">
        <v>270</v>
      </c>
      <c r="S2" s="161" t="s">
        <v>271</v>
      </c>
      <c r="T2" s="161" t="s">
        <v>272</v>
      </c>
      <c r="U2" s="161" t="s">
        <v>322</v>
      </c>
      <c r="V2" s="161" t="s">
        <v>324</v>
      </c>
      <c r="W2" s="161" t="s">
        <v>328</v>
      </c>
      <c r="X2" s="161" t="s">
        <v>353</v>
      </c>
      <c r="Y2" s="161" t="s">
        <v>329</v>
      </c>
      <c r="Z2" s="161" t="s">
        <v>330</v>
      </c>
      <c r="AA2" s="161" t="s">
        <v>334</v>
      </c>
      <c r="AB2" s="161" t="s">
        <v>335</v>
      </c>
      <c r="AC2" s="162" t="s">
        <v>37</v>
      </c>
      <c r="AD2" s="162" t="s">
        <v>38</v>
      </c>
      <c r="AE2" s="162" t="s">
        <v>39</v>
      </c>
      <c r="AF2" s="162" t="s">
        <v>40</v>
      </c>
      <c r="AG2" s="163" t="s">
        <v>297</v>
      </c>
      <c r="AH2" s="163" t="s">
        <v>298</v>
      </c>
      <c r="AI2" s="163" t="s">
        <v>299</v>
      </c>
      <c r="AJ2" s="163" t="s">
        <v>300</v>
      </c>
      <c r="AK2" s="163" t="s">
        <v>301</v>
      </c>
      <c r="AL2" s="163" t="s">
        <v>302</v>
      </c>
      <c r="AM2" s="163" t="s">
        <v>303</v>
      </c>
      <c r="AN2" s="163" t="s">
        <v>304</v>
      </c>
      <c r="AO2" s="163" t="s">
        <v>305</v>
      </c>
      <c r="AP2" s="163" t="s">
        <v>306</v>
      </c>
      <c r="AQ2" s="163" t="s">
        <v>307</v>
      </c>
      <c r="AR2" s="163" t="s">
        <v>144</v>
      </c>
      <c r="AS2" s="163" t="s">
        <v>401</v>
      </c>
      <c r="AT2" s="163" t="s">
        <v>340</v>
      </c>
      <c r="AU2" s="163" t="s">
        <v>341</v>
      </c>
      <c r="AV2" s="163" t="s">
        <v>342</v>
      </c>
      <c r="AW2" s="163" t="s">
        <v>343</v>
      </c>
      <c r="AX2" s="163" t="s">
        <v>344</v>
      </c>
      <c r="AY2" s="163" t="s">
        <v>345</v>
      </c>
      <c r="AZ2" s="163" t="s">
        <v>356</v>
      </c>
      <c r="BA2" s="163" t="s">
        <v>348</v>
      </c>
      <c r="BB2" s="163" t="s">
        <v>349</v>
      </c>
      <c r="BC2" s="163" t="s">
        <v>350</v>
      </c>
      <c r="BD2" s="163" t="s">
        <v>346</v>
      </c>
      <c r="BE2" s="163" t="s">
        <v>347</v>
      </c>
      <c r="BF2" s="161" t="s">
        <v>206</v>
      </c>
      <c r="BG2" s="161" t="s">
        <v>207</v>
      </c>
      <c r="BH2" s="161" t="s">
        <v>208</v>
      </c>
      <c r="BI2" s="161" t="s">
        <v>209</v>
      </c>
      <c r="BJ2" s="161" t="s">
        <v>210</v>
      </c>
      <c r="BK2" s="161" t="s">
        <v>211</v>
      </c>
      <c r="BL2" s="161" t="s">
        <v>147</v>
      </c>
      <c r="BM2" s="161" t="s">
        <v>148</v>
      </c>
      <c r="BN2" s="161" t="s">
        <v>212</v>
      </c>
      <c r="BO2" s="163" t="s">
        <v>213</v>
      </c>
      <c r="BP2" s="163" t="s">
        <v>214</v>
      </c>
      <c r="BQ2" s="163" t="s">
        <v>357</v>
      </c>
      <c r="BR2" s="163" t="s">
        <v>358</v>
      </c>
      <c r="BS2" s="163" t="s">
        <v>215</v>
      </c>
      <c r="BT2" s="163" t="s">
        <v>216</v>
      </c>
      <c r="BU2" s="163" t="s">
        <v>217</v>
      </c>
      <c r="BV2" s="163" t="s">
        <v>218</v>
      </c>
      <c r="BW2" s="163" t="s">
        <v>219</v>
      </c>
      <c r="BX2" s="163" t="s">
        <v>220</v>
      </c>
      <c r="BY2" s="163" t="s">
        <v>221</v>
      </c>
      <c r="BZ2" s="163" t="s">
        <v>222</v>
      </c>
      <c r="CA2" s="163" t="s">
        <v>223</v>
      </c>
      <c r="CB2" s="163" t="s">
        <v>359</v>
      </c>
      <c r="CC2" s="161" t="s">
        <v>224</v>
      </c>
      <c r="CD2" s="161" t="s">
        <v>296</v>
      </c>
      <c r="CE2" s="163" t="s">
        <v>279</v>
      </c>
      <c r="CF2" s="163" t="s">
        <v>280</v>
      </c>
      <c r="CG2" s="163" t="s">
        <v>281</v>
      </c>
      <c r="CH2" s="163" t="s">
        <v>282</v>
      </c>
      <c r="CI2" s="163" t="s">
        <v>283</v>
      </c>
      <c r="CJ2" s="163" t="s">
        <v>41</v>
      </c>
      <c r="CK2" s="163" t="s">
        <v>42</v>
      </c>
      <c r="CL2" s="163" t="s">
        <v>225</v>
      </c>
      <c r="CM2" s="163" t="s">
        <v>43</v>
      </c>
      <c r="CN2" s="163" t="s">
        <v>226</v>
      </c>
      <c r="CO2" s="163" t="s">
        <v>151</v>
      </c>
      <c r="CP2" s="163" t="s">
        <v>154</v>
      </c>
      <c r="CQ2" s="161" t="s">
        <v>284</v>
      </c>
      <c r="CR2" s="161" t="s">
        <v>227</v>
      </c>
      <c r="CS2" s="161" t="s">
        <v>310</v>
      </c>
      <c r="CT2" s="161" t="s">
        <v>285</v>
      </c>
      <c r="CU2" s="161" t="s">
        <v>286</v>
      </c>
      <c r="CV2" s="161" t="s">
        <v>287</v>
      </c>
      <c r="CW2" s="161" t="s">
        <v>308</v>
      </c>
      <c r="CX2" s="161" t="s">
        <v>288</v>
      </c>
      <c r="CY2" s="161" t="s">
        <v>289</v>
      </c>
      <c r="CZ2" s="161" t="s">
        <v>290</v>
      </c>
      <c r="DA2" s="161" t="s">
        <v>291</v>
      </c>
      <c r="DB2" s="161" t="s">
        <v>292</v>
      </c>
      <c r="DC2" s="161" t="s">
        <v>152</v>
      </c>
      <c r="DD2" s="161" t="s">
        <v>354</v>
      </c>
      <c r="DE2" s="163" t="s">
        <v>44</v>
      </c>
      <c r="DF2" s="163" t="s">
        <v>293</v>
      </c>
      <c r="DG2" s="163" t="s">
        <v>45</v>
      </c>
      <c r="DH2" s="163" t="s">
        <v>228</v>
      </c>
      <c r="DI2" s="163" t="s">
        <v>46</v>
      </c>
      <c r="DJ2" s="161" t="s">
        <v>229</v>
      </c>
      <c r="DK2" s="161" t="s">
        <v>230</v>
      </c>
      <c r="DL2" s="161" t="s">
        <v>231</v>
      </c>
      <c r="DM2" s="161" t="s">
        <v>232</v>
      </c>
      <c r="DN2" s="161" t="s">
        <v>233</v>
      </c>
      <c r="DO2" s="161" t="s">
        <v>234</v>
      </c>
      <c r="DP2" s="161" t="s">
        <v>235</v>
      </c>
      <c r="DQ2" s="161" t="s">
        <v>236</v>
      </c>
      <c r="DR2" s="161" t="s">
        <v>294</v>
      </c>
      <c r="DS2" s="161" t="s">
        <v>237</v>
      </c>
      <c r="DT2" s="161" t="s">
        <v>238</v>
      </c>
      <c r="DU2" s="161" t="s">
        <v>273</v>
      </c>
      <c r="DV2" s="161" t="s">
        <v>239</v>
      </c>
      <c r="DW2" s="161" t="s">
        <v>274</v>
      </c>
      <c r="DX2" s="161" t="s">
        <v>361</v>
      </c>
      <c r="DY2" s="161" t="s">
        <v>275</v>
      </c>
      <c r="DZ2" s="161" t="s">
        <v>240</v>
      </c>
      <c r="EA2" s="161" t="s">
        <v>241</v>
      </c>
      <c r="EB2" s="161" t="s">
        <v>47</v>
      </c>
      <c r="EC2" s="161" t="s">
        <v>242</v>
      </c>
      <c r="ED2" s="161" t="s">
        <v>243</v>
      </c>
      <c r="EE2" s="161" t="s">
        <v>48</v>
      </c>
      <c r="EF2" s="161" t="s">
        <v>380</v>
      </c>
      <c r="EG2" s="161" t="s">
        <v>277</v>
      </c>
      <c r="EH2" s="161" t="s">
        <v>309</v>
      </c>
      <c r="EI2" s="161" t="s">
        <v>362</v>
      </c>
      <c r="EJ2" s="161" t="s">
        <v>363</v>
      </c>
      <c r="EK2" s="161" t="s">
        <v>364</v>
      </c>
      <c r="EL2" s="161" t="s">
        <v>381</v>
      </c>
      <c r="EM2" s="161" t="s">
        <v>379</v>
      </c>
      <c r="EN2" s="163" t="s">
        <v>49</v>
      </c>
      <c r="EO2" s="163" t="s">
        <v>50</v>
      </c>
      <c r="EP2" s="163" t="s">
        <v>51</v>
      </c>
      <c r="EQ2" s="163" t="s">
        <v>244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365</v>
      </c>
      <c r="EW2" s="233" t="s">
        <v>366</v>
      </c>
      <c r="EX2" s="233" t="s">
        <v>367</v>
      </c>
      <c r="EY2" s="233" t="s">
        <v>368</v>
      </c>
      <c r="EZ2" s="233" t="s">
        <v>369</v>
      </c>
      <c r="FA2" s="233" t="s">
        <v>370</v>
      </c>
      <c r="FB2" s="233" t="s">
        <v>371</v>
      </c>
      <c r="FC2" s="236" t="s">
        <v>189</v>
      </c>
      <c r="FD2" s="236" t="s">
        <v>190</v>
      </c>
      <c r="FE2" s="236" t="s">
        <v>313</v>
      </c>
      <c r="FF2" s="72"/>
      <c r="FG2" s="60" t="s">
        <v>192</v>
      </c>
      <c r="FH2" s="60" t="s">
        <v>191</v>
      </c>
      <c r="FI2" s="60" t="s">
        <v>196</v>
      </c>
      <c r="FJ2" s="60" t="s">
        <v>195</v>
      </c>
      <c r="FK2" s="60" t="s">
        <v>198</v>
      </c>
      <c r="FL2" s="60" t="s">
        <v>194</v>
      </c>
      <c r="FM2" s="60" t="s">
        <v>193</v>
      </c>
      <c r="FN2" s="60" t="s">
        <v>423</v>
      </c>
    </row>
    <row r="3" spans="1:170" s="133" customFormat="1" ht="15.75" thickBot="1" x14ac:dyDescent="0.3">
      <c r="A3" s="281"/>
      <c r="B3" s="281"/>
      <c r="C3" s="71" t="s">
        <v>252</v>
      </c>
      <c r="D3" s="71" t="s">
        <v>253</v>
      </c>
      <c r="E3" s="71" t="s">
        <v>254</v>
      </c>
      <c r="F3" s="71" t="s">
        <v>255</v>
      </c>
      <c r="G3" s="71" t="s">
        <v>256</v>
      </c>
      <c r="H3" s="176" t="s">
        <v>58</v>
      </c>
      <c r="I3" s="159" t="s">
        <v>59</v>
      </c>
      <c r="J3" s="159" t="s">
        <v>60</v>
      </c>
      <c r="K3" s="159" t="s">
        <v>61</v>
      </c>
      <c r="L3" s="159" t="s">
        <v>62</v>
      </c>
      <c r="M3" s="159" t="s">
        <v>63</v>
      </c>
      <c r="N3" s="159" t="s">
        <v>64</v>
      </c>
      <c r="O3" s="159" t="s">
        <v>143</v>
      </c>
      <c r="P3" s="159" t="s">
        <v>245</v>
      </c>
      <c r="Q3" s="159" t="s">
        <v>246</v>
      </c>
      <c r="R3" s="159" t="s">
        <v>247</v>
      </c>
      <c r="S3" s="159" t="s">
        <v>248</v>
      </c>
      <c r="T3" s="159" t="s">
        <v>249</v>
      </c>
      <c r="U3" s="159" t="s">
        <v>321</v>
      </c>
      <c r="V3" s="159" t="s">
        <v>323</v>
      </c>
      <c r="W3" s="159" t="s">
        <v>325</v>
      </c>
      <c r="X3" s="159" t="s">
        <v>326</v>
      </c>
      <c r="Y3" s="159" t="s">
        <v>327</v>
      </c>
      <c r="Z3" s="159" t="s">
        <v>331</v>
      </c>
      <c r="AA3" s="159" t="s">
        <v>332</v>
      </c>
      <c r="AB3" s="159" t="s">
        <v>333</v>
      </c>
      <c r="AC3" s="160" t="s">
        <v>336</v>
      </c>
      <c r="AD3" s="160" t="s">
        <v>337</v>
      </c>
      <c r="AE3" s="160" t="s">
        <v>338</v>
      </c>
      <c r="AF3" s="160" t="s">
        <v>339</v>
      </c>
      <c r="AG3" s="164" t="s">
        <v>352</v>
      </c>
      <c r="AH3" s="164" t="s">
        <v>387</v>
      </c>
      <c r="AI3" s="164" t="s">
        <v>388</v>
      </c>
      <c r="AJ3" s="164" t="s">
        <v>389</v>
      </c>
      <c r="AK3" s="164" t="s">
        <v>390</v>
      </c>
      <c r="AL3" s="164" t="s">
        <v>391</v>
      </c>
      <c r="AM3" s="164" t="s">
        <v>392</v>
      </c>
      <c r="AN3" s="164" t="s">
        <v>393</v>
      </c>
      <c r="AO3" s="164" t="s">
        <v>394</v>
      </c>
      <c r="AP3" s="164" t="s">
        <v>395</v>
      </c>
      <c r="AQ3" s="164" t="s">
        <v>396</v>
      </c>
      <c r="AR3" s="164" t="s">
        <v>397</v>
      </c>
      <c r="AS3" s="164" t="s">
        <v>402</v>
      </c>
      <c r="AT3" s="164" t="s">
        <v>403</v>
      </c>
      <c r="AU3" s="164" t="s">
        <v>404</v>
      </c>
      <c r="AV3" s="164" t="s">
        <v>405</v>
      </c>
      <c r="AW3" s="164" t="s">
        <v>406</v>
      </c>
      <c r="AX3" s="164" t="s">
        <v>407</v>
      </c>
      <c r="AY3" s="164" t="s">
        <v>408</v>
      </c>
      <c r="AZ3" s="164" t="s">
        <v>409</v>
      </c>
      <c r="BA3" s="164" t="s">
        <v>410</v>
      </c>
      <c r="BB3" s="164" t="s">
        <v>411</v>
      </c>
      <c r="BC3" s="164" t="s">
        <v>412</v>
      </c>
      <c r="BD3" s="164" t="s">
        <v>413</v>
      </c>
      <c r="BE3" s="164" t="s">
        <v>414</v>
      </c>
      <c r="BF3" s="159" t="s">
        <v>65</v>
      </c>
      <c r="BG3" s="159" t="s">
        <v>66</v>
      </c>
      <c r="BH3" s="159" t="s">
        <v>67</v>
      </c>
      <c r="BI3" s="159" t="s">
        <v>68</v>
      </c>
      <c r="BJ3" s="159" t="s">
        <v>69</v>
      </c>
      <c r="BK3" s="159" t="s">
        <v>70</v>
      </c>
      <c r="BL3" s="159" t="s">
        <v>145</v>
      </c>
      <c r="BM3" s="159" t="s">
        <v>146</v>
      </c>
      <c r="BN3" s="159" t="s">
        <v>250</v>
      </c>
      <c r="BO3" s="164" t="s">
        <v>71</v>
      </c>
      <c r="BP3" s="164" t="s">
        <v>72</v>
      </c>
      <c r="BQ3" s="164" t="s">
        <v>73</v>
      </c>
      <c r="BR3" s="164" t="s">
        <v>74</v>
      </c>
      <c r="BS3" s="164" t="s">
        <v>75</v>
      </c>
      <c r="BT3" s="164" t="s">
        <v>76</v>
      </c>
      <c r="BU3" s="164" t="s">
        <v>77</v>
      </c>
      <c r="BV3" s="164" t="s">
        <v>78</v>
      </c>
      <c r="BW3" s="164" t="s">
        <v>79</v>
      </c>
      <c r="BX3" s="164" t="s">
        <v>80</v>
      </c>
      <c r="BY3" s="164" t="s">
        <v>81</v>
      </c>
      <c r="BZ3" s="164" t="s">
        <v>82</v>
      </c>
      <c r="CA3" s="164" t="s">
        <v>83</v>
      </c>
      <c r="CB3" s="164" t="s">
        <v>360</v>
      </c>
      <c r="CC3" s="159" t="s">
        <v>84</v>
      </c>
      <c r="CD3" s="159" t="s">
        <v>85</v>
      </c>
      <c r="CE3" s="164" t="s">
        <v>86</v>
      </c>
      <c r="CF3" s="164" t="s">
        <v>87</v>
      </c>
      <c r="CG3" s="164" t="s">
        <v>88</v>
      </c>
      <c r="CH3" s="164" t="s">
        <v>89</v>
      </c>
      <c r="CI3" s="164" t="s">
        <v>90</v>
      </c>
      <c r="CJ3" s="164" t="s">
        <v>91</v>
      </c>
      <c r="CK3" s="164" t="s">
        <v>92</v>
      </c>
      <c r="CL3" s="164" t="s">
        <v>93</v>
      </c>
      <c r="CM3" s="164" t="s">
        <v>94</v>
      </c>
      <c r="CN3" s="164" t="s">
        <v>95</v>
      </c>
      <c r="CO3" s="164" t="s">
        <v>150</v>
      </c>
      <c r="CP3" s="164" t="s">
        <v>155</v>
      </c>
      <c r="CQ3" s="159" t="s">
        <v>96</v>
      </c>
      <c r="CR3" s="159" t="s">
        <v>97</v>
      </c>
      <c r="CS3" s="37" t="s">
        <v>98</v>
      </c>
      <c r="CT3" s="159" t="s">
        <v>99</v>
      </c>
      <c r="CU3" s="159" t="s">
        <v>100</v>
      </c>
      <c r="CV3" s="159" t="s">
        <v>101</v>
      </c>
      <c r="CW3" s="159" t="s">
        <v>102</v>
      </c>
      <c r="CX3" s="159" t="s">
        <v>103</v>
      </c>
      <c r="CY3" s="159" t="s">
        <v>104</v>
      </c>
      <c r="CZ3" s="159" t="s">
        <v>105</v>
      </c>
      <c r="DA3" s="159" t="s">
        <v>106</v>
      </c>
      <c r="DB3" s="159" t="s">
        <v>107</v>
      </c>
      <c r="DC3" s="159" t="s">
        <v>153</v>
      </c>
      <c r="DD3" s="159" t="s">
        <v>355</v>
      </c>
      <c r="DE3" s="164" t="s">
        <v>108</v>
      </c>
      <c r="DF3" s="164" t="s">
        <v>109</v>
      </c>
      <c r="DG3" s="164" t="s">
        <v>110</v>
      </c>
      <c r="DH3" s="164" t="s">
        <v>111</v>
      </c>
      <c r="DI3" s="164" t="s">
        <v>112</v>
      </c>
      <c r="DJ3" s="159" t="s">
        <v>113</v>
      </c>
      <c r="DK3" s="159" t="s">
        <v>114</v>
      </c>
      <c r="DL3" s="159" t="s">
        <v>115</v>
      </c>
      <c r="DM3" s="159" t="s">
        <v>116</v>
      </c>
      <c r="DN3" s="159" t="s">
        <v>117</v>
      </c>
      <c r="DO3" s="159" t="s">
        <v>118</v>
      </c>
      <c r="DP3" s="159" t="s">
        <v>119</v>
      </c>
      <c r="DQ3" s="159" t="s">
        <v>120</v>
      </c>
      <c r="DR3" s="159" t="s">
        <v>121</v>
      </c>
      <c r="DS3" s="159" t="s">
        <v>122</v>
      </c>
      <c r="DT3" s="159" t="s">
        <v>123</v>
      </c>
      <c r="DU3" s="159" t="s">
        <v>124</v>
      </c>
      <c r="DV3" s="159" t="s">
        <v>125</v>
      </c>
      <c r="DW3" s="159" t="s">
        <v>126</v>
      </c>
      <c r="DX3" s="159" t="s">
        <v>127</v>
      </c>
      <c r="DY3" s="159" t="s">
        <v>128</v>
      </c>
      <c r="DZ3" s="159" t="s">
        <v>129</v>
      </c>
      <c r="EA3" s="159" t="s">
        <v>130</v>
      </c>
      <c r="EB3" s="159" t="s">
        <v>131</v>
      </c>
      <c r="EC3" s="159" t="s">
        <v>132</v>
      </c>
      <c r="ED3" s="159" t="s">
        <v>133</v>
      </c>
      <c r="EE3" s="159" t="s">
        <v>134</v>
      </c>
      <c r="EF3" s="159" t="s">
        <v>251</v>
      </c>
      <c r="EG3" s="159" t="s">
        <v>276</v>
      </c>
      <c r="EH3" s="159" t="s">
        <v>278</v>
      </c>
      <c r="EI3" s="159" t="s">
        <v>382</v>
      </c>
      <c r="EJ3" s="159" t="s">
        <v>383</v>
      </c>
      <c r="EK3" s="159" t="s">
        <v>384</v>
      </c>
      <c r="EL3" s="159" t="s">
        <v>385</v>
      </c>
      <c r="EM3" s="159" t="s">
        <v>386</v>
      </c>
      <c r="EN3" s="164" t="s">
        <v>135</v>
      </c>
      <c r="EO3" s="164" t="s">
        <v>136</v>
      </c>
      <c r="EP3" s="164" t="s">
        <v>137</v>
      </c>
      <c r="EQ3" s="164" t="s">
        <v>138</v>
      </c>
      <c r="ER3" s="164" t="s">
        <v>139</v>
      </c>
      <c r="ES3" s="164" t="s">
        <v>140</v>
      </c>
      <c r="ET3" s="164" t="s">
        <v>141</v>
      </c>
      <c r="EU3" s="218" t="s">
        <v>142</v>
      </c>
      <c r="EV3" s="218" t="s">
        <v>372</v>
      </c>
      <c r="EW3" s="218" t="s">
        <v>373</v>
      </c>
      <c r="EX3" s="218" t="s">
        <v>374</v>
      </c>
      <c r="EY3" s="218" t="s">
        <v>375</v>
      </c>
      <c r="EZ3" s="218" t="s">
        <v>376</v>
      </c>
      <c r="FA3" s="218" t="s">
        <v>377</v>
      </c>
      <c r="FB3" s="218" t="s">
        <v>378</v>
      </c>
      <c r="FC3" s="77" t="s">
        <v>314</v>
      </c>
      <c r="FD3" s="77" t="s">
        <v>315</v>
      </c>
      <c r="FE3" s="77" t="s">
        <v>316</v>
      </c>
      <c r="FF3" s="179"/>
      <c r="FG3" s="155" t="s">
        <v>257</v>
      </c>
      <c r="FH3" s="155" t="s">
        <v>258</v>
      </c>
      <c r="FI3" s="155" t="s">
        <v>259</v>
      </c>
      <c r="FJ3" s="155" t="s">
        <v>260</v>
      </c>
      <c r="FK3" s="155" t="s">
        <v>261</v>
      </c>
      <c r="FL3" s="155" t="s">
        <v>262</v>
      </c>
      <c r="FM3" s="155" t="s">
        <v>263</v>
      </c>
      <c r="FN3" s="155" t="s">
        <v>424</v>
      </c>
    </row>
    <row r="4" spans="1:170" s="133" customFormat="1" x14ac:dyDescent="0.25">
      <c r="A4" s="130" t="s">
        <v>157</v>
      </c>
      <c r="B4" s="131" t="s">
        <v>3</v>
      </c>
      <c r="C4" s="287">
        <v>1</v>
      </c>
      <c r="D4" s="287">
        <v>1</v>
      </c>
      <c r="E4" s="288">
        <v>19417341000</v>
      </c>
      <c r="F4" s="288">
        <v>19417341000</v>
      </c>
      <c r="G4" s="288">
        <f t="shared" ref="G4:G35" si="0">E4-F4</f>
        <v>0</v>
      </c>
      <c r="H4" s="287">
        <v>1</v>
      </c>
      <c r="I4" s="287">
        <v>1</v>
      </c>
      <c r="J4" s="287">
        <v>1</v>
      </c>
      <c r="K4" s="287">
        <v>1</v>
      </c>
      <c r="L4" s="287">
        <v>1</v>
      </c>
      <c r="M4" s="287">
        <v>1</v>
      </c>
      <c r="N4" s="287">
        <v>1</v>
      </c>
      <c r="O4" s="289" t="s">
        <v>57</v>
      </c>
      <c r="P4" s="287">
        <v>1</v>
      </c>
      <c r="Q4" s="287">
        <v>1</v>
      </c>
      <c r="R4" s="287">
        <v>1</v>
      </c>
      <c r="S4" s="287">
        <v>1</v>
      </c>
      <c r="T4" s="287">
        <v>1</v>
      </c>
      <c r="U4" s="287">
        <v>1</v>
      </c>
      <c r="V4" s="287">
        <v>1</v>
      </c>
      <c r="W4" s="287">
        <v>1</v>
      </c>
      <c r="X4" s="287">
        <v>1</v>
      </c>
      <c r="Y4" s="287">
        <v>1</v>
      </c>
      <c r="Z4" s="290">
        <v>1</v>
      </c>
      <c r="AA4" s="287">
        <v>1</v>
      </c>
      <c r="AB4" s="287">
        <v>1</v>
      </c>
      <c r="AC4" s="287">
        <v>1</v>
      </c>
      <c r="AD4" s="287">
        <v>1</v>
      </c>
      <c r="AE4" s="287">
        <v>1</v>
      </c>
      <c r="AF4" s="291">
        <v>0</v>
      </c>
      <c r="AG4" s="289" t="s">
        <v>57</v>
      </c>
      <c r="AH4" s="289" t="s">
        <v>57</v>
      </c>
      <c r="AI4" s="289" t="s">
        <v>57</v>
      </c>
      <c r="AJ4" s="289" t="s">
        <v>57</v>
      </c>
      <c r="AK4" s="289" t="s">
        <v>57</v>
      </c>
      <c r="AL4" s="289" t="s">
        <v>57</v>
      </c>
      <c r="AM4" s="289" t="s">
        <v>57</v>
      </c>
      <c r="AN4" s="289" t="s">
        <v>57</v>
      </c>
      <c r="AO4" s="289" t="s">
        <v>57</v>
      </c>
      <c r="AP4" s="289" t="s">
        <v>57</v>
      </c>
      <c r="AQ4" s="289" t="s">
        <v>57</v>
      </c>
      <c r="AR4" s="289" t="s">
        <v>57</v>
      </c>
      <c r="AS4" s="289" t="s">
        <v>57</v>
      </c>
      <c r="AT4" s="287">
        <v>1</v>
      </c>
      <c r="AU4" s="290">
        <v>1</v>
      </c>
      <c r="AV4" s="290">
        <v>1</v>
      </c>
      <c r="AW4" s="287">
        <v>1</v>
      </c>
      <c r="AX4" s="287">
        <v>1</v>
      </c>
      <c r="AY4" s="287">
        <v>1</v>
      </c>
      <c r="AZ4" s="287">
        <v>1</v>
      </c>
      <c r="BA4" s="287">
        <v>1</v>
      </c>
      <c r="BB4" s="287">
        <v>1</v>
      </c>
      <c r="BC4" s="287">
        <v>1</v>
      </c>
      <c r="BD4" s="290">
        <v>1</v>
      </c>
      <c r="BE4" s="287">
        <v>1</v>
      </c>
      <c r="BF4" s="287">
        <v>1</v>
      </c>
      <c r="BG4" s="287">
        <v>1</v>
      </c>
      <c r="BH4" s="287">
        <v>1</v>
      </c>
      <c r="BI4" s="289" t="s">
        <v>57</v>
      </c>
      <c r="BJ4" s="287">
        <v>1</v>
      </c>
      <c r="BK4" s="287">
        <v>1</v>
      </c>
      <c r="BL4" s="289" t="s">
        <v>57</v>
      </c>
      <c r="BM4" s="289" t="s">
        <v>57</v>
      </c>
      <c r="BN4" s="287">
        <v>1</v>
      </c>
      <c r="BO4" s="287">
        <v>1</v>
      </c>
      <c r="BP4" s="289" t="s">
        <v>57</v>
      </c>
      <c r="BQ4" s="287">
        <v>1</v>
      </c>
      <c r="BR4" s="287">
        <v>1</v>
      </c>
      <c r="BS4" s="290">
        <v>1</v>
      </c>
      <c r="BT4" s="290">
        <v>1</v>
      </c>
      <c r="BU4" s="287">
        <v>1</v>
      </c>
      <c r="BV4" s="287">
        <v>1</v>
      </c>
      <c r="BW4" s="287">
        <v>1</v>
      </c>
      <c r="BX4" s="287">
        <v>1</v>
      </c>
      <c r="BY4" s="291">
        <v>0</v>
      </c>
      <c r="BZ4" s="287">
        <v>1</v>
      </c>
      <c r="CA4" s="287">
        <v>1</v>
      </c>
      <c r="CB4" s="290">
        <v>1</v>
      </c>
      <c r="CC4" s="287">
        <v>1</v>
      </c>
      <c r="CD4" s="287">
        <v>1</v>
      </c>
      <c r="CE4" s="287">
        <v>1</v>
      </c>
      <c r="CF4" s="287">
        <v>1</v>
      </c>
      <c r="CG4" s="287">
        <v>1</v>
      </c>
      <c r="CH4" s="287">
        <v>1</v>
      </c>
      <c r="CI4" s="287">
        <v>1</v>
      </c>
      <c r="CJ4" s="289" t="s">
        <v>57</v>
      </c>
      <c r="CK4" s="287">
        <v>1</v>
      </c>
      <c r="CL4" s="287">
        <v>1</v>
      </c>
      <c r="CM4" s="287">
        <v>1</v>
      </c>
      <c r="CN4" s="287">
        <v>1</v>
      </c>
      <c r="CO4" s="289" t="s">
        <v>57</v>
      </c>
      <c r="CP4" s="289" t="s">
        <v>57</v>
      </c>
      <c r="CQ4" s="291">
        <v>0</v>
      </c>
      <c r="CR4" s="287">
        <v>1</v>
      </c>
      <c r="CS4" s="287">
        <v>1</v>
      </c>
      <c r="CT4" s="287">
        <v>1</v>
      </c>
      <c r="CU4" s="287">
        <v>1</v>
      </c>
      <c r="CV4" s="287">
        <v>1</v>
      </c>
      <c r="CW4" s="287">
        <v>1</v>
      </c>
      <c r="CX4" s="287">
        <v>1</v>
      </c>
      <c r="CY4" s="287">
        <v>1</v>
      </c>
      <c r="CZ4" s="287">
        <v>1</v>
      </c>
      <c r="DA4" s="287">
        <v>1</v>
      </c>
      <c r="DB4" s="291">
        <v>0</v>
      </c>
      <c r="DC4" s="289" t="s">
        <v>57</v>
      </c>
      <c r="DD4" s="292">
        <v>0</v>
      </c>
      <c r="DE4" s="289" t="s">
        <v>57</v>
      </c>
      <c r="DF4" s="287">
        <v>1</v>
      </c>
      <c r="DG4" s="289" t="s">
        <v>57</v>
      </c>
      <c r="DH4" s="289" t="s">
        <v>57</v>
      </c>
      <c r="DI4" s="289" t="s">
        <v>57</v>
      </c>
      <c r="DJ4" s="287">
        <v>1</v>
      </c>
      <c r="DK4" s="291">
        <v>0</v>
      </c>
      <c r="DL4" s="287">
        <v>1</v>
      </c>
      <c r="DM4" s="287">
        <v>1</v>
      </c>
      <c r="DN4" s="289" t="s">
        <v>57</v>
      </c>
      <c r="DO4" s="289" t="s">
        <v>57</v>
      </c>
      <c r="DP4" s="289" t="s">
        <v>57</v>
      </c>
      <c r="DQ4" s="289" t="s">
        <v>57</v>
      </c>
      <c r="DR4" s="289" t="s">
        <v>57</v>
      </c>
      <c r="DS4" s="287">
        <v>1</v>
      </c>
      <c r="DT4" s="287">
        <v>1</v>
      </c>
      <c r="DU4" s="287">
        <v>1</v>
      </c>
      <c r="DV4" s="287">
        <v>1</v>
      </c>
      <c r="DW4" s="289" t="s">
        <v>57</v>
      </c>
      <c r="DX4" s="287">
        <v>1</v>
      </c>
      <c r="DY4" s="287">
        <v>1</v>
      </c>
      <c r="DZ4" s="287">
        <v>1</v>
      </c>
      <c r="EA4" s="287">
        <v>1</v>
      </c>
      <c r="EB4" s="289" t="s">
        <v>57</v>
      </c>
      <c r="EC4" s="291">
        <v>0</v>
      </c>
      <c r="ED4" s="289" t="s">
        <v>57</v>
      </c>
      <c r="EE4" s="289" t="s">
        <v>57</v>
      </c>
      <c r="EF4" s="290">
        <v>1</v>
      </c>
      <c r="EG4" s="287">
        <v>1</v>
      </c>
      <c r="EH4" s="292">
        <v>0</v>
      </c>
      <c r="EI4" s="291">
        <v>0</v>
      </c>
      <c r="EJ4" s="291">
        <v>0</v>
      </c>
      <c r="EK4" s="287">
        <v>1</v>
      </c>
      <c r="EL4" s="290">
        <v>1</v>
      </c>
      <c r="EM4" s="291">
        <v>0</v>
      </c>
      <c r="EN4" s="287">
        <v>1</v>
      </c>
      <c r="EO4" s="287">
        <v>1</v>
      </c>
      <c r="EP4" s="287">
        <v>1</v>
      </c>
      <c r="EQ4" s="287">
        <v>1</v>
      </c>
      <c r="ER4" s="287">
        <v>1</v>
      </c>
      <c r="ES4" s="287">
        <v>1</v>
      </c>
      <c r="ET4" s="287">
        <v>1</v>
      </c>
      <c r="EU4" s="291">
        <v>0</v>
      </c>
      <c r="EV4" s="287">
        <v>1</v>
      </c>
      <c r="EW4" s="290">
        <v>1</v>
      </c>
      <c r="EX4" s="287">
        <v>1</v>
      </c>
      <c r="EY4" s="287">
        <v>1</v>
      </c>
      <c r="EZ4" s="290">
        <v>1</v>
      </c>
      <c r="FA4" s="290">
        <v>1</v>
      </c>
      <c r="FB4" s="291">
        <v>0</v>
      </c>
      <c r="FC4" s="293">
        <f>SUM(H4:FB4)</f>
        <v>103</v>
      </c>
      <c r="FD4" s="294">
        <f t="shared" ref="FD4:FD11" si="1">(FC4/116)</f>
        <v>0.88793103448275867</v>
      </c>
      <c r="FE4" s="293">
        <f t="shared" ref="FE4:FE35" si="2">RANK(FD4,$FD$4:$FD$35)</f>
        <v>15</v>
      </c>
      <c r="FF4" s="295"/>
      <c r="FG4" s="5">
        <v>1</v>
      </c>
      <c r="FH4" s="296">
        <v>1321453</v>
      </c>
      <c r="FI4" s="297">
        <v>1202279000</v>
      </c>
      <c r="FJ4" s="297">
        <v>297701000</v>
      </c>
      <c r="FK4" s="297"/>
      <c r="FL4" s="297">
        <v>2969403000</v>
      </c>
      <c r="FM4" s="297">
        <v>16447938000</v>
      </c>
      <c r="FN4" s="297">
        <v>0</v>
      </c>
    </row>
    <row r="5" spans="1:170" s="133" customFormat="1" x14ac:dyDescent="0.25">
      <c r="A5" s="130" t="s">
        <v>158</v>
      </c>
      <c r="B5" s="129" t="s">
        <v>4</v>
      </c>
      <c r="C5" s="290">
        <v>1</v>
      </c>
      <c r="D5" s="290">
        <v>1</v>
      </c>
      <c r="E5" s="298">
        <v>44946972237</v>
      </c>
      <c r="F5" s="298">
        <v>44946972236.709999</v>
      </c>
      <c r="G5" s="298">
        <f t="shared" si="0"/>
        <v>0.29000091552734375</v>
      </c>
      <c r="H5" s="290">
        <v>1</v>
      </c>
      <c r="I5" s="290">
        <v>1</v>
      </c>
      <c r="J5" s="290">
        <v>1</v>
      </c>
      <c r="K5" s="290">
        <v>1</v>
      </c>
      <c r="L5" s="290">
        <v>1</v>
      </c>
      <c r="M5" s="290">
        <v>1</v>
      </c>
      <c r="N5" s="290">
        <v>1</v>
      </c>
      <c r="O5" s="299" t="s">
        <v>57</v>
      </c>
      <c r="P5" s="290">
        <v>1</v>
      </c>
      <c r="Q5" s="290">
        <v>1</v>
      </c>
      <c r="R5" s="290">
        <v>1</v>
      </c>
      <c r="S5" s="290">
        <v>1</v>
      </c>
      <c r="T5" s="290">
        <v>1</v>
      </c>
      <c r="U5" s="290">
        <v>1</v>
      </c>
      <c r="V5" s="290">
        <v>1</v>
      </c>
      <c r="W5" s="290">
        <v>1</v>
      </c>
      <c r="X5" s="290">
        <v>1</v>
      </c>
      <c r="Y5" s="290">
        <v>1</v>
      </c>
      <c r="Z5" s="290">
        <v>1</v>
      </c>
      <c r="AA5" s="290">
        <v>1</v>
      </c>
      <c r="AB5" s="290">
        <v>1</v>
      </c>
      <c r="AC5" s="290">
        <v>1</v>
      </c>
      <c r="AD5" s="290">
        <v>1</v>
      </c>
      <c r="AE5" s="290">
        <v>1</v>
      </c>
      <c r="AF5" s="290">
        <v>1</v>
      </c>
      <c r="AG5" s="299" t="s">
        <v>57</v>
      </c>
      <c r="AH5" s="299" t="s">
        <v>57</v>
      </c>
      <c r="AI5" s="299" t="s">
        <v>57</v>
      </c>
      <c r="AJ5" s="299" t="s">
        <v>57</v>
      </c>
      <c r="AK5" s="299" t="s">
        <v>57</v>
      </c>
      <c r="AL5" s="299" t="s">
        <v>57</v>
      </c>
      <c r="AM5" s="299" t="s">
        <v>57</v>
      </c>
      <c r="AN5" s="299" t="s">
        <v>57</v>
      </c>
      <c r="AO5" s="299" t="s">
        <v>57</v>
      </c>
      <c r="AP5" s="299" t="s">
        <v>57</v>
      </c>
      <c r="AQ5" s="299" t="s">
        <v>57</v>
      </c>
      <c r="AR5" s="299" t="s">
        <v>57</v>
      </c>
      <c r="AS5" s="299" t="s">
        <v>57</v>
      </c>
      <c r="AT5" s="290">
        <v>1</v>
      </c>
      <c r="AU5" s="290">
        <v>1</v>
      </c>
      <c r="AV5" s="290">
        <v>1</v>
      </c>
      <c r="AW5" s="290">
        <v>1</v>
      </c>
      <c r="AX5" s="290">
        <v>1</v>
      </c>
      <c r="AY5" s="290">
        <v>1</v>
      </c>
      <c r="AZ5" s="290">
        <v>1</v>
      </c>
      <c r="BA5" s="290">
        <v>1</v>
      </c>
      <c r="BB5" s="290">
        <v>1</v>
      </c>
      <c r="BC5" s="290">
        <v>1</v>
      </c>
      <c r="BD5" s="290">
        <v>1</v>
      </c>
      <c r="BE5" s="290">
        <v>1</v>
      </c>
      <c r="BF5" s="290">
        <v>1</v>
      </c>
      <c r="BG5" s="290">
        <v>1</v>
      </c>
      <c r="BH5" s="290">
        <v>1</v>
      </c>
      <c r="BI5" s="299" t="s">
        <v>57</v>
      </c>
      <c r="BJ5" s="290">
        <v>1</v>
      </c>
      <c r="BK5" s="290">
        <v>1</v>
      </c>
      <c r="BL5" s="299" t="s">
        <v>57</v>
      </c>
      <c r="BM5" s="299" t="s">
        <v>57</v>
      </c>
      <c r="BN5" s="290">
        <v>1</v>
      </c>
      <c r="BO5" s="290">
        <v>1</v>
      </c>
      <c r="BP5" s="299" t="s">
        <v>57</v>
      </c>
      <c r="BQ5" s="290">
        <v>1</v>
      </c>
      <c r="BR5" s="290">
        <v>1</v>
      </c>
      <c r="BS5" s="290">
        <v>1</v>
      </c>
      <c r="BT5" s="290">
        <v>1</v>
      </c>
      <c r="BU5" s="290">
        <v>1</v>
      </c>
      <c r="BV5" s="290">
        <v>1</v>
      </c>
      <c r="BW5" s="290">
        <v>1</v>
      </c>
      <c r="BX5" s="290">
        <v>1</v>
      </c>
      <c r="BY5" s="290">
        <v>1</v>
      </c>
      <c r="BZ5" s="290">
        <v>1</v>
      </c>
      <c r="CA5" s="290">
        <v>1</v>
      </c>
      <c r="CB5" s="290">
        <v>1</v>
      </c>
      <c r="CC5" s="290">
        <v>1</v>
      </c>
      <c r="CD5" s="290">
        <v>1</v>
      </c>
      <c r="CE5" s="290">
        <v>1</v>
      </c>
      <c r="CF5" s="290">
        <v>1</v>
      </c>
      <c r="CG5" s="290">
        <v>1</v>
      </c>
      <c r="CH5" s="290">
        <v>1</v>
      </c>
      <c r="CI5" s="290">
        <v>1</v>
      </c>
      <c r="CJ5" s="299" t="s">
        <v>57</v>
      </c>
      <c r="CK5" s="290">
        <v>1</v>
      </c>
      <c r="CL5" s="290">
        <v>1</v>
      </c>
      <c r="CM5" s="290">
        <v>1</v>
      </c>
      <c r="CN5" s="290">
        <v>1</v>
      </c>
      <c r="CO5" s="299" t="s">
        <v>57</v>
      </c>
      <c r="CP5" s="299" t="s">
        <v>57</v>
      </c>
      <c r="CQ5" s="290">
        <v>1</v>
      </c>
      <c r="CR5" s="290">
        <v>1</v>
      </c>
      <c r="CS5" s="290">
        <v>1</v>
      </c>
      <c r="CT5" s="290">
        <v>1</v>
      </c>
      <c r="CU5" s="290">
        <v>1</v>
      </c>
      <c r="CV5" s="290">
        <v>1</v>
      </c>
      <c r="CW5" s="290">
        <v>1</v>
      </c>
      <c r="CX5" s="290">
        <v>1</v>
      </c>
      <c r="CY5" s="290">
        <v>1</v>
      </c>
      <c r="CZ5" s="290">
        <v>1</v>
      </c>
      <c r="DA5" s="290">
        <v>1</v>
      </c>
      <c r="DB5" s="290">
        <v>1</v>
      </c>
      <c r="DC5" s="299" t="s">
        <v>57</v>
      </c>
      <c r="DD5" s="290">
        <v>1</v>
      </c>
      <c r="DE5" s="299" t="s">
        <v>57</v>
      </c>
      <c r="DF5" s="290">
        <v>1</v>
      </c>
      <c r="DG5" s="299" t="s">
        <v>57</v>
      </c>
      <c r="DH5" s="299" t="s">
        <v>57</v>
      </c>
      <c r="DI5" s="299" t="s">
        <v>57</v>
      </c>
      <c r="DJ5" s="290">
        <v>1</v>
      </c>
      <c r="DK5" s="290">
        <v>1</v>
      </c>
      <c r="DL5" s="290">
        <v>1</v>
      </c>
      <c r="DM5" s="290">
        <v>1</v>
      </c>
      <c r="DN5" s="299" t="s">
        <v>57</v>
      </c>
      <c r="DO5" s="299" t="s">
        <v>57</v>
      </c>
      <c r="DP5" s="299" t="s">
        <v>57</v>
      </c>
      <c r="DQ5" s="299" t="s">
        <v>57</v>
      </c>
      <c r="DR5" s="299" t="s">
        <v>57</v>
      </c>
      <c r="DS5" s="290">
        <v>1</v>
      </c>
      <c r="DT5" s="290">
        <v>1</v>
      </c>
      <c r="DU5" s="290">
        <v>1</v>
      </c>
      <c r="DV5" s="290">
        <v>1</v>
      </c>
      <c r="DW5" s="299" t="s">
        <v>57</v>
      </c>
      <c r="DX5" s="290">
        <v>1</v>
      </c>
      <c r="DY5" s="290">
        <v>1</v>
      </c>
      <c r="DZ5" s="290">
        <v>1</v>
      </c>
      <c r="EA5" s="290">
        <v>1</v>
      </c>
      <c r="EB5" s="299" t="s">
        <v>57</v>
      </c>
      <c r="EC5" s="290">
        <v>1</v>
      </c>
      <c r="ED5" s="299" t="s">
        <v>57</v>
      </c>
      <c r="EE5" s="299" t="s">
        <v>57</v>
      </c>
      <c r="EF5" s="290">
        <v>1</v>
      </c>
      <c r="EG5" s="290">
        <v>1</v>
      </c>
      <c r="EH5" s="290">
        <v>1</v>
      </c>
      <c r="EI5" s="290">
        <v>1</v>
      </c>
      <c r="EJ5" s="290">
        <v>1</v>
      </c>
      <c r="EK5" s="290">
        <v>1</v>
      </c>
      <c r="EL5" s="290">
        <v>1</v>
      </c>
      <c r="EM5" s="290">
        <v>1</v>
      </c>
      <c r="EN5" s="290">
        <v>1</v>
      </c>
      <c r="EO5" s="290">
        <v>1</v>
      </c>
      <c r="EP5" s="290">
        <v>1</v>
      </c>
      <c r="EQ5" s="290">
        <v>1</v>
      </c>
      <c r="ER5" s="290">
        <v>1</v>
      </c>
      <c r="ES5" s="290">
        <v>1</v>
      </c>
      <c r="ET5" s="290">
        <v>1</v>
      </c>
      <c r="EU5" s="290">
        <v>1</v>
      </c>
      <c r="EV5" s="290">
        <v>1</v>
      </c>
      <c r="EW5" s="290">
        <v>1</v>
      </c>
      <c r="EX5" s="290">
        <v>1</v>
      </c>
      <c r="EY5" s="290">
        <v>1</v>
      </c>
      <c r="EZ5" s="290">
        <v>1</v>
      </c>
      <c r="FA5" s="290">
        <v>1</v>
      </c>
      <c r="FB5" s="290">
        <v>1</v>
      </c>
      <c r="FC5" s="293">
        <f t="shared" ref="FC5:FC35" si="3">SUM(H5:FB5)</f>
        <v>116</v>
      </c>
      <c r="FD5" s="140">
        <f t="shared" si="1"/>
        <v>1</v>
      </c>
      <c r="FE5" s="300">
        <f t="shared" si="2"/>
        <v>1</v>
      </c>
      <c r="FF5" s="295"/>
      <c r="FG5" s="5">
        <v>1</v>
      </c>
      <c r="FH5" s="301">
        <v>3584605</v>
      </c>
      <c r="FI5" s="97">
        <v>14096687664.379999</v>
      </c>
      <c r="FJ5" s="97">
        <v>873131345</v>
      </c>
      <c r="FK5" s="97"/>
      <c r="FL5" s="124">
        <v>4828064423</v>
      </c>
      <c r="FM5" s="124">
        <v>40003907814</v>
      </c>
      <c r="FN5" s="124">
        <v>0</v>
      </c>
    </row>
    <row r="6" spans="1:170" s="133" customFormat="1" x14ac:dyDescent="0.25">
      <c r="A6" s="130" t="s">
        <v>159</v>
      </c>
      <c r="B6" s="129" t="s">
        <v>5</v>
      </c>
      <c r="C6" s="290">
        <v>1</v>
      </c>
      <c r="D6" s="290">
        <v>1</v>
      </c>
      <c r="E6" s="298">
        <v>13909765878</v>
      </c>
      <c r="F6" s="298">
        <v>13909765878</v>
      </c>
      <c r="G6" s="298">
        <f t="shared" si="0"/>
        <v>0</v>
      </c>
      <c r="H6" s="290">
        <v>1</v>
      </c>
      <c r="I6" s="290">
        <v>1</v>
      </c>
      <c r="J6" s="290">
        <v>1</v>
      </c>
      <c r="K6" s="290">
        <v>1</v>
      </c>
      <c r="L6" s="290">
        <v>1</v>
      </c>
      <c r="M6" s="290">
        <v>1</v>
      </c>
      <c r="N6" s="290">
        <v>1</v>
      </c>
      <c r="O6" s="299" t="s">
        <v>57</v>
      </c>
      <c r="P6" s="290">
        <v>1</v>
      </c>
      <c r="Q6" s="290">
        <v>1</v>
      </c>
      <c r="R6" s="290">
        <v>1</v>
      </c>
      <c r="S6" s="290">
        <v>1</v>
      </c>
      <c r="T6" s="290">
        <v>1</v>
      </c>
      <c r="U6" s="290">
        <v>1</v>
      </c>
      <c r="V6" s="290">
        <v>1</v>
      </c>
      <c r="W6" s="290">
        <v>1</v>
      </c>
      <c r="X6" s="290">
        <v>1</v>
      </c>
      <c r="Y6" s="290">
        <v>1</v>
      </c>
      <c r="Z6" s="290">
        <v>1</v>
      </c>
      <c r="AA6" s="290">
        <v>1</v>
      </c>
      <c r="AB6" s="292">
        <v>0</v>
      </c>
      <c r="AC6" s="290">
        <v>1</v>
      </c>
      <c r="AD6" s="290">
        <v>1</v>
      </c>
      <c r="AE6" s="290">
        <v>1</v>
      </c>
      <c r="AF6" s="292">
        <v>0</v>
      </c>
      <c r="AG6" s="299" t="s">
        <v>57</v>
      </c>
      <c r="AH6" s="299" t="s">
        <v>57</v>
      </c>
      <c r="AI6" s="299" t="s">
        <v>57</v>
      </c>
      <c r="AJ6" s="299" t="s">
        <v>57</v>
      </c>
      <c r="AK6" s="299" t="s">
        <v>57</v>
      </c>
      <c r="AL6" s="299" t="s">
        <v>57</v>
      </c>
      <c r="AM6" s="299" t="s">
        <v>57</v>
      </c>
      <c r="AN6" s="299" t="s">
        <v>57</v>
      </c>
      <c r="AO6" s="299" t="s">
        <v>57</v>
      </c>
      <c r="AP6" s="299" t="s">
        <v>57</v>
      </c>
      <c r="AQ6" s="299" t="s">
        <v>57</v>
      </c>
      <c r="AR6" s="299" t="s">
        <v>57</v>
      </c>
      <c r="AS6" s="299" t="s">
        <v>57</v>
      </c>
      <c r="AT6" s="290">
        <v>1</v>
      </c>
      <c r="AU6" s="290">
        <v>1</v>
      </c>
      <c r="AV6" s="290">
        <v>1</v>
      </c>
      <c r="AW6" s="290">
        <v>1</v>
      </c>
      <c r="AX6" s="290">
        <v>1</v>
      </c>
      <c r="AY6" s="290">
        <v>1</v>
      </c>
      <c r="AZ6" s="290">
        <v>1</v>
      </c>
      <c r="BA6" s="290">
        <v>1</v>
      </c>
      <c r="BB6" s="290">
        <v>1</v>
      </c>
      <c r="BC6" s="290">
        <v>1</v>
      </c>
      <c r="BD6" s="290">
        <v>1</v>
      </c>
      <c r="BE6" s="290">
        <v>1</v>
      </c>
      <c r="BF6" s="290">
        <v>1</v>
      </c>
      <c r="BG6" s="290">
        <v>1</v>
      </c>
      <c r="BH6" s="292">
        <v>0</v>
      </c>
      <c r="BI6" s="299" t="s">
        <v>57</v>
      </c>
      <c r="BJ6" s="290">
        <v>1</v>
      </c>
      <c r="BK6" s="292">
        <v>0</v>
      </c>
      <c r="BL6" s="299" t="s">
        <v>57</v>
      </c>
      <c r="BM6" s="299" t="s">
        <v>57</v>
      </c>
      <c r="BN6" s="292">
        <v>0</v>
      </c>
      <c r="BO6" s="290">
        <v>1</v>
      </c>
      <c r="BP6" s="299" t="s">
        <v>57</v>
      </c>
      <c r="BQ6" s="290">
        <v>1</v>
      </c>
      <c r="BR6" s="290">
        <v>1</v>
      </c>
      <c r="BS6" s="292">
        <v>0</v>
      </c>
      <c r="BT6" s="290">
        <v>1</v>
      </c>
      <c r="BU6" s="290">
        <v>1</v>
      </c>
      <c r="BV6" s="290">
        <v>1</v>
      </c>
      <c r="BW6" s="292">
        <v>0</v>
      </c>
      <c r="BX6" s="290">
        <v>1</v>
      </c>
      <c r="BY6" s="290">
        <v>1</v>
      </c>
      <c r="BZ6" s="290">
        <v>1</v>
      </c>
      <c r="CA6" s="290">
        <v>1</v>
      </c>
      <c r="CB6" s="290">
        <v>1</v>
      </c>
      <c r="CC6" s="290">
        <v>1</v>
      </c>
      <c r="CD6" s="290">
        <v>1</v>
      </c>
      <c r="CE6" s="290">
        <v>1</v>
      </c>
      <c r="CF6" s="292">
        <v>0</v>
      </c>
      <c r="CG6" s="290">
        <v>1</v>
      </c>
      <c r="CH6" s="290">
        <v>1</v>
      </c>
      <c r="CI6" s="292">
        <v>0</v>
      </c>
      <c r="CJ6" s="299" t="s">
        <v>57</v>
      </c>
      <c r="CK6" s="292">
        <v>0</v>
      </c>
      <c r="CL6" s="292">
        <v>0</v>
      </c>
      <c r="CM6" s="292">
        <v>0</v>
      </c>
      <c r="CN6" s="292">
        <v>0</v>
      </c>
      <c r="CO6" s="299" t="s">
        <v>57</v>
      </c>
      <c r="CP6" s="299" t="s">
        <v>57</v>
      </c>
      <c r="CQ6" s="292">
        <v>0</v>
      </c>
      <c r="CR6" s="290">
        <v>1</v>
      </c>
      <c r="CS6" s="292">
        <v>0</v>
      </c>
      <c r="CT6" s="290">
        <v>1</v>
      </c>
      <c r="CU6" s="290">
        <v>1</v>
      </c>
      <c r="CV6" s="290">
        <v>1</v>
      </c>
      <c r="CW6" s="290">
        <v>1</v>
      </c>
      <c r="CX6" s="290">
        <v>1</v>
      </c>
      <c r="CY6" s="290">
        <v>1</v>
      </c>
      <c r="CZ6" s="292">
        <v>0</v>
      </c>
      <c r="DA6" s="290">
        <v>1</v>
      </c>
      <c r="DB6" s="290">
        <v>1</v>
      </c>
      <c r="DC6" s="299" t="s">
        <v>57</v>
      </c>
      <c r="DD6" s="290">
        <v>1</v>
      </c>
      <c r="DE6" s="299" t="s">
        <v>57</v>
      </c>
      <c r="DF6" s="290">
        <v>1</v>
      </c>
      <c r="DG6" s="299" t="s">
        <v>57</v>
      </c>
      <c r="DH6" s="299" t="s">
        <v>57</v>
      </c>
      <c r="DI6" s="299" t="s">
        <v>57</v>
      </c>
      <c r="DJ6" s="292">
        <v>0</v>
      </c>
      <c r="DK6" s="292">
        <v>0</v>
      </c>
      <c r="DL6" s="290">
        <v>1</v>
      </c>
      <c r="DM6" s="290">
        <v>1</v>
      </c>
      <c r="DN6" s="299" t="s">
        <v>57</v>
      </c>
      <c r="DO6" s="299" t="s">
        <v>57</v>
      </c>
      <c r="DP6" s="299" t="s">
        <v>57</v>
      </c>
      <c r="DQ6" s="299" t="s">
        <v>57</v>
      </c>
      <c r="DR6" s="299" t="s">
        <v>57</v>
      </c>
      <c r="DS6" s="290">
        <v>1</v>
      </c>
      <c r="DT6" s="290">
        <v>1</v>
      </c>
      <c r="DU6" s="290">
        <v>1</v>
      </c>
      <c r="DV6" s="290">
        <v>1</v>
      </c>
      <c r="DW6" s="299" t="s">
        <v>57</v>
      </c>
      <c r="DX6" s="290">
        <v>1</v>
      </c>
      <c r="DY6" s="290">
        <v>1</v>
      </c>
      <c r="DZ6" s="292">
        <v>0</v>
      </c>
      <c r="EA6" s="292">
        <v>0</v>
      </c>
      <c r="EB6" s="299" t="s">
        <v>57</v>
      </c>
      <c r="EC6" s="292">
        <v>0</v>
      </c>
      <c r="ED6" s="299" t="s">
        <v>57</v>
      </c>
      <c r="EE6" s="299" t="s">
        <v>57</v>
      </c>
      <c r="EF6" s="292">
        <v>0</v>
      </c>
      <c r="EG6" s="290">
        <v>1</v>
      </c>
      <c r="EH6" s="292">
        <v>0</v>
      </c>
      <c r="EI6" s="292">
        <v>0</v>
      </c>
      <c r="EJ6" s="292">
        <v>0</v>
      </c>
      <c r="EK6" s="292">
        <v>0</v>
      </c>
      <c r="EL6" s="292">
        <v>0</v>
      </c>
      <c r="EM6" s="292">
        <v>0</v>
      </c>
      <c r="EN6" s="290">
        <v>1</v>
      </c>
      <c r="EO6" s="292">
        <v>0</v>
      </c>
      <c r="EP6" s="290">
        <v>1</v>
      </c>
      <c r="EQ6" s="290">
        <v>1</v>
      </c>
      <c r="ER6" s="292">
        <v>0</v>
      </c>
      <c r="ES6" s="290">
        <v>1</v>
      </c>
      <c r="ET6" s="290">
        <v>1</v>
      </c>
      <c r="EU6" s="292">
        <v>0</v>
      </c>
      <c r="EV6" s="292">
        <v>0</v>
      </c>
      <c r="EW6" s="290">
        <v>1</v>
      </c>
      <c r="EX6" s="292">
        <v>0</v>
      </c>
      <c r="EY6" s="290">
        <v>1</v>
      </c>
      <c r="EZ6" s="290">
        <v>1</v>
      </c>
      <c r="FA6" s="292">
        <v>0</v>
      </c>
      <c r="FB6" s="292">
        <v>0</v>
      </c>
      <c r="FC6" s="293">
        <f t="shared" si="3"/>
        <v>81</v>
      </c>
      <c r="FD6" s="140">
        <f t="shared" si="1"/>
        <v>0.69827586206896552</v>
      </c>
      <c r="FE6" s="300">
        <f t="shared" si="2"/>
        <v>26</v>
      </c>
      <c r="FF6" s="295"/>
      <c r="FG6" s="6">
        <v>0</v>
      </c>
      <c r="FH6" s="301">
        <v>809833</v>
      </c>
      <c r="FI6" s="97">
        <v>1359237762</v>
      </c>
      <c r="FJ6" s="97">
        <v>208443800</v>
      </c>
      <c r="FK6" s="97"/>
      <c r="FL6" s="97">
        <v>1482530986</v>
      </c>
      <c r="FM6" s="97">
        <v>12015154892</v>
      </c>
      <c r="FN6" s="97">
        <v>412080000</v>
      </c>
    </row>
    <row r="7" spans="1:170" s="133" customFormat="1" x14ac:dyDescent="0.25">
      <c r="A7" s="130" t="s">
        <v>160</v>
      </c>
      <c r="B7" s="129" t="s">
        <v>6</v>
      </c>
      <c r="C7" s="290">
        <v>1</v>
      </c>
      <c r="D7" s="290">
        <v>1</v>
      </c>
      <c r="E7" s="298">
        <v>19277532100</v>
      </c>
      <c r="F7" s="298">
        <v>19277532100</v>
      </c>
      <c r="G7" s="298">
        <f t="shared" si="0"/>
        <v>0</v>
      </c>
      <c r="H7" s="290">
        <v>1</v>
      </c>
      <c r="I7" s="292">
        <v>0</v>
      </c>
      <c r="J7" s="290">
        <v>1</v>
      </c>
      <c r="K7" s="290">
        <v>1</v>
      </c>
      <c r="L7" s="290">
        <v>1</v>
      </c>
      <c r="M7" s="290">
        <v>1</v>
      </c>
      <c r="N7" s="290">
        <v>1</v>
      </c>
      <c r="O7" s="299" t="s">
        <v>57</v>
      </c>
      <c r="P7" s="290">
        <v>1</v>
      </c>
      <c r="Q7" s="290">
        <v>1</v>
      </c>
      <c r="R7" s="290">
        <v>1</v>
      </c>
      <c r="S7" s="290">
        <v>1</v>
      </c>
      <c r="T7" s="290">
        <v>1</v>
      </c>
      <c r="U7" s="290">
        <v>1</v>
      </c>
      <c r="V7" s="290">
        <v>1</v>
      </c>
      <c r="W7" s="290">
        <v>1</v>
      </c>
      <c r="X7" s="290">
        <v>1</v>
      </c>
      <c r="Y7" s="290">
        <v>1</v>
      </c>
      <c r="Z7" s="290">
        <v>1</v>
      </c>
      <c r="AA7" s="290">
        <v>1</v>
      </c>
      <c r="AB7" s="290">
        <v>1</v>
      </c>
      <c r="AC7" s="290">
        <v>1</v>
      </c>
      <c r="AD7" s="290">
        <v>1</v>
      </c>
      <c r="AE7" s="290">
        <v>1</v>
      </c>
      <c r="AF7" s="290">
        <v>1</v>
      </c>
      <c r="AG7" s="299" t="s">
        <v>57</v>
      </c>
      <c r="AH7" s="299" t="s">
        <v>57</v>
      </c>
      <c r="AI7" s="299" t="s">
        <v>57</v>
      </c>
      <c r="AJ7" s="299" t="s">
        <v>57</v>
      </c>
      <c r="AK7" s="299" t="s">
        <v>57</v>
      </c>
      <c r="AL7" s="299" t="s">
        <v>57</v>
      </c>
      <c r="AM7" s="299" t="s">
        <v>57</v>
      </c>
      <c r="AN7" s="299" t="s">
        <v>57</v>
      </c>
      <c r="AO7" s="299" t="s">
        <v>57</v>
      </c>
      <c r="AP7" s="299" t="s">
        <v>57</v>
      </c>
      <c r="AQ7" s="299" t="s">
        <v>57</v>
      </c>
      <c r="AR7" s="299" t="s">
        <v>57</v>
      </c>
      <c r="AS7" s="299" t="s">
        <v>57</v>
      </c>
      <c r="AT7" s="290">
        <v>1</v>
      </c>
      <c r="AU7" s="290">
        <v>1</v>
      </c>
      <c r="AV7" s="290">
        <v>1</v>
      </c>
      <c r="AW7" s="290">
        <v>1</v>
      </c>
      <c r="AX7" s="290">
        <v>1</v>
      </c>
      <c r="AY7" s="290">
        <v>1</v>
      </c>
      <c r="AZ7" s="290">
        <v>1</v>
      </c>
      <c r="BA7" s="290">
        <v>1</v>
      </c>
      <c r="BB7" s="290">
        <v>1</v>
      </c>
      <c r="BC7" s="290">
        <v>1</v>
      </c>
      <c r="BD7" s="290">
        <v>1</v>
      </c>
      <c r="BE7" s="290">
        <v>1</v>
      </c>
      <c r="BF7" s="292">
        <v>0</v>
      </c>
      <c r="BG7" s="290">
        <v>1</v>
      </c>
      <c r="BH7" s="290">
        <v>1</v>
      </c>
      <c r="BI7" s="299" t="s">
        <v>57</v>
      </c>
      <c r="BJ7" s="290">
        <v>1</v>
      </c>
      <c r="BK7" s="290">
        <v>1</v>
      </c>
      <c r="BL7" s="299" t="s">
        <v>57</v>
      </c>
      <c r="BM7" s="299" t="s">
        <v>57</v>
      </c>
      <c r="BN7" s="292">
        <v>0</v>
      </c>
      <c r="BO7" s="290">
        <v>1</v>
      </c>
      <c r="BP7" s="299" t="s">
        <v>57</v>
      </c>
      <c r="BQ7" s="290">
        <v>1</v>
      </c>
      <c r="BR7" s="290">
        <v>1</v>
      </c>
      <c r="BS7" s="290">
        <v>1</v>
      </c>
      <c r="BT7" s="290">
        <v>1</v>
      </c>
      <c r="BU7" s="290">
        <v>1</v>
      </c>
      <c r="BV7" s="290">
        <v>1</v>
      </c>
      <c r="BW7" s="290">
        <v>1</v>
      </c>
      <c r="BX7" s="290">
        <v>1</v>
      </c>
      <c r="BY7" s="290">
        <v>1</v>
      </c>
      <c r="BZ7" s="290">
        <v>1</v>
      </c>
      <c r="CA7" s="290">
        <v>1</v>
      </c>
      <c r="CB7" s="292">
        <v>0</v>
      </c>
      <c r="CC7" s="290">
        <v>1</v>
      </c>
      <c r="CD7" s="290">
        <v>1</v>
      </c>
      <c r="CE7" s="290">
        <v>1</v>
      </c>
      <c r="CF7" s="290">
        <v>1</v>
      </c>
      <c r="CG7" s="290">
        <v>1</v>
      </c>
      <c r="CH7" s="290">
        <v>1</v>
      </c>
      <c r="CI7" s="290">
        <v>1</v>
      </c>
      <c r="CJ7" s="299" t="s">
        <v>57</v>
      </c>
      <c r="CK7" s="290">
        <v>1</v>
      </c>
      <c r="CL7" s="290">
        <v>1</v>
      </c>
      <c r="CM7" s="290">
        <v>1</v>
      </c>
      <c r="CN7" s="290">
        <v>1</v>
      </c>
      <c r="CO7" s="299" t="s">
        <v>57</v>
      </c>
      <c r="CP7" s="299" t="s">
        <v>57</v>
      </c>
      <c r="CQ7" s="290">
        <v>1</v>
      </c>
      <c r="CR7" s="290">
        <v>1</v>
      </c>
      <c r="CS7" s="290">
        <v>1</v>
      </c>
      <c r="CT7" s="290">
        <v>1</v>
      </c>
      <c r="CU7" s="290">
        <v>1</v>
      </c>
      <c r="CV7" s="290">
        <v>1</v>
      </c>
      <c r="CW7" s="290">
        <v>1</v>
      </c>
      <c r="CX7" s="290">
        <v>1</v>
      </c>
      <c r="CY7" s="290">
        <v>1</v>
      </c>
      <c r="CZ7" s="290">
        <v>1</v>
      </c>
      <c r="DA7" s="290">
        <v>1</v>
      </c>
      <c r="DB7" s="290">
        <v>1</v>
      </c>
      <c r="DC7" s="299" t="s">
        <v>57</v>
      </c>
      <c r="DD7" s="292">
        <v>0</v>
      </c>
      <c r="DE7" s="299" t="s">
        <v>57</v>
      </c>
      <c r="DF7" s="290">
        <v>1</v>
      </c>
      <c r="DG7" s="299" t="s">
        <v>57</v>
      </c>
      <c r="DH7" s="299" t="s">
        <v>57</v>
      </c>
      <c r="DI7" s="299" t="s">
        <v>57</v>
      </c>
      <c r="DJ7" s="290">
        <v>1</v>
      </c>
      <c r="DK7" s="290">
        <v>1</v>
      </c>
      <c r="DL7" s="290">
        <v>1</v>
      </c>
      <c r="DM7" s="290">
        <v>1</v>
      </c>
      <c r="DN7" s="299" t="s">
        <v>57</v>
      </c>
      <c r="DO7" s="299" t="s">
        <v>57</v>
      </c>
      <c r="DP7" s="299" t="s">
        <v>57</v>
      </c>
      <c r="DQ7" s="299" t="s">
        <v>57</v>
      </c>
      <c r="DR7" s="299" t="s">
        <v>57</v>
      </c>
      <c r="DS7" s="290">
        <v>1</v>
      </c>
      <c r="DT7" s="290">
        <v>1</v>
      </c>
      <c r="DU7" s="290">
        <v>1</v>
      </c>
      <c r="DV7" s="290">
        <v>1</v>
      </c>
      <c r="DW7" s="299" t="s">
        <v>57</v>
      </c>
      <c r="DX7" s="290">
        <v>1</v>
      </c>
      <c r="DY7" s="290">
        <v>1</v>
      </c>
      <c r="DZ7" s="290">
        <v>1</v>
      </c>
      <c r="EA7" s="290">
        <v>1</v>
      </c>
      <c r="EB7" s="299" t="s">
        <v>57</v>
      </c>
      <c r="EC7" s="290">
        <v>1</v>
      </c>
      <c r="ED7" s="299" t="s">
        <v>57</v>
      </c>
      <c r="EE7" s="299" t="s">
        <v>57</v>
      </c>
      <c r="EF7" s="290">
        <v>1</v>
      </c>
      <c r="EG7" s="292">
        <v>0</v>
      </c>
      <c r="EH7" s="292">
        <v>0</v>
      </c>
      <c r="EI7" s="292">
        <v>0</v>
      </c>
      <c r="EJ7" s="292">
        <v>0</v>
      </c>
      <c r="EK7" s="290">
        <v>1</v>
      </c>
      <c r="EL7" s="292">
        <v>0</v>
      </c>
      <c r="EM7" s="290">
        <v>1</v>
      </c>
      <c r="EN7" s="292">
        <v>0</v>
      </c>
      <c r="EO7" s="290">
        <v>1</v>
      </c>
      <c r="EP7" s="290">
        <v>1</v>
      </c>
      <c r="EQ7" s="290">
        <v>1</v>
      </c>
      <c r="ER7" s="290">
        <v>1</v>
      </c>
      <c r="ES7" s="290">
        <v>1</v>
      </c>
      <c r="ET7" s="290">
        <v>1</v>
      </c>
      <c r="EU7" s="290">
        <v>1</v>
      </c>
      <c r="EV7" s="290">
        <v>1</v>
      </c>
      <c r="EW7" s="290">
        <v>1</v>
      </c>
      <c r="EX7" s="290">
        <v>1</v>
      </c>
      <c r="EY7" s="290">
        <v>1</v>
      </c>
      <c r="EZ7" s="290">
        <v>1</v>
      </c>
      <c r="FA7" s="290">
        <v>1</v>
      </c>
      <c r="FB7" s="290">
        <v>1</v>
      </c>
      <c r="FC7" s="293">
        <f t="shared" si="3"/>
        <v>105</v>
      </c>
      <c r="FD7" s="140">
        <f t="shared" si="1"/>
        <v>0.90517241379310343</v>
      </c>
      <c r="FE7" s="300">
        <f t="shared" si="2"/>
        <v>12</v>
      </c>
      <c r="FF7" s="295"/>
      <c r="FG7" s="5">
        <v>1</v>
      </c>
      <c r="FH7" s="301">
        <v>935047</v>
      </c>
      <c r="FI7" s="97">
        <v>6147109129</v>
      </c>
      <c r="FJ7" s="97">
        <v>269252265</v>
      </c>
      <c r="FK7" s="97"/>
      <c r="FL7" s="97">
        <v>2207067468</v>
      </c>
      <c r="FM7" s="97">
        <v>16575464632</v>
      </c>
      <c r="FN7" s="97">
        <v>495000000</v>
      </c>
    </row>
    <row r="8" spans="1:170" s="133" customFormat="1" x14ac:dyDescent="0.25">
      <c r="A8" s="135" t="s">
        <v>163</v>
      </c>
      <c r="B8" s="136" t="s">
        <v>7</v>
      </c>
      <c r="C8" s="290">
        <v>1</v>
      </c>
      <c r="D8" s="290">
        <v>1</v>
      </c>
      <c r="E8" s="298">
        <v>81891143366</v>
      </c>
      <c r="F8" s="298">
        <v>81891143366</v>
      </c>
      <c r="G8" s="298">
        <f t="shared" si="0"/>
        <v>0</v>
      </c>
      <c r="H8" s="290">
        <v>1</v>
      </c>
      <c r="I8" s="290">
        <v>1</v>
      </c>
      <c r="J8" s="290">
        <v>1</v>
      </c>
      <c r="K8" s="290">
        <v>1</v>
      </c>
      <c r="L8" s="290">
        <v>1</v>
      </c>
      <c r="M8" s="290">
        <v>1</v>
      </c>
      <c r="N8" s="290">
        <v>1</v>
      </c>
      <c r="O8" s="299" t="s">
        <v>57</v>
      </c>
      <c r="P8" s="290">
        <v>1</v>
      </c>
      <c r="Q8" s="290">
        <v>1</v>
      </c>
      <c r="R8" s="290">
        <v>1</v>
      </c>
      <c r="S8" s="290">
        <v>1</v>
      </c>
      <c r="T8" s="290">
        <v>1</v>
      </c>
      <c r="U8" s="290">
        <v>1</v>
      </c>
      <c r="V8" s="290">
        <v>1</v>
      </c>
      <c r="W8" s="290">
        <v>1</v>
      </c>
      <c r="X8" s="290">
        <v>1</v>
      </c>
      <c r="Y8" s="290">
        <v>1</v>
      </c>
      <c r="Z8" s="290">
        <v>1</v>
      </c>
      <c r="AA8" s="290">
        <v>1</v>
      </c>
      <c r="AB8" s="290">
        <v>1</v>
      </c>
      <c r="AC8" s="290">
        <v>1</v>
      </c>
      <c r="AD8" s="290">
        <v>1</v>
      </c>
      <c r="AE8" s="290">
        <v>1</v>
      </c>
      <c r="AF8" s="290">
        <v>1</v>
      </c>
      <c r="AG8" s="299" t="s">
        <v>57</v>
      </c>
      <c r="AH8" s="299" t="s">
        <v>57</v>
      </c>
      <c r="AI8" s="299" t="s">
        <v>57</v>
      </c>
      <c r="AJ8" s="299" t="s">
        <v>57</v>
      </c>
      <c r="AK8" s="299" t="s">
        <v>57</v>
      </c>
      <c r="AL8" s="299" t="s">
        <v>57</v>
      </c>
      <c r="AM8" s="299" t="s">
        <v>57</v>
      </c>
      <c r="AN8" s="299" t="s">
        <v>57</v>
      </c>
      <c r="AO8" s="299" t="s">
        <v>57</v>
      </c>
      <c r="AP8" s="299" t="s">
        <v>57</v>
      </c>
      <c r="AQ8" s="299" t="s">
        <v>57</v>
      </c>
      <c r="AR8" s="299" t="s">
        <v>57</v>
      </c>
      <c r="AS8" s="299" t="s">
        <v>57</v>
      </c>
      <c r="AT8" s="290">
        <v>1</v>
      </c>
      <c r="AU8" s="290">
        <v>1</v>
      </c>
      <c r="AV8" s="292">
        <v>0</v>
      </c>
      <c r="AW8" s="290">
        <v>1</v>
      </c>
      <c r="AX8" s="290">
        <v>1</v>
      </c>
      <c r="AY8" s="290">
        <v>1</v>
      </c>
      <c r="AZ8" s="290">
        <v>1</v>
      </c>
      <c r="BA8" s="290">
        <v>1</v>
      </c>
      <c r="BB8" s="290">
        <v>1</v>
      </c>
      <c r="BC8" s="290">
        <v>1</v>
      </c>
      <c r="BD8" s="290">
        <v>1</v>
      </c>
      <c r="BE8" s="290">
        <v>1</v>
      </c>
      <c r="BF8" s="292">
        <v>0</v>
      </c>
      <c r="BG8" s="290">
        <v>1</v>
      </c>
      <c r="BH8" s="290">
        <v>1</v>
      </c>
      <c r="BI8" s="299" t="s">
        <v>57</v>
      </c>
      <c r="BJ8" s="290">
        <v>1</v>
      </c>
      <c r="BK8" s="290">
        <v>1</v>
      </c>
      <c r="BL8" s="299" t="s">
        <v>57</v>
      </c>
      <c r="BM8" s="299" t="s">
        <v>57</v>
      </c>
      <c r="BN8" s="290">
        <v>1</v>
      </c>
      <c r="BO8" s="290">
        <v>1</v>
      </c>
      <c r="BP8" s="299" t="s">
        <v>57</v>
      </c>
      <c r="BQ8" s="290">
        <v>1</v>
      </c>
      <c r="BR8" s="290">
        <v>1</v>
      </c>
      <c r="BS8" s="302">
        <v>1</v>
      </c>
      <c r="BT8" s="290">
        <v>1</v>
      </c>
      <c r="BU8" s="290">
        <v>1</v>
      </c>
      <c r="BV8" s="290">
        <v>1</v>
      </c>
      <c r="BW8" s="290">
        <v>1</v>
      </c>
      <c r="BX8" s="290">
        <v>1</v>
      </c>
      <c r="BY8" s="290">
        <v>1</v>
      </c>
      <c r="BZ8" s="290">
        <v>1</v>
      </c>
      <c r="CA8" s="290">
        <v>1</v>
      </c>
      <c r="CB8" s="290">
        <v>1</v>
      </c>
      <c r="CC8" s="290">
        <v>1</v>
      </c>
      <c r="CD8" s="290">
        <v>1</v>
      </c>
      <c r="CE8" s="290">
        <v>1</v>
      </c>
      <c r="CF8" s="290">
        <v>1</v>
      </c>
      <c r="CG8" s="290">
        <v>1</v>
      </c>
      <c r="CH8" s="290">
        <v>1</v>
      </c>
      <c r="CI8" s="290">
        <v>1</v>
      </c>
      <c r="CJ8" s="299" t="s">
        <v>57</v>
      </c>
      <c r="CK8" s="290">
        <v>1</v>
      </c>
      <c r="CL8" s="290">
        <v>1</v>
      </c>
      <c r="CM8" s="290">
        <v>1</v>
      </c>
      <c r="CN8" s="290">
        <v>1</v>
      </c>
      <c r="CO8" s="299" t="s">
        <v>57</v>
      </c>
      <c r="CP8" s="299" t="s">
        <v>57</v>
      </c>
      <c r="CQ8" s="290">
        <v>1</v>
      </c>
      <c r="CR8" s="290">
        <v>1</v>
      </c>
      <c r="CS8" s="290">
        <v>1</v>
      </c>
      <c r="CT8" s="290">
        <v>1</v>
      </c>
      <c r="CU8" s="290">
        <v>1</v>
      </c>
      <c r="CV8" s="290">
        <v>1</v>
      </c>
      <c r="CW8" s="290">
        <v>1</v>
      </c>
      <c r="CX8" s="290">
        <v>1</v>
      </c>
      <c r="CY8" s="290">
        <v>1</v>
      </c>
      <c r="CZ8" s="290">
        <v>1</v>
      </c>
      <c r="DA8" s="290">
        <v>1</v>
      </c>
      <c r="DB8" s="290">
        <v>1</v>
      </c>
      <c r="DC8" s="299" t="s">
        <v>57</v>
      </c>
      <c r="DD8" s="290">
        <v>1</v>
      </c>
      <c r="DE8" s="299" t="s">
        <v>57</v>
      </c>
      <c r="DF8" s="290">
        <v>1</v>
      </c>
      <c r="DG8" s="299" t="s">
        <v>57</v>
      </c>
      <c r="DH8" s="299" t="s">
        <v>57</v>
      </c>
      <c r="DI8" s="299" t="s">
        <v>57</v>
      </c>
      <c r="DJ8" s="290">
        <v>1</v>
      </c>
      <c r="DK8" s="290">
        <v>1</v>
      </c>
      <c r="DL8" s="290">
        <v>1</v>
      </c>
      <c r="DM8" s="290">
        <v>1</v>
      </c>
      <c r="DN8" s="299" t="s">
        <v>57</v>
      </c>
      <c r="DO8" s="299" t="s">
        <v>57</v>
      </c>
      <c r="DP8" s="299" t="s">
        <v>57</v>
      </c>
      <c r="DQ8" s="299" t="s">
        <v>57</v>
      </c>
      <c r="DR8" s="299" t="s">
        <v>57</v>
      </c>
      <c r="DS8" s="290">
        <v>1</v>
      </c>
      <c r="DT8" s="290">
        <v>1</v>
      </c>
      <c r="DU8" s="290">
        <v>1</v>
      </c>
      <c r="DV8" s="290">
        <v>1</v>
      </c>
      <c r="DW8" s="299" t="s">
        <v>57</v>
      </c>
      <c r="DX8" s="290">
        <v>1</v>
      </c>
      <c r="DY8" s="290">
        <v>1</v>
      </c>
      <c r="DZ8" s="290">
        <v>1</v>
      </c>
      <c r="EA8" s="290">
        <v>1</v>
      </c>
      <c r="EB8" s="299" t="s">
        <v>57</v>
      </c>
      <c r="EC8" s="290">
        <v>1</v>
      </c>
      <c r="ED8" s="299" t="s">
        <v>57</v>
      </c>
      <c r="EE8" s="299" t="s">
        <v>57</v>
      </c>
      <c r="EF8" s="290">
        <v>1</v>
      </c>
      <c r="EG8" s="290">
        <v>1</v>
      </c>
      <c r="EH8" s="290">
        <v>1</v>
      </c>
      <c r="EI8" s="290">
        <v>1</v>
      </c>
      <c r="EJ8" s="290">
        <v>1</v>
      </c>
      <c r="EK8" s="290">
        <v>1</v>
      </c>
      <c r="EL8" s="290">
        <v>1</v>
      </c>
      <c r="EM8" s="290">
        <v>1</v>
      </c>
      <c r="EN8" s="290">
        <v>1</v>
      </c>
      <c r="EO8" s="290">
        <v>1</v>
      </c>
      <c r="EP8" s="290">
        <v>1</v>
      </c>
      <c r="EQ8" s="290">
        <v>1</v>
      </c>
      <c r="ER8" s="290">
        <v>1</v>
      </c>
      <c r="ES8" s="290">
        <v>1</v>
      </c>
      <c r="ET8" s="290">
        <v>1</v>
      </c>
      <c r="EU8" s="290">
        <v>1</v>
      </c>
      <c r="EV8" s="290">
        <v>1</v>
      </c>
      <c r="EW8" s="290">
        <v>1</v>
      </c>
      <c r="EX8" s="290">
        <v>1</v>
      </c>
      <c r="EY8" s="290">
        <v>1</v>
      </c>
      <c r="EZ8" s="290">
        <v>1</v>
      </c>
      <c r="FA8" s="290">
        <v>1</v>
      </c>
      <c r="FB8" s="290">
        <v>1</v>
      </c>
      <c r="FC8" s="293">
        <f t="shared" si="3"/>
        <v>114</v>
      </c>
      <c r="FD8" s="140">
        <f t="shared" si="1"/>
        <v>0.98275862068965514</v>
      </c>
      <c r="FE8" s="300">
        <f t="shared" si="2"/>
        <v>9</v>
      </c>
      <c r="FF8" s="295"/>
      <c r="FG8" s="5">
        <v>1</v>
      </c>
      <c r="FH8" s="301">
        <v>5382083</v>
      </c>
      <c r="FI8" s="97">
        <v>35140410319.43</v>
      </c>
      <c r="FJ8" s="97">
        <v>1250000000</v>
      </c>
      <c r="FK8" s="97"/>
      <c r="FL8" s="97">
        <v>6318628130</v>
      </c>
      <c r="FM8" s="97">
        <v>75572515236</v>
      </c>
      <c r="FN8" s="97">
        <v>0</v>
      </c>
    </row>
    <row r="9" spans="1:170" s="133" customFormat="1" x14ac:dyDescent="0.25">
      <c r="A9" s="135" t="s">
        <v>164</v>
      </c>
      <c r="B9" s="129" t="s">
        <v>8</v>
      </c>
      <c r="C9" s="290">
        <v>1</v>
      </c>
      <c r="D9" s="290">
        <v>1</v>
      </c>
      <c r="E9" s="298">
        <v>58356079809</v>
      </c>
      <c r="F9" s="298">
        <v>61954630000</v>
      </c>
      <c r="G9" s="298">
        <f t="shared" si="0"/>
        <v>-3598550191</v>
      </c>
      <c r="H9" s="302">
        <v>1</v>
      </c>
      <c r="I9" s="302">
        <v>1</v>
      </c>
      <c r="J9" s="302">
        <v>1</v>
      </c>
      <c r="K9" s="302">
        <v>1</v>
      </c>
      <c r="L9" s="302">
        <v>1</v>
      </c>
      <c r="M9" s="302">
        <v>1</v>
      </c>
      <c r="N9" s="302">
        <v>1</v>
      </c>
      <c r="O9" s="303" t="s">
        <v>57</v>
      </c>
      <c r="P9" s="290">
        <v>1</v>
      </c>
      <c r="Q9" s="302">
        <v>1</v>
      </c>
      <c r="R9" s="302">
        <v>1</v>
      </c>
      <c r="S9" s="302">
        <v>1</v>
      </c>
      <c r="T9" s="302">
        <v>1</v>
      </c>
      <c r="U9" s="290">
        <v>1</v>
      </c>
      <c r="V9" s="302">
        <v>1</v>
      </c>
      <c r="W9" s="290">
        <v>1</v>
      </c>
      <c r="X9" s="302">
        <v>1</v>
      </c>
      <c r="Y9" s="302">
        <v>1</v>
      </c>
      <c r="Z9" s="290">
        <v>1</v>
      </c>
      <c r="AA9" s="302">
        <v>1</v>
      </c>
      <c r="AB9" s="302">
        <v>1</v>
      </c>
      <c r="AC9" s="290">
        <v>1</v>
      </c>
      <c r="AD9" s="290">
        <v>1</v>
      </c>
      <c r="AE9" s="290">
        <v>1</v>
      </c>
      <c r="AF9" s="290">
        <v>1</v>
      </c>
      <c r="AG9" s="299" t="s">
        <v>57</v>
      </c>
      <c r="AH9" s="299" t="s">
        <v>57</v>
      </c>
      <c r="AI9" s="299" t="s">
        <v>57</v>
      </c>
      <c r="AJ9" s="299" t="s">
        <v>57</v>
      </c>
      <c r="AK9" s="299" t="s">
        <v>57</v>
      </c>
      <c r="AL9" s="299" t="s">
        <v>57</v>
      </c>
      <c r="AM9" s="299" t="s">
        <v>57</v>
      </c>
      <c r="AN9" s="299" t="s">
        <v>57</v>
      </c>
      <c r="AO9" s="299" t="s">
        <v>57</v>
      </c>
      <c r="AP9" s="299" t="s">
        <v>57</v>
      </c>
      <c r="AQ9" s="299" t="s">
        <v>57</v>
      </c>
      <c r="AR9" s="303" t="s">
        <v>57</v>
      </c>
      <c r="AS9" s="303" t="s">
        <v>57</v>
      </c>
      <c r="AT9" s="290">
        <v>1</v>
      </c>
      <c r="AU9" s="290">
        <v>1</v>
      </c>
      <c r="AV9" s="290">
        <v>1</v>
      </c>
      <c r="AW9" s="290">
        <v>1</v>
      </c>
      <c r="AX9" s="290">
        <v>1</v>
      </c>
      <c r="AY9" s="290">
        <v>1</v>
      </c>
      <c r="AZ9" s="290">
        <v>1</v>
      </c>
      <c r="BA9" s="290">
        <v>1</v>
      </c>
      <c r="BB9" s="290">
        <v>1</v>
      </c>
      <c r="BC9" s="290">
        <v>1</v>
      </c>
      <c r="BD9" s="290">
        <v>1</v>
      </c>
      <c r="BE9" s="290">
        <v>1</v>
      </c>
      <c r="BF9" s="290">
        <v>1</v>
      </c>
      <c r="BG9" s="290">
        <v>1</v>
      </c>
      <c r="BH9" s="302">
        <v>1</v>
      </c>
      <c r="BI9" s="303" t="s">
        <v>57</v>
      </c>
      <c r="BJ9" s="290">
        <v>1</v>
      </c>
      <c r="BK9" s="302">
        <v>1</v>
      </c>
      <c r="BL9" s="303" t="s">
        <v>57</v>
      </c>
      <c r="BM9" s="303" t="s">
        <v>57</v>
      </c>
      <c r="BN9" s="290">
        <v>1</v>
      </c>
      <c r="BO9" s="290">
        <v>1</v>
      </c>
      <c r="BP9" s="303" t="s">
        <v>57</v>
      </c>
      <c r="BQ9" s="290">
        <v>1</v>
      </c>
      <c r="BR9" s="290">
        <v>1</v>
      </c>
      <c r="BS9" s="302">
        <v>1</v>
      </c>
      <c r="BT9" s="290">
        <v>1</v>
      </c>
      <c r="BU9" s="290">
        <v>1</v>
      </c>
      <c r="BV9" s="290">
        <v>1</v>
      </c>
      <c r="BW9" s="290">
        <v>1</v>
      </c>
      <c r="BX9" s="290">
        <v>1</v>
      </c>
      <c r="BY9" s="290">
        <v>1</v>
      </c>
      <c r="BZ9" s="290">
        <v>1</v>
      </c>
      <c r="CA9" s="290">
        <v>1</v>
      </c>
      <c r="CB9" s="290">
        <v>1</v>
      </c>
      <c r="CC9" s="290">
        <v>1</v>
      </c>
      <c r="CD9" s="290">
        <v>1</v>
      </c>
      <c r="CE9" s="290">
        <v>1</v>
      </c>
      <c r="CF9" s="290">
        <v>1</v>
      </c>
      <c r="CG9" s="290">
        <v>1</v>
      </c>
      <c r="CH9" s="290">
        <v>1</v>
      </c>
      <c r="CI9" s="290">
        <v>1</v>
      </c>
      <c r="CJ9" s="303" t="s">
        <v>57</v>
      </c>
      <c r="CK9" s="290">
        <v>1</v>
      </c>
      <c r="CL9" s="290">
        <v>1</v>
      </c>
      <c r="CM9" s="290">
        <v>1</v>
      </c>
      <c r="CN9" s="290">
        <v>1</v>
      </c>
      <c r="CO9" s="303" t="s">
        <v>57</v>
      </c>
      <c r="CP9" s="303" t="s">
        <v>57</v>
      </c>
      <c r="CQ9" s="290">
        <v>1</v>
      </c>
      <c r="CR9" s="290">
        <v>1</v>
      </c>
      <c r="CS9" s="290">
        <v>1</v>
      </c>
      <c r="CT9" s="290">
        <v>1</v>
      </c>
      <c r="CU9" s="290">
        <v>1</v>
      </c>
      <c r="CV9" s="290">
        <v>1</v>
      </c>
      <c r="CW9" s="290">
        <v>1</v>
      </c>
      <c r="CX9" s="290">
        <v>1</v>
      </c>
      <c r="CY9" s="290">
        <v>1</v>
      </c>
      <c r="CZ9" s="290">
        <v>1</v>
      </c>
      <c r="DA9" s="290">
        <v>1</v>
      </c>
      <c r="DB9" s="290">
        <v>1</v>
      </c>
      <c r="DC9" s="303" t="s">
        <v>57</v>
      </c>
      <c r="DD9" s="302">
        <v>1</v>
      </c>
      <c r="DE9" s="303" t="s">
        <v>57</v>
      </c>
      <c r="DF9" s="290">
        <v>1</v>
      </c>
      <c r="DG9" s="303" t="s">
        <v>57</v>
      </c>
      <c r="DH9" s="303" t="s">
        <v>57</v>
      </c>
      <c r="DI9" s="303" t="s">
        <v>57</v>
      </c>
      <c r="DJ9" s="290">
        <v>1</v>
      </c>
      <c r="DK9" s="290">
        <v>1</v>
      </c>
      <c r="DL9" s="290">
        <v>1</v>
      </c>
      <c r="DM9" s="290">
        <v>1</v>
      </c>
      <c r="DN9" s="303" t="s">
        <v>57</v>
      </c>
      <c r="DO9" s="303" t="s">
        <v>57</v>
      </c>
      <c r="DP9" s="303" t="s">
        <v>57</v>
      </c>
      <c r="DQ9" s="303" t="s">
        <v>57</v>
      </c>
      <c r="DR9" s="303" t="s">
        <v>57</v>
      </c>
      <c r="DS9" s="290">
        <v>1</v>
      </c>
      <c r="DT9" s="290">
        <v>1</v>
      </c>
      <c r="DU9" s="290">
        <v>1</v>
      </c>
      <c r="DV9" s="290">
        <v>1</v>
      </c>
      <c r="DW9" s="303" t="s">
        <v>57</v>
      </c>
      <c r="DX9" s="290">
        <v>1</v>
      </c>
      <c r="DY9" s="290">
        <v>1</v>
      </c>
      <c r="DZ9" s="290">
        <v>1</v>
      </c>
      <c r="EA9" s="290">
        <v>1</v>
      </c>
      <c r="EB9" s="303" t="s">
        <v>57</v>
      </c>
      <c r="EC9" s="290">
        <v>1</v>
      </c>
      <c r="ED9" s="303" t="s">
        <v>57</v>
      </c>
      <c r="EE9" s="303" t="s">
        <v>57</v>
      </c>
      <c r="EF9" s="290">
        <v>1</v>
      </c>
      <c r="EG9" s="290">
        <v>1</v>
      </c>
      <c r="EH9" s="290">
        <v>1</v>
      </c>
      <c r="EI9" s="290">
        <v>1</v>
      </c>
      <c r="EJ9" s="290">
        <v>1</v>
      </c>
      <c r="EK9" s="290">
        <v>1</v>
      </c>
      <c r="EL9" s="290">
        <v>1</v>
      </c>
      <c r="EM9" s="290">
        <v>1</v>
      </c>
      <c r="EN9" s="290">
        <v>1</v>
      </c>
      <c r="EO9" s="290">
        <v>1</v>
      </c>
      <c r="EP9" s="290">
        <v>1</v>
      </c>
      <c r="EQ9" s="290">
        <v>1</v>
      </c>
      <c r="ER9" s="290">
        <v>1</v>
      </c>
      <c r="ES9" s="290">
        <v>1</v>
      </c>
      <c r="ET9" s="290">
        <v>1</v>
      </c>
      <c r="EU9" s="290">
        <v>1</v>
      </c>
      <c r="EV9" s="290">
        <v>1</v>
      </c>
      <c r="EW9" s="290">
        <v>1</v>
      </c>
      <c r="EX9" s="290">
        <v>1</v>
      </c>
      <c r="EY9" s="290">
        <v>1</v>
      </c>
      <c r="EZ9" s="290">
        <v>1</v>
      </c>
      <c r="FA9" s="290">
        <v>1</v>
      </c>
      <c r="FB9" s="290">
        <v>1</v>
      </c>
      <c r="FC9" s="293">
        <f t="shared" si="3"/>
        <v>116</v>
      </c>
      <c r="FD9" s="140">
        <f t="shared" si="1"/>
        <v>1</v>
      </c>
      <c r="FE9" s="300">
        <f t="shared" si="2"/>
        <v>1</v>
      </c>
      <c r="FF9" s="295"/>
      <c r="FG9" s="5">
        <v>1</v>
      </c>
      <c r="FH9" s="301">
        <v>3782018</v>
      </c>
      <c r="FI9" s="97">
        <v>9908595891</v>
      </c>
      <c r="FJ9" s="97">
        <v>3247377130</v>
      </c>
      <c r="FK9" s="97"/>
      <c r="FL9" s="97">
        <v>12447495691</v>
      </c>
      <c r="FM9" s="97">
        <v>45908584118</v>
      </c>
      <c r="FN9" s="97">
        <v>0</v>
      </c>
    </row>
    <row r="10" spans="1:170" s="133" customFormat="1" x14ac:dyDescent="0.25">
      <c r="A10" s="135" t="s">
        <v>162</v>
      </c>
      <c r="B10" s="129" t="s">
        <v>9</v>
      </c>
      <c r="C10" s="290">
        <v>1</v>
      </c>
      <c r="D10" s="290">
        <v>1</v>
      </c>
      <c r="E10" s="298">
        <v>43697944151.089996</v>
      </c>
      <c r="F10" s="298">
        <v>43697944151</v>
      </c>
      <c r="G10" s="298">
        <f t="shared" si="0"/>
        <v>8.9996337890625E-2</v>
      </c>
      <c r="H10" s="302">
        <v>1</v>
      </c>
      <c r="I10" s="302">
        <v>1</v>
      </c>
      <c r="J10" s="302">
        <v>1</v>
      </c>
      <c r="K10" s="302">
        <v>1</v>
      </c>
      <c r="L10" s="302">
        <v>1</v>
      </c>
      <c r="M10" s="302">
        <v>1</v>
      </c>
      <c r="N10" s="302">
        <v>1</v>
      </c>
      <c r="O10" s="303" t="s">
        <v>57</v>
      </c>
      <c r="P10" s="302">
        <v>1</v>
      </c>
      <c r="Q10" s="302">
        <v>1</v>
      </c>
      <c r="R10" s="302">
        <v>1</v>
      </c>
      <c r="S10" s="302">
        <v>1</v>
      </c>
      <c r="T10" s="302">
        <v>1</v>
      </c>
      <c r="U10" s="302">
        <v>1</v>
      </c>
      <c r="V10" s="290">
        <v>1</v>
      </c>
      <c r="W10" s="302">
        <v>1</v>
      </c>
      <c r="X10" s="290">
        <v>1</v>
      </c>
      <c r="Y10" s="302">
        <v>1</v>
      </c>
      <c r="Z10" s="302">
        <v>1</v>
      </c>
      <c r="AA10" s="302">
        <v>1</v>
      </c>
      <c r="AB10" s="302">
        <v>1</v>
      </c>
      <c r="AC10" s="302">
        <v>1</v>
      </c>
      <c r="AD10" s="302">
        <v>1</v>
      </c>
      <c r="AE10" s="290">
        <v>1</v>
      </c>
      <c r="AF10" s="290">
        <v>1</v>
      </c>
      <c r="AG10" s="299" t="s">
        <v>57</v>
      </c>
      <c r="AH10" s="299" t="s">
        <v>57</v>
      </c>
      <c r="AI10" s="299" t="s">
        <v>57</v>
      </c>
      <c r="AJ10" s="299" t="s">
        <v>57</v>
      </c>
      <c r="AK10" s="299" t="s">
        <v>57</v>
      </c>
      <c r="AL10" s="299" t="s">
        <v>57</v>
      </c>
      <c r="AM10" s="299" t="s">
        <v>57</v>
      </c>
      <c r="AN10" s="299" t="s">
        <v>57</v>
      </c>
      <c r="AO10" s="299" t="s">
        <v>57</v>
      </c>
      <c r="AP10" s="299" t="s">
        <v>57</v>
      </c>
      <c r="AQ10" s="299" t="s">
        <v>57</v>
      </c>
      <c r="AR10" s="303" t="s">
        <v>57</v>
      </c>
      <c r="AS10" s="303" t="s">
        <v>57</v>
      </c>
      <c r="AT10" s="290">
        <v>1</v>
      </c>
      <c r="AU10" s="302">
        <v>1</v>
      </c>
      <c r="AV10" s="290">
        <v>1</v>
      </c>
      <c r="AW10" s="290">
        <v>1</v>
      </c>
      <c r="AX10" s="290">
        <v>1</v>
      </c>
      <c r="AY10" s="290">
        <v>1</v>
      </c>
      <c r="AZ10" s="302">
        <v>1</v>
      </c>
      <c r="BA10" s="290">
        <v>1</v>
      </c>
      <c r="BB10" s="290">
        <v>1</v>
      </c>
      <c r="BC10" s="290">
        <v>1</v>
      </c>
      <c r="BD10" s="290">
        <v>1</v>
      </c>
      <c r="BE10" s="302">
        <v>1</v>
      </c>
      <c r="BF10" s="302">
        <v>1</v>
      </c>
      <c r="BG10" s="302">
        <v>1</v>
      </c>
      <c r="BH10" s="302">
        <v>1</v>
      </c>
      <c r="BI10" s="303" t="s">
        <v>57</v>
      </c>
      <c r="BJ10" s="302">
        <v>1</v>
      </c>
      <c r="BK10" s="290">
        <v>1</v>
      </c>
      <c r="BL10" s="303" t="s">
        <v>57</v>
      </c>
      <c r="BM10" s="303" t="s">
        <v>57</v>
      </c>
      <c r="BN10" s="290">
        <v>1</v>
      </c>
      <c r="BO10" s="290">
        <v>1</v>
      </c>
      <c r="BP10" s="303" t="s">
        <v>57</v>
      </c>
      <c r="BQ10" s="290">
        <v>1</v>
      </c>
      <c r="BR10" s="290">
        <v>1</v>
      </c>
      <c r="BS10" s="302">
        <v>1</v>
      </c>
      <c r="BT10" s="302">
        <v>1</v>
      </c>
      <c r="BU10" s="290">
        <v>1</v>
      </c>
      <c r="BV10" s="290">
        <v>1</v>
      </c>
      <c r="BW10" s="302">
        <v>1</v>
      </c>
      <c r="BX10" s="290">
        <v>1</v>
      </c>
      <c r="BY10" s="302">
        <v>1</v>
      </c>
      <c r="BZ10" s="290">
        <v>1</v>
      </c>
      <c r="CA10" s="290">
        <v>1</v>
      </c>
      <c r="CB10" s="290">
        <v>1</v>
      </c>
      <c r="CC10" s="302">
        <v>1</v>
      </c>
      <c r="CD10" s="302">
        <v>1</v>
      </c>
      <c r="CE10" s="302">
        <v>1</v>
      </c>
      <c r="CF10" s="302">
        <v>1</v>
      </c>
      <c r="CG10" s="302">
        <v>1</v>
      </c>
      <c r="CH10" s="290">
        <v>1</v>
      </c>
      <c r="CI10" s="302">
        <v>1</v>
      </c>
      <c r="CJ10" s="303" t="s">
        <v>57</v>
      </c>
      <c r="CK10" s="290">
        <v>1</v>
      </c>
      <c r="CL10" s="290">
        <v>1</v>
      </c>
      <c r="CM10" s="290">
        <v>1</v>
      </c>
      <c r="CN10" s="290">
        <v>1</v>
      </c>
      <c r="CO10" s="303" t="s">
        <v>57</v>
      </c>
      <c r="CP10" s="303" t="s">
        <v>57</v>
      </c>
      <c r="CQ10" s="290">
        <v>1</v>
      </c>
      <c r="CR10" s="290">
        <v>1</v>
      </c>
      <c r="CS10" s="290">
        <v>1</v>
      </c>
      <c r="CT10" s="290">
        <v>1</v>
      </c>
      <c r="CU10" s="290">
        <v>1</v>
      </c>
      <c r="CV10" s="290">
        <v>1</v>
      </c>
      <c r="CW10" s="290">
        <v>1</v>
      </c>
      <c r="CX10" s="290">
        <v>1</v>
      </c>
      <c r="CY10" s="290">
        <v>1</v>
      </c>
      <c r="CZ10" s="290">
        <v>1</v>
      </c>
      <c r="DA10" s="290">
        <v>1</v>
      </c>
      <c r="DB10" s="290">
        <v>1</v>
      </c>
      <c r="DC10" s="303" t="s">
        <v>57</v>
      </c>
      <c r="DD10" s="290">
        <v>1</v>
      </c>
      <c r="DE10" s="303" t="s">
        <v>57</v>
      </c>
      <c r="DF10" s="290">
        <v>1</v>
      </c>
      <c r="DG10" s="303" t="s">
        <v>57</v>
      </c>
      <c r="DH10" s="303" t="s">
        <v>57</v>
      </c>
      <c r="DI10" s="303" t="s">
        <v>57</v>
      </c>
      <c r="DJ10" s="290">
        <v>1</v>
      </c>
      <c r="DK10" s="290">
        <v>1</v>
      </c>
      <c r="DL10" s="290">
        <v>1</v>
      </c>
      <c r="DM10" s="290">
        <v>1</v>
      </c>
      <c r="DN10" s="303" t="s">
        <v>57</v>
      </c>
      <c r="DO10" s="303" t="s">
        <v>57</v>
      </c>
      <c r="DP10" s="303" t="s">
        <v>57</v>
      </c>
      <c r="DQ10" s="303" t="s">
        <v>57</v>
      </c>
      <c r="DR10" s="303" t="s">
        <v>57</v>
      </c>
      <c r="DS10" s="290">
        <v>1</v>
      </c>
      <c r="DT10" s="290">
        <v>1</v>
      </c>
      <c r="DU10" s="290">
        <v>1</v>
      </c>
      <c r="DV10" s="290">
        <v>1</v>
      </c>
      <c r="DW10" s="303" t="s">
        <v>57</v>
      </c>
      <c r="DX10" s="290">
        <v>1</v>
      </c>
      <c r="DY10" s="290">
        <v>1</v>
      </c>
      <c r="DZ10" s="290">
        <v>1</v>
      </c>
      <c r="EA10" s="290">
        <v>1</v>
      </c>
      <c r="EB10" s="303" t="s">
        <v>57</v>
      </c>
      <c r="EC10" s="290">
        <v>1</v>
      </c>
      <c r="ED10" s="303" t="s">
        <v>57</v>
      </c>
      <c r="EE10" s="303" t="s">
        <v>57</v>
      </c>
      <c r="EF10" s="290">
        <v>1</v>
      </c>
      <c r="EG10" s="290">
        <v>1</v>
      </c>
      <c r="EH10" s="290">
        <v>1</v>
      </c>
      <c r="EI10" s="290">
        <v>1</v>
      </c>
      <c r="EJ10" s="290">
        <v>1</v>
      </c>
      <c r="EK10" s="290">
        <v>1</v>
      </c>
      <c r="EL10" s="290">
        <v>1</v>
      </c>
      <c r="EM10" s="290">
        <v>1</v>
      </c>
      <c r="EN10" s="290">
        <v>1</v>
      </c>
      <c r="EO10" s="290">
        <v>1</v>
      </c>
      <c r="EP10" s="290">
        <v>1</v>
      </c>
      <c r="EQ10" s="290">
        <v>1</v>
      </c>
      <c r="ER10" s="290">
        <v>1</v>
      </c>
      <c r="ES10" s="290">
        <v>1</v>
      </c>
      <c r="ET10" s="290">
        <v>1</v>
      </c>
      <c r="EU10" s="290">
        <v>1</v>
      </c>
      <c r="EV10" s="290">
        <v>1</v>
      </c>
      <c r="EW10" s="290">
        <v>1</v>
      </c>
      <c r="EX10" s="290">
        <v>1</v>
      </c>
      <c r="EY10" s="290">
        <v>1</v>
      </c>
      <c r="EZ10" s="290">
        <v>1</v>
      </c>
      <c r="FA10" s="290">
        <v>1</v>
      </c>
      <c r="FB10" s="290">
        <v>1</v>
      </c>
      <c r="FC10" s="293">
        <f t="shared" si="3"/>
        <v>116</v>
      </c>
      <c r="FD10" s="140">
        <f t="shared" si="1"/>
        <v>1</v>
      </c>
      <c r="FE10" s="300">
        <f t="shared" si="2"/>
        <v>1</v>
      </c>
      <c r="FF10" s="295"/>
      <c r="FG10" s="5">
        <v>1</v>
      </c>
      <c r="FH10" s="301">
        <v>3029740</v>
      </c>
      <c r="FI10" s="97">
        <v>16315507688</v>
      </c>
      <c r="FJ10" s="97">
        <v>3554915756</v>
      </c>
      <c r="FK10" s="97"/>
      <c r="FL10" s="97">
        <v>6291043789.1199999</v>
      </c>
      <c r="FM10" s="97">
        <v>37406900361.970001</v>
      </c>
      <c r="FN10" s="97">
        <v>0</v>
      </c>
    </row>
    <row r="11" spans="1:170" s="133" customFormat="1" x14ac:dyDescent="0.25">
      <c r="A11" s="135" t="s">
        <v>161</v>
      </c>
      <c r="B11" s="129" t="s">
        <v>10</v>
      </c>
      <c r="C11" s="290">
        <v>1</v>
      </c>
      <c r="D11" s="290">
        <v>1</v>
      </c>
      <c r="E11" s="298">
        <v>15517525000</v>
      </c>
      <c r="F11" s="298">
        <v>15517525000</v>
      </c>
      <c r="G11" s="298">
        <f t="shared" si="0"/>
        <v>0</v>
      </c>
      <c r="H11" s="290">
        <v>1</v>
      </c>
      <c r="I11" s="290">
        <v>1</v>
      </c>
      <c r="J11" s="290">
        <v>1</v>
      </c>
      <c r="K11" s="290">
        <v>1</v>
      </c>
      <c r="L11" s="290">
        <v>1</v>
      </c>
      <c r="M11" s="290">
        <v>1</v>
      </c>
      <c r="N11" s="290">
        <v>1</v>
      </c>
      <c r="O11" s="299" t="s">
        <v>57</v>
      </c>
      <c r="P11" s="290">
        <v>1</v>
      </c>
      <c r="Q11" s="290">
        <v>1</v>
      </c>
      <c r="R11" s="290">
        <v>1</v>
      </c>
      <c r="S11" s="290">
        <v>1</v>
      </c>
      <c r="T11" s="290">
        <v>1</v>
      </c>
      <c r="U11" s="290">
        <v>1</v>
      </c>
      <c r="V11" s="290">
        <v>1</v>
      </c>
      <c r="W11" s="290">
        <v>1</v>
      </c>
      <c r="X11" s="290">
        <v>1</v>
      </c>
      <c r="Y11" s="290">
        <v>1</v>
      </c>
      <c r="Z11" s="290">
        <v>1</v>
      </c>
      <c r="AA11" s="290">
        <v>1</v>
      </c>
      <c r="AB11" s="290">
        <v>1</v>
      </c>
      <c r="AC11" s="290">
        <v>1</v>
      </c>
      <c r="AD11" s="290">
        <v>1</v>
      </c>
      <c r="AE11" s="290">
        <v>1</v>
      </c>
      <c r="AF11" s="290">
        <v>1</v>
      </c>
      <c r="AG11" s="299" t="s">
        <v>57</v>
      </c>
      <c r="AH11" s="299" t="s">
        <v>57</v>
      </c>
      <c r="AI11" s="299" t="s">
        <v>57</v>
      </c>
      <c r="AJ11" s="299" t="s">
        <v>57</v>
      </c>
      <c r="AK11" s="299" t="s">
        <v>57</v>
      </c>
      <c r="AL11" s="299" t="s">
        <v>57</v>
      </c>
      <c r="AM11" s="299" t="s">
        <v>57</v>
      </c>
      <c r="AN11" s="299" t="s">
        <v>57</v>
      </c>
      <c r="AO11" s="299" t="s">
        <v>57</v>
      </c>
      <c r="AP11" s="299" t="s">
        <v>57</v>
      </c>
      <c r="AQ11" s="299" t="s">
        <v>57</v>
      </c>
      <c r="AR11" s="299" t="s">
        <v>57</v>
      </c>
      <c r="AS11" s="299" t="s">
        <v>57</v>
      </c>
      <c r="AT11" s="290">
        <v>1</v>
      </c>
      <c r="AU11" s="290">
        <v>1</v>
      </c>
      <c r="AV11" s="290">
        <v>1</v>
      </c>
      <c r="AW11" s="290">
        <v>1</v>
      </c>
      <c r="AX11" s="290">
        <v>1</v>
      </c>
      <c r="AY11" s="290">
        <v>1</v>
      </c>
      <c r="AZ11" s="290">
        <v>1</v>
      </c>
      <c r="BA11" s="290">
        <v>1</v>
      </c>
      <c r="BB11" s="290">
        <v>1</v>
      </c>
      <c r="BC11" s="290">
        <v>1</v>
      </c>
      <c r="BD11" s="290">
        <v>1</v>
      </c>
      <c r="BE11" s="290">
        <v>1</v>
      </c>
      <c r="BF11" s="290">
        <v>1</v>
      </c>
      <c r="BG11" s="290">
        <v>1</v>
      </c>
      <c r="BH11" s="290">
        <v>1</v>
      </c>
      <c r="BI11" s="299" t="s">
        <v>57</v>
      </c>
      <c r="BJ11" s="290">
        <v>1</v>
      </c>
      <c r="BK11" s="290">
        <v>1</v>
      </c>
      <c r="BL11" s="299" t="s">
        <v>57</v>
      </c>
      <c r="BM11" s="299" t="s">
        <v>57</v>
      </c>
      <c r="BN11" s="290">
        <v>1</v>
      </c>
      <c r="BO11" s="290">
        <v>1</v>
      </c>
      <c r="BP11" s="299" t="s">
        <v>57</v>
      </c>
      <c r="BQ11" s="290">
        <v>1</v>
      </c>
      <c r="BR11" s="290">
        <v>1</v>
      </c>
      <c r="BS11" s="290">
        <v>1</v>
      </c>
      <c r="BT11" s="290">
        <v>1</v>
      </c>
      <c r="BU11" s="290">
        <v>1</v>
      </c>
      <c r="BV11" s="290">
        <v>1</v>
      </c>
      <c r="BW11" s="290">
        <v>1</v>
      </c>
      <c r="BX11" s="290">
        <v>1</v>
      </c>
      <c r="BY11" s="290">
        <v>1</v>
      </c>
      <c r="BZ11" s="290">
        <v>1</v>
      </c>
      <c r="CA11" s="290">
        <v>1</v>
      </c>
      <c r="CB11" s="290">
        <v>1</v>
      </c>
      <c r="CC11" s="290">
        <v>1</v>
      </c>
      <c r="CD11" s="290">
        <v>1</v>
      </c>
      <c r="CE11" s="290">
        <v>1</v>
      </c>
      <c r="CF11" s="290">
        <v>1</v>
      </c>
      <c r="CG11" s="290">
        <v>1</v>
      </c>
      <c r="CH11" s="290">
        <v>1</v>
      </c>
      <c r="CI11" s="290">
        <v>1</v>
      </c>
      <c r="CJ11" s="299" t="s">
        <v>57</v>
      </c>
      <c r="CK11" s="290">
        <v>1</v>
      </c>
      <c r="CL11" s="290">
        <v>1</v>
      </c>
      <c r="CM11" s="290">
        <v>1</v>
      </c>
      <c r="CN11" s="290">
        <v>1</v>
      </c>
      <c r="CO11" s="299" t="s">
        <v>57</v>
      </c>
      <c r="CP11" s="299" t="s">
        <v>57</v>
      </c>
      <c r="CQ11" s="290">
        <v>1</v>
      </c>
      <c r="CR11" s="290">
        <v>1</v>
      </c>
      <c r="CS11" s="290">
        <v>1</v>
      </c>
      <c r="CT11" s="290">
        <v>1</v>
      </c>
      <c r="CU11" s="290">
        <v>1</v>
      </c>
      <c r="CV11" s="290">
        <v>1</v>
      </c>
      <c r="CW11" s="290">
        <v>1</v>
      </c>
      <c r="CX11" s="290">
        <v>1</v>
      </c>
      <c r="CY11" s="290">
        <v>1</v>
      </c>
      <c r="CZ11" s="290">
        <v>1</v>
      </c>
      <c r="DA11" s="290">
        <v>1</v>
      </c>
      <c r="DB11" s="290">
        <v>1</v>
      </c>
      <c r="DC11" s="299" t="s">
        <v>57</v>
      </c>
      <c r="DD11" s="290">
        <v>1</v>
      </c>
      <c r="DE11" s="299" t="s">
        <v>57</v>
      </c>
      <c r="DF11" s="290">
        <v>1</v>
      </c>
      <c r="DG11" s="299" t="s">
        <v>57</v>
      </c>
      <c r="DH11" s="299" t="s">
        <v>57</v>
      </c>
      <c r="DI11" s="299" t="s">
        <v>57</v>
      </c>
      <c r="DJ11" s="290">
        <v>1</v>
      </c>
      <c r="DK11" s="290">
        <v>1</v>
      </c>
      <c r="DL11" s="290">
        <v>1</v>
      </c>
      <c r="DM11" s="290">
        <v>1</v>
      </c>
      <c r="DN11" s="299" t="s">
        <v>57</v>
      </c>
      <c r="DO11" s="299" t="s">
        <v>57</v>
      </c>
      <c r="DP11" s="299" t="s">
        <v>57</v>
      </c>
      <c r="DQ11" s="299" t="s">
        <v>57</v>
      </c>
      <c r="DR11" s="299" t="s">
        <v>57</v>
      </c>
      <c r="DS11" s="290">
        <v>1</v>
      </c>
      <c r="DT11" s="290">
        <v>1</v>
      </c>
      <c r="DU11" s="290">
        <v>1</v>
      </c>
      <c r="DV11" s="290">
        <v>1</v>
      </c>
      <c r="DW11" s="299" t="s">
        <v>57</v>
      </c>
      <c r="DX11" s="290">
        <v>1</v>
      </c>
      <c r="DY11" s="290">
        <v>1</v>
      </c>
      <c r="DZ11" s="290">
        <v>1</v>
      </c>
      <c r="EA11" s="290">
        <v>1</v>
      </c>
      <c r="EB11" s="299" t="s">
        <v>57</v>
      </c>
      <c r="EC11" s="290">
        <v>1</v>
      </c>
      <c r="ED11" s="299" t="s">
        <v>57</v>
      </c>
      <c r="EE11" s="299" t="s">
        <v>57</v>
      </c>
      <c r="EF11" s="290">
        <v>1</v>
      </c>
      <c r="EG11" s="290">
        <v>1</v>
      </c>
      <c r="EH11" s="290">
        <v>1</v>
      </c>
      <c r="EI11" s="290">
        <v>1</v>
      </c>
      <c r="EJ11" s="290">
        <v>1</v>
      </c>
      <c r="EK11" s="290">
        <v>1</v>
      </c>
      <c r="EL11" s="290">
        <v>1</v>
      </c>
      <c r="EM11" s="290">
        <v>1</v>
      </c>
      <c r="EN11" s="290">
        <v>1</v>
      </c>
      <c r="EO11" s="290">
        <v>1</v>
      </c>
      <c r="EP11" s="290">
        <v>1</v>
      </c>
      <c r="EQ11" s="290">
        <v>1</v>
      </c>
      <c r="ER11" s="290">
        <v>1</v>
      </c>
      <c r="ES11" s="290">
        <v>1</v>
      </c>
      <c r="ET11" s="290">
        <v>1</v>
      </c>
      <c r="EU11" s="290">
        <v>1</v>
      </c>
      <c r="EV11" s="290">
        <v>1</v>
      </c>
      <c r="EW11" s="290">
        <v>1</v>
      </c>
      <c r="EX11" s="290">
        <v>1</v>
      </c>
      <c r="EY11" s="290">
        <v>1</v>
      </c>
      <c r="EZ11" s="290">
        <v>1</v>
      </c>
      <c r="FA11" s="290">
        <v>1</v>
      </c>
      <c r="FB11" s="290">
        <v>1</v>
      </c>
      <c r="FC11" s="293">
        <f t="shared" si="3"/>
        <v>116</v>
      </c>
      <c r="FD11" s="140">
        <f t="shared" si="1"/>
        <v>1</v>
      </c>
      <c r="FE11" s="300">
        <f t="shared" si="2"/>
        <v>1</v>
      </c>
      <c r="FF11" s="295"/>
      <c r="FG11" s="5">
        <v>1</v>
      </c>
      <c r="FH11" s="301">
        <v>747801</v>
      </c>
      <c r="FI11" s="97">
        <v>2113990744</v>
      </c>
      <c r="FJ11" s="97">
        <v>410005670</v>
      </c>
      <c r="FK11" s="97"/>
      <c r="FL11" s="97">
        <v>1508090000</v>
      </c>
      <c r="FM11" s="97">
        <v>14009435000</v>
      </c>
      <c r="FN11" s="97">
        <v>0</v>
      </c>
    </row>
    <row r="12" spans="1:170" s="133" customFormat="1" x14ac:dyDescent="0.25">
      <c r="A12" s="135" t="s">
        <v>165</v>
      </c>
      <c r="B12" s="129" t="s">
        <v>311</v>
      </c>
      <c r="C12" s="290">
        <v>1</v>
      </c>
      <c r="D12" s="290">
        <v>1</v>
      </c>
      <c r="E12" s="298">
        <v>198965977058</v>
      </c>
      <c r="F12" s="298">
        <v>198965977058</v>
      </c>
      <c r="G12" s="298">
        <f t="shared" si="0"/>
        <v>0</v>
      </c>
      <c r="H12" s="292">
        <v>0</v>
      </c>
      <c r="I12" s="292">
        <v>0</v>
      </c>
      <c r="J12" s="290">
        <v>1</v>
      </c>
      <c r="K12" s="290">
        <v>1</v>
      </c>
      <c r="L12" s="290">
        <v>1</v>
      </c>
      <c r="M12" s="290">
        <v>1</v>
      </c>
      <c r="N12" s="290">
        <v>1</v>
      </c>
      <c r="O12" s="299" t="s">
        <v>57</v>
      </c>
      <c r="P12" s="304" t="s">
        <v>156</v>
      </c>
      <c r="Q12" s="290">
        <v>1</v>
      </c>
      <c r="R12" s="290">
        <v>1</v>
      </c>
      <c r="S12" s="304" t="s">
        <v>156</v>
      </c>
      <c r="T12" s="290">
        <v>1</v>
      </c>
      <c r="U12" s="290">
        <v>1</v>
      </c>
      <c r="V12" s="290">
        <v>1</v>
      </c>
      <c r="W12" s="290">
        <v>1</v>
      </c>
      <c r="X12" s="290">
        <v>1</v>
      </c>
      <c r="Y12" s="290">
        <v>1</v>
      </c>
      <c r="Z12" s="290">
        <v>1</v>
      </c>
      <c r="AA12" s="290">
        <v>1</v>
      </c>
      <c r="AB12" s="290">
        <v>1</v>
      </c>
      <c r="AC12" s="290">
        <v>1</v>
      </c>
      <c r="AD12" s="290">
        <v>1</v>
      </c>
      <c r="AE12" s="290">
        <v>1</v>
      </c>
      <c r="AF12" s="290">
        <v>1</v>
      </c>
      <c r="AG12" s="299" t="s">
        <v>57</v>
      </c>
      <c r="AH12" s="299" t="s">
        <v>57</v>
      </c>
      <c r="AI12" s="299" t="s">
        <v>57</v>
      </c>
      <c r="AJ12" s="299" t="s">
        <v>57</v>
      </c>
      <c r="AK12" s="299" t="s">
        <v>57</v>
      </c>
      <c r="AL12" s="299" t="s">
        <v>57</v>
      </c>
      <c r="AM12" s="299" t="s">
        <v>57</v>
      </c>
      <c r="AN12" s="299" t="s">
        <v>57</v>
      </c>
      <c r="AO12" s="299" t="s">
        <v>57</v>
      </c>
      <c r="AP12" s="299" t="s">
        <v>57</v>
      </c>
      <c r="AQ12" s="299" t="s">
        <v>57</v>
      </c>
      <c r="AR12" s="299" t="s">
        <v>57</v>
      </c>
      <c r="AS12" s="299" t="s">
        <v>57</v>
      </c>
      <c r="AT12" s="290">
        <v>1</v>
      </c>
      <c r="AU12" s="290">
        <v>1</v>
      </c>
      <c r="AV12" s="290">
        <v>1</v>
      </c>
      <c r="AW12" s="290">
        <v>1</v>
      </c>
      <c r="AX12" s="290">
        <v>1</v>
      </c>
      <c r="AY12" s="290">
        <v>1</v>
      </c>
      <c r="AZ12" s="290">
        <v>1</v>
      </c>
      <c r="BA12" s="290">
        <v>1</v>
      </c>
      <c r="BB12" s="290">
        <v>1</v>
      </c>
      <c r="BC12" s="290">
        <v>1</v>
      </c>
      <c r="BD12" s="292">
        <v>0</v>
      </c>
      <c r="BE12" s="290">
        <v>1</v>
      </c>
      <c r="BF12" s="292">
        <v>0</v>
      </c>
      <c r="BG12" s="292">
        <v>0</v>
      </c>
      <c r="BH12" s="292">
        <v>0</v>
      </c>
      <c r="BI12" s="299" t="s">
        <v>57</v>
      </c>
      <c r="BJ12" s="292">
        <v>0</v>
      </c>
      <c r="BK12" s="292">
        <v>0</v>
      </c>
      <c r="BL12" s="299" t="s">
        <v>57</v>
      </c>
      <c r="BM12" s="299" t="s">
        <v>57</v>
      </c>
      <c r="BN12" s="292">
        <v>0</v>
      </c>
      <c r="BO12" s="292">
        <v>0</v>
      </c>
      <c r="BP12" s="299" t="s">
        <v>57</v>
      </c>
      <c r="BQ12" s="290">
        <v>1</v>
      </c>
      <c r="BR12" s="290">
        <v>1</v>
      </c>
      <c r="BS12" s="290">
        <v>1</v>
      </c>
      <c r="BT12" s="290">
        <v>1</v>
      </c>
      <c r="BU12" s="290">
        <v>1</v>
      </c>
      <c r="BV12" s="290">
        <v>1</v>
      </c>
      <c r="BW12" s="290">
        <v>1</v>
      </c>
      <c r="BX12" s="290">
        <v>1</v>
      </c>
      <c r="BY12" s="290">
        <v>1</v>
      </c>
      <c r="BZ12" s="290">
        <v>1</v>
      </c>
      <c r="CA12" s="290">
        <v>1</v>
      </c>
      <c r="CB12" s="290">
        <v>1</v>
      </c>
      <c r="CC12" s="290">
        <v>1</v>
      </c>
      <c r="CD12" s="290">
        <v>1</v>
      </c>
      <c r="CE12" s="292">
        <v>0</v>
      </c>
      <c r="CF12" s="292">
        <v>0</v>
      </c>
      <c r="CG12" s="290">
        <v>1</v>
      </c>
      <c r="CH12" s="292">
        <v>0</v>
      </c>
      <c r="CI12" s="292">
        <v>0</v>
      </c>
      <c r="CJ12" s="299" t="s">
        <v>57</v>
      </c>
      <c r="CK12" s="304" t="s">
        <v>156</v>
      </c>
      <c r="CL12" s="304" t="s">
        <v>156</v>
      </c>
      <c r="CM12" s="304" t="s">
        <v>156</v>
      </c>
      <c r="CN12" s="304" t="s">
        <v>156</v>
      </c>
      <c r="CO12" s="299" t="s">
        <v>57</v>
      </c>
      <c r="CP12" s="299" t="s">
        <v>57</v>
      </c>
      <c r="CQ12" s="290">
        <v>1</v>
      </c>
      <c r="CR12" s="292">
        <v>0</v>
      </c>
      <c r="CS12" s="292">
        <v>0</v>
      </c>
      <c r="CT12" s="290">
        <v>1</v>
      </c>
      <c r="CU12" s="292">
        <v>0</v>
      </c>
      <c r="CV12" s="292">
        <v>0</v>
      </c>
      <c r="CW12" s="292">
        <v>0</v>
      </c>
      <c r="CX12" s="292">
        <v>0</v>
      </c>
      <c r="CY12" s="292">
        <v>0</v>
      </c>
      <c r="CZ12" s="292">
        <v>0</v>
      </c>
      <c r="DA12" s="292">
        <v>0</v>
      </c>
      <c r="DB12" s="292">
        <v>0</v>
      </c>
      <c r="DC12" s="299" t="s">
        <v>57</v>
      </c>
      <c r="DD12" s="292">
        <v>0</v>
      </c>
      <c r="DE12" s="299" t="s">
        <v>57</v>
      </c>
      <c r="DF12" s="290">
        <v>1</v>
      </c>
      <c r="DG12" s="299" t="s">
        <v>57</v>
      </c>
      <c r="DH12" s="299" t="s">
        <v>57</v>
      </c>
      <c r="DI12" s="299" t="s">
        <v>57</v>
      </c>
      <c r="DJ12" s="292">
        <v>0</v>
      </c>
      <c r="DK12" s="292">
        <v>0</v>
      </c>
      <c r="DL12" s="292">
        <v>0</v>
      </c>
      <c r="DM12" s="290">
        <v>1</v>
      </c>
      <c r="DN12" s="299" t="s">
        <v>57</v>
      </c>
      <c r="DO12" s="299" t="s">
        <v>57</v>
      </c>
      <c r="DP12" s="299" t="s">
        <v>57</v>
      </c>
      <c r="DQ12" s="299" t="s">
        <v>57</v>
      </c>
      <c r="DR12" s="299" t="s">
        <v>57</v>
      </c>
      <c r="DS12" s="292">
        <v>0</v>
      </c>
      <c r="DT12" s="292">
        <v>0</v>
      </c>
      <c r="DU12" s="292">
        <v>0</v>
      </c>
      <c r="DV12" s="292">
        <v>0</v>
      </c>
      <c r="DW12" s="299" t="s">
        <v>57</v>
      </c>
      <c r="DX12" s="290">
        <v>1</v>
      </c>
      <c r="DY12" s="292">
        <v>0</v>
      </c>
      <c r="DZ12" s="292">
        <v>0</v>
      </c>
      <c r="EA12" s="292">
        <v>0</v>
      </c>
      <c r="EB12" s="299" t="s">
        <v>57</v>
      </c>
      <c r="EC12" s="292">
        <v>0</v>
      </c>
      <c r="ED12" s="299" t="s">
        <v>57</v>
      </c>
      <c r="EE12" s="299" t="s">
        <v>57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0">
        <v>1</v>
      </c>
      <c r="EO12" s="292">
        <v>0</v>
      </c>
      <c r="EP12" s="290">
        <v>1</v>
      </c>
      <c r="EQ12" s="292">
        <v>0</v>
      </c>
      <c r="ER12" s="290">
        <v>1</v>
      </c>
      <c r="ES12" s="292">
        <v>0</v>
      </c>
      <c r="ET12" s="290">
        <v>1</v>
      </c>
      <c r="EU12" s="290">
        <v>1</v>
      </c>
      <c r="EV12" s="290">
        <v>1</v>
      </c>
      <c r="EW12" s="290">
        <v>1</v>
      </c>
      <c r="EX12" s="290">
        <v>1</v>
      </c>
      <c r="EY12" s="290">
        <v>1</v>
      </c>
      <c r="EZ12" s="290">
        <v>1</v>
      </c>
      <c r="FA12" s="290">
        <v>1</v>
      </c>
      <c r="FB12" s="290">
        <v>1</v>
      </c>
      <c r="FC12" s="293">
        <f t="shared" si="3"/>
        <v>63</v>
      </c>
      <c r="FD12" s="140">
        <f>(FC12/110)</f>
        <v>0.57272727272727275</v>
      </c>
      <c r="FE12" s="300">
        <f t="shared" si="2"/>
        <v>31</v>
      </c>
      <c r="FF12" s="295"/>
      <c r="FG12" s="6">
        <v>0</v>
      </c>
      <c r="FH12" s="301">
        <v>8811266</v>
      </c>
      <c r="FI12" s="108" t="s">
        <v>199</v>
      </c>
      <c r="FJ12" s="108" t="s">
        <v>199</v>
      </c>
      <c r="FK12" s="97"/>
      <c r="FL12" s="97">
        <v>101595631789</v>
      </c>
      <c r="FM12" s="97">
        <v>92870345269</v>
      </c>
      <c r="FN12" s="97">
        <v>4500000000</v>
      </c>
    </row>
    <row r="13" spans="1:170" s="133" customFormat="1" x14ac:dyDescent="0.25">
      <c r="A13" s="135" t="s">
        <v>166</v>
      </c>
      <c r="B13" s="129" t="s">
        <v>11</v>
      </c>
      <c r="C13" s="290">
        <v>1</v>
      </c>
      <c r="D13" s="290">
        <v>1</v>
      </c>
      <c r="E13" s="298">
        <v>29004197412</v>
      </c>
      <c r="F13" s="298">
        <v>30306957803</v>
      </c>
      <c r="G13" s="298">
        <f t="shared" si="0"/>
        <v>-1302760391</v>
      </c>
      <c r="H13" s="290">
        <v>1</v>
      </c>
      <c r="I13" s="290">
        <v>1</v>
      </c>
      <c r="J13" s="290">
        <v>1</v>
      </c>
      <c r="K13" s="290">
        <v>1</v>
      </c>
      <c r="L13" s="290">
        <v>1</v>
      </c>
      <c r="M13" s="290">
        <v>1</v>
      </c>
      <c r="N13" s="290">
        <v>1</v>
      </c>
      <c r="O13" s="299" t="s">
        <v>57</v>
      </c>
      <c r="P13" s="290">
        <v>1</v>
      </c>
      <c r="Q13" s="290">
        <v>1</v>
      </c>
      <c r="R13" s="290">
        <v>1</v>
      </c>
      <c r="S13" s="290">
        <v>1</v>
      </c>
      <c r="T13" s="290">
        <v>1</v>
      </c>
      <c r="U13" s="290">
        <v>1</v>
      </c>
      <c r="V13" s="290">
        <v>1</v>
      </c>
      <c r="W13" s="290">
        <v>1</v>
      </c>
      <c r="X13" s="290">
        <v>1</v>
      </c>
      <c r="Y13" s="290">
        <v>1</v>
      </c>
      <c r="Z13" s="290">
        <v>1</v>
      </c>
      <c r="AA13" s="290">
        <v>1</v>
      </c>
      <c r="AB13" s="290">
        <v>1</v>
      </c>
      <c r="AC13" s="290">
        <v>1</v>
      </c>
      <c r="AD13" s="290">
        <v>1</v>
      </c>
      <c r="AE13" s="290">
        <v>1</v>
      </c>
      <c r="AF13" s="290">
        <v>1</v>
      </c>
      <c r="AG13" s="299" t="s">
        <v>57</v>
      </c>
      <c r="AH13" s="299" t="s">
        <v>57</v>
      </c>
      <c r="AI13" s="299" t="s">
        <v>57</v>
      </c>
      <c r="AJ13" s="299" t="s">
        <v>57</v>
      </c>
      <c r="AK13" s="299" t="s">
        <v>57</v>
      </c>
      <c r="AL13" s="299" t="s">
        <v>57</v>
      </c>
      <c r="AM13" s="299" t="s">
        <v>57</v>
      </c>
      <c r="AN13" s="299" t="s">
        <v>57</v>
      </c>
      <c r="AO13" s="299" t="s">
        <v>57</v>
      </c>
      <c r="AP13" s="299" t="s">
        <v>57</v>
      </c>
      <c r="AQ13" s="299" t="s">
        <v>57</v>
      </c>
      <c r="AR13" s="299" t="s">
        <v>57</v>
      </c>
      <c r="AS13" s="299" t="s">
        <v>57</v>
      </c>
      <c r="AT13" s="290">
        <v>1</v>
      </c>
      <c r="AU13" s="290">
        <v>1</v>
      </c>
      <c r="AV13" s="290">
        <v>1</v>
      </c>
      <c r="AW13" s="290">
        <v>1</v>
      </c>
      <c r="AX13" s="290">
        <v>1</v>
      </c>
      <c r="AY13" s="290">
        <v>1</v>
      </c>
      <c r="AZ13" s="290">
        <v>1</v>
      </c>
      <c r="BA13" s="290">
        <v>1</v>
      </c>
      <c r="BB13" s="290">
        <v>1</v>
      </c>
      <c r="BC13" s="292">
        <v>0</v>
      </c>
      <c r="BD13" s="290">
        <v>1</v>
      </c>
      <c r="BE13" s="290">
        <v>1</v>
      </c>
      <c r="BF13" s="292">
        <v>0</v>
      </c>
      <c r="BG13" s="290">
        <v>1</v>
      </c>
      <c r="BH13" s="290">
        <v>1</v>
      </c>
      <c r="BI13" s="299" t="s">
        <v>57</v>
      </c>
      <c r="BJ13" s="292">
        <v>0</v>
      </c>
      <c r="BK13" s="292">
        <v>0</v>
      </c>
      <c r="BL13" s="299" t="s">
        <v>57</v>
      </c>
      <c r="BM13" s="299" t="s">
        <v>57</v>
      </c>
      <c r="BN13" s="292">
        <v>0</v>
      </c>
      <c r="BO13" s="290">
        <v>1</v>
      </c>
      <c r="BP13" s="299" t="s">
        <v>57</v>
      </c>
      <c r="BQ13" s="290">
        <v>1</v>
      </c>
      <c r="BR13" s="290">
        <v>1</v>
      </c>
      <c r="BS13" s="290">
        <v>1</v>
      </c>
      <c r="BT13" s="292">
        <v>0</v>
      </c>
      <c r="BU13" s="290">
        <v>1</v>
      </c>
      <c r="BV13" s="290">
        <v>1</v>
      </c>
      <c r="BW13" s="290">
        <v>1</v>
      </c>
      <c r="BX13" s="290">
        <v>1</v>
      </c>
      <c r="BY13" s="290">
        <v>1</v>
      </c>
      <c r="BZ13" s="290">
        <v>1</v>
      </c>
      <c r="CA13" s="290">
        <v>1</v>
      </c>
      <c r="CB13" s="290">
        <v>1</v>
      </c>
      <c r="CC13" s="290">
        <v>1</v>
      </c>
      <c r="CD13" s="290">
        <v>1</v>
      </c>
      <c r="CE13" s="290">
        <v>1</v>
      </c>
      <c r="CF13" s="290">
        <v>1</v>
      </c>
      <c r="CG13" s="290">
        <v>1</v>
      </c>
      <c r="CH13" s="292">
        <v>0</v>
      </c>
      <c r="CI13" s="290">
        <v>1</v>
      </c>
      <c r="CJ13" s="299" t="s">
        <v>57</v>
      </c>
      <c r="CK13" s="292">
        <v>0</v>
      </c>
      <c r="CL13" s="292">
        <v>0</v>
      </c>
      <c r="CM13" s="292">
        <v>0</v>
      </c>
      <c r="CN13" s="292">
        <v>0</v>
      </c>
      <c r="CO13" s="299" t="s">
        <v>57</v>
      </c>
      <c r="CP13" s="299" t="s">
        <v>57</v>
      </c>
      <c r="CQ13" s="292">
        <v>0</v>
      </c>
      <c r="CR13" s="290">
        <v>1</v>
      </c>
      <c r="CS13" s="290">
        <v>1</v>
      </c>
      <c r="CT13" s="290">
        <v>1</v>
      </c>
      <c r="CU13" s="290">
        <v>1</v>
      </c>
      <c r="CV13" s="290">
        <v>1</v>
      </c>
      <c r="CW13" s="290">
        <v>1</v>
      </c>
      <c r="CX13" s="290">
        <v>1</v>
      </c>
      <c r="CY13" s="290">
        <v>1</v>
      </c>
      <c r="CZ13" s="290">
        <v>1</v>
      </c>
      <c r="DA13" s="290">
        <v>1</v>
      </c>
      <c r="DB13" s="290">
        <v>1</v>
      </c>
      <c r="DC13" s="299" t="s">
        <v>57</v>
      </c>
      <c r="DD13" s="290">
        <v>1</v>
      </c>
      <c r="DE13" s="299" t="s">
        <v>57</v>
      </c>
      <c r="DF13" s="290">
        <v>1</v>
      </c>
      <c r="DG13" s="299" t="s">
        <v>57</v>
      </c>
      <c r="DH13" s="299" t="s">
        <v>57</v>
      </c>
      <c r="DI13" s="299" t="s">
        <v>57</v>
      </c>
      <c r="DJ13" s="292">
        <v>0</v>
      </c>
      <c r="DK13" s="292">
        <v>0</v>
      </c>
      <c r="DL13" s="290">
        <v>1</v>
      </c>
      <c r="DM13" s="290">
        <v>1</v>
      </c>
      <c r="DN13" s="299" t="s">
        <v>57</v>
      </c>
      <c r="DO13" s="299" t="s">
        <v>57</v>
      </c>
      <c r="DP13" s="299" t="s">
        <v>57</v>
      </c>
      <c r="DQ13" s="299" t="s">
        <v>57</v>
      </c>
      <c r="DR13" s="299" t="s">
        <v>57</v>
      </c>
      <c r="DS13" s="290">
        <v>1</v>
      </c>
      <c r="DT13" s="290">
        <v>1</v>
      </c>
      <c r="DU13" s="292">
        <v>0</v>
      </c>
      <c r="DV13" s="292">
        <v>0</v>
      </c>
      <c r="DW13" s="299" t="s">
        <v>57</v>
      </c>
      <c r="DX13" s="290">
        <v>1</v>
      </c>
      <c r="DY13" s="292">
        <v>0</v>
      </c>
      <c r="DZ13" s="292">
        <v>0</v>
      </c>
      <c r="EA13" s="292">
        <v>0</v>
      </c>
      <c r="EB13" s="299" t="s">
        <v>57</v>
      </c>
      <c r="EC13" s="290">
        <v>1</v>
      </c>
      <c r="ED13" s="299" t="s">
        <v>57</v>
      </c>
      <c r="EE13" s="299" t="s">
        <v>57</v>
      </c>
      <c r="EF13" s="292">
        <v>0</v>
      </c>
      <c r="EG13" s="292">
        <v>0</v>
      </c>
      <c r="EH13" s="290">
        <v>1</v>
      </c>
      <c r="EI13" s="292">
        <v>0</v>
      </c>
      <c r="EJ13" s="292">
        <v>0</v>
      </c>
      <c r="EK13" s="292">
        <v>0</v>
      </c>
      <c r="EL13" s="292">
        <v>0</v>
      </c>
      <c r="EM13" s="290">
        <v>1</v>
      </c>
      <c r="EN13" s="290">
        <v>1</v>
      </c>
      <c r="EO13" s="290">
        <v>1</v>
      </c>
      <c r="EP13" s="290">
        <v>1</v>
      </c>
      <c r="EQ13" s="290">
        <v>1</v>
      </c>
      <c r="ER13" s="290">
        <v>1</v>
      </c>
      <c r="ES13" s="290">
        <v>1</v>
      </c>
      <c r="ET13" s="292">
        <v>0</v>
      </c>
      <c r="EU13" s="290">
        <v>1</v>
      </c>
      <c r="EV13" s="290">
        <v>1</v>
      </c>
      <c r="EW13" s="290">
        <v>1</v>
      </c>
      <c r="EX13" s="290">
        <v>1</v>
      </c>
      <c r="EY13" s="290">
        <v>1</v>
      </c>
      <c r="EZ13" s="290">
        <v>1</v>
      </c>
      <c r="FA13" s="290">
        <v>1</v>
      </c>
      <c r="FB13" s="290">
        <v>1</v>
      </c>
      <c r="FC13" s="293">
        <f t="shared" si="3"/>
        <v>90</v>
      </c>
      <c r="FD13" s="140">
        <f t="shared" ref="FD13:FD35" si="4">(FC13/116)</f>
        <v>0.77586206896551724</v>
      </c>
      <c r="FE13" s="300">
        <f t="shared" si="2"/>
        <v>20</v>
      </c>
      <c r="FF13" s="295"/>
      <c r="FG13" s="5">
        <v>1</v>
      </c>
      <c r="FH13" s="301">
        <v>1799320</v>
      </c>
      <c r="FI13" s="97">
        <v>11305935375</v>
      </c>
      <c r="FJ13" s="97">
        <v>1252009936</v>
      </c>
      <c r="FK13" s="97"/>
      <c r="FL13" s="97">
        <v>2462737303</v>
      </c>
      <c r="FM13" s="97">
        <v>26541460109</v>
      </c>
      <c r="FN13" s="97">
        <v>0</v>
      </c>
    </row>
    <row r="14" spans="1:170" s="133" customFormat="1" x14ac:dyDescent="0.25">
      <c r="A14" s="135" t="s">
        <v>167</v>
      </c>
      <c r="B14" s="129" t="s">
        <v>12</v>
      </c>
      <c r="C14" s="290">
        <v>1</v>
      </c>
      <c r="D14" s="290">
        <v>1</v>
      </c>
      <c r="E14" s="298">
        <v>75299355780</v>
      </c>
      <c r="F14" s="298">
        <v>75299355780</v>
      </c>
      <c r="G14" s="298">
        <f t="shared" si="0"/>
        <v>0</v>
      </c>
      <c r="H14" s="290">
        <v>1</v>
      </c>
      <c r="I14" s="290">
        <v>1</v>
      </c>
      <c r="J14" s="290">
        <v>1</v>
      </c>
      <c r="K14" s="290">
        <v>1</v>
      </c>
      <c r="L14" s="290">
        <v>1</v>
      </c>
      <c r="M14" s="290">
        <v>1</v>
      </c>
      <c r="N14" s="290">
        <v>1</v>
      </c>
      <c r="O14" s="299" t="s">
        <v>57</v>
      </c>
      <c r="P14" s="290">
        <v>1</v>
      </c>
      <c r="Q14" s="290">
        <v>1</v>
      </c>
      <c r="R14" s="290">
        <v>1</v>
      </c>
      <c r="S14" s="290">
        <v>1</v>
      </c>
      <c r="T14" s="290">
        <v>1</v>
      </c>
      <c r="U14" s="290">
        <v>1</v>
      </c>
      <c r="V14" s="290">
        <v>1</v>
      </c>
      <c r="W14" s="290">
        <v>1</v>
      </c>
      <c r="X14" s="290">
        <v>1</v>
      </c>
      <c r="Y14" s="290">
        <v>1</v>
      </c>
      <c r="Z14" s="290">
        <v>1</v>
      </c>
      <c r="AA14" s="290">
        <v>1</v>
      </c>
      <c r="AB14" s="290">
        <v>1</v>
      </c>
      <c r="AC14" s="302">
        <v>1</v>
      </c>
      <c r="AD14" s="302">
        <v>1</v>
      </c>
      <c r="AE14" s="290">
        <v>1</v>
      </c>
      <c r="AF14" s="290">
        <v>1</v>
      </c>
      <c r="AG14" s="299" t="s">
        <v>57</v>
      </c>
      <c r="AH14" s="299" t="s">
        <v>57</v>
      </c>
      <c r="AI14" s="299" t="s">
        <v>57</v>
      </c>
      <c r="AJ14" s="299" t="s">
        <v>57</v>
      </c>
      <c r="AK14" s="299" t="s">
        <v>57</v>
      </c>
      <c r="AL14" s="299" t="s">
        <v>57</v>
      </c>
      <c r="AM14" s="299" t="s">
        <v>57</v>
      </c>
      <c r="AN14" s="299" t="s">
        <v>57</v>
      </c>
      <c r="AO14" s="299" t="s">
        <v>57</v>
      </c>
      <c r="AP14" s="299" t="s">
        <v>57</v>
      </c>
      <c r="AQ14" s="299" t="s">
        <v>57</v>
      </c>
      <c r="AR14" s="299" t="s">
        <v>57</v>
      </c>
      <c r="AS14" s="299" t="s">
        <v>57</v>
      </c>
      <c r="AT14" s="290">
        <v>1</v>
      </c>
      <c r="AU14" s="290">
        <v>1</v>
      </c>
      <c r="AV14" s="290">
        <v>1</v>
      </c>
      <c r="AW14" s="290">
        <v>1</v>
      </c>
      <c r="AX14" s="290">
        <v>1</v>
      </c>
      <c r="AY14" s="290">
        <v>1</v>
      </c>
      <c r="AZ14" s="290">
        <v>1</v>
      </c>
      <c r="BA14" s="290">
        <v>1</v>
      </c>
      <c r="BB14" s="290">
        <v>1</v>
      </c>
      <c r="BC14" s="290">
        <v>1</v>
      </c>
      <c r="BD14" s="290">
        <v>1</v>
      </c>
      <c r="BE14" s="290">
        <v>1</v>
      </c>
      <c r="BF14" s="292">
        <v>0</v>
      </c>
      <c r="BG14" s="290">
        <v>1</v>
      </c>
      <c r="BH14" s="290">
        <v>1</v>
      </c>
      <c r="BI14" s="299" t="s">
        <v>57</v>
      </c>
      <c r="BJ14" s="290">
        <v>1</v>
      </c>
      <c r="BK14" s="290">
        <v>1</v>
      </c>
      <c r="BL14" s="299" t="s">
        <v>57</v>
      </c>
      <c r="BM14" s="299" t="s">
        <v>57</v>
      </c>
      <c r="BN14" s="290">
        <v>1</v>
      </c>
      <c r="BO14" s="290">
        <v>1</v>
      </c>
      <c r="BP14" s="299" t="s">
        <v>57</v>
      </c>
      <c r="BQ14" s="290">
        <v>1</v>
      </c>
      <c r="BR14" s="290">
        <v>1</v>
      </c>
      <c r="BS14" s="290">
        <v>1</v>
      </c>
      <c r="BT14" s="290">
        <v>1</v>
      </c>
      <c r="BU14" s="290">
        <v>1</v>
      </c>
      <c r="BV14" s="290">
        <v>1</v>
      </c>
      <c r="BW14" s="290">
        <v>1</v>
      </c>
      <c r="BX14" s="290">
        <v>1</v>
      </c>
      <c r="BY14" s="290">
        <v>1</v>
      </c>
      <c r="BZ14" s="290">
        <v>1</v>
      </c>
      <c r="CA14" s="290">
        <v>1</v>
      </c>
      <c r="CB14" s="290">
        <v>1</v>
      </c>
      <c r="CC14" s="290">
        <v>1</v>
      </c>
      <c r="CD14" s="290">
        <v>1</v>
      </c>
      <c r="CE14" s="290">
        <v>1</v>
      </c>
      <c r="CF14" s="290">
        <v>1</v>
      </c>
      <c r="CG14" s="290">
        <v>1</v>
      </c>
      <c r="CH14" s="290">
        <v>1</v>
      </c>
      <c r="CI14" s="290">
        <v>1</v>
      </c>
      <c r="CJ14" s="299" t="s">
        <v>57</v>
      </c>
      <c r="CK14" s="290">
        <v>1</v>
      </c>
      <c r="CL14" s="290">
        <v>1</v>
      </c>
      <c r="CM14" s="290">
        <v>1</v>
      </c>
      <c r="CN14" s="290">
        <v>1</v>
      </c>
      <c r="CO14" s="299" t="s">
        <v>57</v>
      </c>
      <c r="CP14" s="299" t="s">
        <v>57</v>
      </c>
      <c r="CQ14" s="290">
        <v>1</v>
      </c>
      <c r="CR14" s="290">
        <v>1</v>
      </c>
      <c r="CS14" s="290">
        <v>1</v>
      </c>
      <c r="CT14" s="290">
        <v>1</v>
      </c>
      <c r="CU14" s="290">
        <v>1</v>
      </c>
      <c r="CV14" s="290">
        <v>1</v>
      </c>
      <c r="CW14" s="290">
        <v>1</v>
      </c>
      <c r="CX14" s="290">
        <v>1</v>
      </c>
      <c r="CY14" s="290">
        <v>1</v>
      </c>
      <c r="CZ14" s="290">
        <v>1</v>
      </c>
      <c r="DA14" s="290">
        <v>1</v>
      </c>
      <c r="DB14" s="290">
        <v>1</v>
      </c>
      <c r="DC14" s="299" t="s">
        <v>57</v>
      </c>
      <c r="DD14" s="292">
        <v>0</v>
      </c>
      <c r="DE14" s="299" t="s">
        <v>57</v>
      </c>
      <c r="DF14" s="290">
        <v>1</v>
      </c>
      <c r="DG14" s="299" t="s">
        <v>57</v>
      </c>
      <c r="DH14" s="299" t="s">
        <v>57</v>
      </c>
      <c r="DI14" s="299" t="s">
        <v>57</v>
      </c>
      <c r="DJ14" s="290">
        <v>1</v>
      </c>
      <c r="DK14" s="290">
        <v>1</v>
      </c>
      <c r="DL14" s="290">
        <v>1</v>
      </c>
      <c r="DM14" s="290">
        <v>1</v>
      </c>
      <c r="DN14" s="299" t="s">
        <v>57</v>
      </c>
      <c r="DO14" s="299" t="s">
        <v>57</v>
      </c>
      <c r="DP14" s="299" t="s">
        <v>57</v>
      </c>
      <c r="DQ14" s="299" t="s">
        <v>57</v>
      </c>
      <c r="DR14" s="299" t="s">
        <v>57</v>
      </c>
      <c r="DS14" s="290">
        <v>1</v>
      </c>
      <c r="DT14" s="290">
        <v>1</v>
      </c>
      <c r="DU14" s="290">
        <v>1</v>
      </c>
      <c r="DV14" s="290">
        <v>1</v>
      </c>
      <c r="DW14" s="299" t="s">
        <v>57</v>
      </c>
      <c r="DX14" s="290">
        <v>1</v>
      </c>
      <c r="DY14" s="290">
        <v>1</v>
      </c>
      <c r="DZ14" s="290">
        <v>1</v>
      </c>
      <c r="EA14" s="290">
        <v>1</v>
      </c>
      <c r="EB14" s="299" t="s">
        <v>57</v>
      </c>
      <c r="EC14" s="290">
        <v>1</v>
      </c>
      <c r="ED14" s="299" t="s">
        <v>57</v>
      </c>
      <c r="EE14" s="299" t="s">
        <v>57</v>
      </c>
      <c r="EF14" s="290">
        <v>1</v>
      </c>
      <c r="EG14" s="290">
        <v>1</v>
      </c>
      <c r="EH14" s="290">
        <v>1</v>
      </c>
      <c r="EI14" s="290">
        <v>1</v>
      </c>
      <c r="EJ14" s="290">
        <v>1</v>
      </c>
      <c r="EK14" s="290">
        <v>1</v>
      </c>
      <c r="EL14" s="290">
        <v>1</v>
      </c>
      <c r="EM14" s="290">
        <v>1</v>
      </c>
      <c r="EN14" s="290">
        <v>1</v>
      </c>
      <c r="EO14" s="290">
        <v>1</v>
      </c>
      <c r="EP14" s="290">
        <v>1</v>
      </c>
      <c r="EQ14" s="290">
        <v>1</v>
      </c>
      <c r="ER14" s="290">
        <v>1</v>
      </c>
      <c r="ES14" s="290">
        <v>1</v>
      </c>
      <c r="ET14" s="290">
        <v>1</v>
      </c>
      <c r="EU14" s="290">
        <v>1</v>
      </c>
      <c r="EV14" s="290">
        <v>1</v>
      </c>
      <c r="EW14" s="290">
        <v>1</v>
      </c>
      <c r="EX14" s="290">
        <v>1</v>
      </c>
      <c r="EY14" s="290">
        <v>1</v>
      </c>
      <c r="EZ14" s="290">
        <v>1</v>
      </c>
      <c r="FA14" s="290">
        <v>1</v>
      </c>
      <c r="FB14" s="290">
        <v>1</v>
      </c>
      <c r="FC14" s="293">
        <f t="shared" si="3"/>
        <v>114</v>
      </c>
      <c r="FD14" s="140">
        <f t="shared" si="4"/>
        <v>0.98275862068965514</v>
      </c>
      <c r="FE14" s="300">
        <f t="shared" si="2"/>
        <v>9</v>
      </c>
      <c r="FF14" s="295"/>
      <c r="FG14" s="5">
        <v>1</v>
      </c>
      <c r="FH14" s="301">
        <v>5908845</v>
      </c>
      <c r="FI14" s="108" t="s">
        <v>199</v>
      </c>
      <c r="FJ14" s="108" t="s">
        <v>199</v>
      </c>
      <c r="FK14" s="97"/>
      <c r="FL14" s="124">
        <v>7112888687</v>
      </c>
      <c r="FM14" s="124">
        <v>66374966324</v>
      </c>
      <c r="FN14" s="124">
        <v>1811500769</v>
      </c>
    </row>
    <row r="15" spans="1:170" s="133" customFormat="1" x14ac:dyDescent="0.25">
      <c r="A15" s="135" t="s">
        <v>168</v>
      </c>
      <c r="B15" s="129" t="s">
        <v>13</v>
      </c>
      <c r="C15" s="290">
        <v>1</v>
      </c>
      <c r="D15" s="290">
        <v>1</v>
      </c>
      <c r="E15" s="298">
        <v>50351752600</v>
      </c>
      <c r="F15" s="298">
        <v>50351752600</v>
      </c>
      <c r="G15" s="298">
        <f t="shared" si="0"/>
        <v>0</v>
      </c>
      <c r="H15" s="292">
        <v>0</v>
      </c>
      <c r="I15" s="292">
        <v>0</v>
      </c>
      <c r="J15" s="290">
        <v>1</v>
      </c>
      <c r="K15" s="290">
        <v>1</v>
      </c>
      <c r="L15" s="290">
        <v>1</v>
      </c>
      <c r="M15" s="290">
        <v>1</v>
      </c>
      <c r="N15" s="290">
        <v>1</v>
      </c>
      <c r="O15" s="299" t="s">
        <v>57</v>
      </c>
      <c r="P15" s="290">
        <v>1</v>
      </c>
      <c r="Q15" s="290">
        <v>1</v>
      </c>
      <c r="R15" s="290">
        <v>1</v>
      </c>
      <c r="S15" s="290">
        <v>1</v>
      </c>
      <c r="T15" s="290">
        <v>1</v>
      </c>
      <c r="U15" s="292">
        <v>0</v>
      </c>
      <c r="V15" s="290">
        <v>1</v>
      </c>
      <c r="W15" s="292">
        <v>0</v>
      </c>
      <c r="X15" s="290">
        <v>1</v>
      </c>
      <c r="Y15" s="290">
        <v>1</v>
      </c>
      <c r="Z15" s="290">
        <v>1</v>
      </c>
      <c r="AA15" s="290">
        <v>1</v>
      </c>
      <c r="AB15" s="292">
        <v>0</v>
      </c>
      <c r="AC15" s="290">
        <v>1</v>
      </c>
      <c r="AD15" s="290">
        <v>1</v>
      </c>
      <c r="AE15" s="292">
        <v>0</v>
      </c>
      <c r="AF15" s="292">
        <v>0</v>
      </c>
      <c r="AG15" s="299" t="s">
        <v>57</v>
      </c>
      <c r="AH15" s="299" t="s">
        <v>57</v>
      </c>
      <c r="AI15" s="299" t="s">
        <v>57</v>
      </c>
      <c r="AJ15" s="299" t="s">
        <v>57</v>
      </c>
      <c r="AK15" s="299" t="s">
        <v>57</v>
      </c>
      <c r="AL15" s="299" t="s">
        <v>57</v>
      </c>
      <c r="AM15" s="299" t="s">
        <v>57</v>
      </c>
      <c r="AN15" s="299" t="s">
        <v>57</v>
      </c>
      <c r="AO15" s="299" t="s">
        <v>57</v>
      </c>
      <c r="AP15" s="299" t="s">
        <v>57</v>
      </c>
      <c r="AQ15" s="299" t="s">
        <v>57</v>
      </c>
      <c r="AR15" s="299" t="s">
        <v>57</v>
      </c>
      <c r="AS15" s="299" t="s">
        <v>57</v>
      </c>
      <c r="AT15" s="290">
        <v>1</v>
      </c>
      <c r="AU15" s="292">
        <v>0</v>
      </c>
      <c r="AV15" s="292">
        <v>0</v>
      </c>
      <c r="AW15" s="290">
        <v>1</v>
      </c>
      <c r="AX15" s="290">
        <v>1</v>
      </c>
      <c r="AY15" s="290">
        <v>1</v>
      </c>
      <c r="AZ15" s="292">
        <v>0</v>
      </c>
      <c r="BA15" s="290">
        <v>1</v>
      </c>
      <c r="BB15" s="290">
        <v>1</v>
      </c>
      <c r="BC15" s="290">
        <v>1</v>
      </c>
      <c r="BD15" s="292">
        <v>0</v>
      </c>
      <c r="BE15" s="292">
        <v>0</v>
      </c>
      <c r="BF15" s="292">
        <v>0</v>
      </c>
      <c r="BG15" s="290">
        <v>1</v>
      </c>
      <c r="BH15" s="290">
        <v>1</v>
      </c>
      <c r="BI15" s="299" t="s">
        <v>57</v>
      </c>
      <c r="BJ15" s="290">
        <v>1</v>
      </c>
      <c r="BK15" s="290">
        <v>1</v>
      </c>
      <c r="BL15" s="299" t="s">
        <v>57</v>
      </c>
      <c r="BM15" s="299" t="s">
        <v>57</v>
      </c>
      <c r="BN15" s="290">
        <v>1</v>
      </c>
      <c r="BO15" s="290">
        <v>1</v>
      </c>
      <c r="BP15" s="299" t="s">
        <v>57</v>
      </c>
      <c r="BQ15" s="290">
        <v>1</v>
      </c>
      <c r="BR15" s="290">
        <v>1</v>
      </c>
      <c r="BS15" s="290">
        <v>1</v>
      </c>
      <c r="BT15" s="290">
        <v>1</v>
      </c>
      <c r="BU15" s="290">
        <v>1</v>
      </c>
      <c r="BV15" s="290">
        <v>1</v>
      </c>
      <c r="BW15" s="290">
        <v>1</v>
      </c>
      <c r="BX15" s="290">
        <v>1</v>
      </c>
      <c r="BY15" s="290">
        <v>1</v>
      </c>
      <c r="BZ15" s="290">
        <v>1</v>
      </c>
      <c r="CA15" s="290">
        <v>1</v>
      </c>
      <c r="CB15" s="290">
        <v>1</v>
      </c>
      <c r="CC15" s="290">
        <v>1</v>
      </c>
      <c r="CD15" s="290">
        <v>1</v>
      </c>
      <c r="CE15" s="290">
        <v>1</v>
      </c>
      <c r="CF15" s="292">
        <v>0</v>
      </c>
      <c r="CG15" s="290">
        <v>1</v>
      </c>
      <c r="CH15" s="292">
        <v>0</v>
      </c>
      <c r="CI15" s="290">
        <v>1</v>
      </c>
      <c r="CJ15" s="299" t="s">
        <v>57</v>
      </c>
      <c r="CK15" s="292">
        <v>0</v>
      </c>
      <c r="CL15" s="292">
        <v>0</v>
      </c>
      <c r="CM15" s="292">
        <v>0</v>
      </c>
      <c r="CN15" s="292">
        <v>0</v>
      </c>
      <c r="CO15" s="299" t="s">
        <v>57</v>
      </c>
      <c r="CP15" s="299" t="s">
        <v>57</v>
      </c>
      <c r="CQ15" s="292">
        <v>0</v>
      </c>
      <c r="CR15" s="290">
        <v>1</v>
      </c>
      <c r="CS15" s="292">
        <v>0</v>
      </c>
      <c r="CT15" s="290">
        <v>1</v>
      </c>
      <c r="CU15" s="290">
        <v>1</v>
      </c>
      <c r="CV15" s="290">
        <v>1</v>
      </c>
      <c r="CW15" s="292">
        <v>0</v>
      </c>
      <c r="CX15" s="290">
        <v>1</v>
      </c>
      <c r="CY15" s="292">
        <v>0</v>
      </c>
      <c r="CZ15" s="292">
        <v>0</v>
      </c>
      <c r="DA15" s="290">
        <v>1</v>
      </c>
      <c r="DB15" s="290">
        <v>1</v>
      </c>
      <c r="DC15" s="299" t="s">
        <v>57</v>
      </c>
      <c r="DD15" s="292">
        <v>0</v>
      </c>
      <c r="DE15" s="299" t="s">
        <v>57</v>
      </c>
      <c r="DF15" s="290">
        <v>1</v>
      </c>
      <c r="DG15" s="299" t="s">
        <v>57</v>
      </c>
      <c r="DH15" s="299" t="s">
        <v>57</v>
      </c>
      <c r="DI15" s="299" t="s">
        <v>57</v>
      </c>
      <c r="DJ15" s="292">
        <v>0</v>
      </c>
      <c r="DK15" s="292">
        <v>0</v>
      </c>
      <c r="DL15" s="292">
        <v>0</v>
      </c>
      <c r="DM15" s="290">
        <v>1</v>
      </c>
      <c r="DN15" s="299" t="s">
        <v>57</v>
      </c>
      <c r="DO15" s="299" t="s">
        <v>57</v>
      </c>
      <c r="DP15" s="299" t="s">
        <v>57</v>
      </c>
      <c r="DQ15" s="299" t="s">
        <v>57</v>
      </c>
      <c r="DR15" s="299" t="s">
        <v>57</v>
      </c>
      <c r="DS15" s="290">
        <v>1</v>
      </c>
      <c r="DT15" s="290">
        <v>1</v>
      </c>
      <c r="DU15" s="292">
        <v>0</v>
      </c>
      <c r="DV15" s="290">
        <v>1</v>
      </c>
      <c r="DW15" s="299" t="s">
        <v>57</v>
      </c>
      <c r="DX15" s="290">
        <v>1</v>
      </c>
      <c r="DY15" s="292">
        <v>0</v>
      </c>
      <c r="DZ15" s="290">
        <v>1</v>
      </c>
      <c r="EA15" s="290">
        <v>1</v>
      </c>
      <c r="EB15" s="299" t="s">
        <v>57</v>
      </c>
      <c r="EC15" s="292">
        <v>0</v>
      </c>
      <c r="ED15" s="299" t="s">
        <v>57</v>
      </c>
      <c r="EE15" s="299" t="s">
        <v>57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0">
        <v>1</v>
      </c>
      <c r="EO15" s="292">
        <v>0</v>
      </c>
      <c r="EP15" s="290">
        <v>1</v>
      </c>
      <c r="EQ15" s="290">
        <v>1</v>
      </c>
      <c r="ER15" s="290">
        <v>1</v>
      </c>
      <c r="ES15" s="290">
        <v>1</v>
      </c>
      <c r="ET15" s="290">
        <v>1</v>
      </c>
      <c r="EU15" s="290">
        <v>1</v>
      </c>
      <c r="EV15" s="290">
        <v>1</v>
      </c>
      <c r="EW15" s="290">
        <v>1</v>
      </c>
      <c r="EX15" s="290">
        <v>1</v>
      </c>
      <c r="EY15" s="290">
        <v>1</v>
      </c>
      <c r="EZ15" s="290">
        <v>1</v>
      </c>
      <c r="FA15" s="290">
        <v>1</v>
      </c>
      <c r="FB15" s="292">
        <v>0</v>
      </c>
      <c r="FC15" s="293">
        <f t="shared" si="3"/>
        <v>75</v>
      </c>
      <c r="FD15" s="140">
        <f t="shared" si="4"/>
        <v>0.64655172413793105</v>
      </c>
      <c r="FE15" s="300">
        <f t="shared" si="2"/>
        <v>28</v>
      </c>
      <c r="FF15" s="295"/>
      <c r="FG15" s="6">
        <v>0</v>
      </c>
      <c r="FH15" s="301">
        <v>3607210</v>
      </c>
      <c r="FI15" s="97">
        <v>5750000000</v>
      </c>
      <c r="FJ15" s="97">
        <v>1015841300</v>
      </c>
      <c r="FK15" s="97"/>
      <c r="FL15" s="97">
        <v>2083635500</v>
      </c>
      <c r="FM15" s="97">
        <v>48268117000</v>
      </c>
      <c r="FN15" s="97">
        <v>0</v>
      </c>
    </row>
    <row r="16" spans="1:170" s="133" customFormat="1" x14ac:dyDescent="0.25">
      <c r="A16" s="135" t="s">
        <v>169</v>
      </c>
      <c r="B16" s="129" t="s">
        <v>14</v>
      </c>
      <c r="C16" s="290">
        <v>1</v>
      </c>
      <c r="D16" s="290">
        <v>1</v>
      </c>
      <c r="E16" s="298">
        <v>38794947355</v>
      </c>
      <c r="F16" s="298">
        <v>38794947355</v>
      </c>
      <c r="G16" s="298">
        <f t="shared" si="0"/>
        <v>0</v>
      </c>
      <c r="H16" s="290">
        <v>1</v>
      </c>
      <c r="I16" s="292">
        <v>0</v>
      </c>
      <c r="J16" s="290">
        <v>1</v>
      </c>
      <c r="K16" s="290">
        <v>1</v>
      </c>
      <c r="L16" s="290">
        <v>1</v>
      </c>
      <c r="M16" s="290">
        <v>1</v>
      </c>
      <c r="N16" s="290">
        <v>1</v>
      </c>
      <c r="O16" s="299" t="s">
        <v>57</v>
      </c>
      <c r="P16" s="290">
        <v>1</v>
      </c>
      <c r="Q16" s="290">
        <v>1</v>
      </c>
      <c r="R16" s="290">
        <v>1</v>
      </c>
      <c r="S16" s="290">
        <v>1</v>
      </c>
      <c r="T16" s="290">
        <v>1</v>
      </c>
      <c r="U16" s="290">
        <v>1</v>
      </c>
      <c r="V16" s="290">
        <v>1</v>
      </c>
      <c r="W16" s="292">
        <v>0</v>
      </c>
      <c r="X16" s="290">
        <v>1</v>
      </c>
      <c r="Y16" s="290">
        <v>1</v>
      </c>
      <c r="Z16" s="290">
        <v>1</v>
      </c>
      <c r="AA16" s="290">
        <v>1</v>
      </c>
      <c r="AB16" s="290">
        <v>1</v>
      </c>
      <c r="AC16" s="290">
        <v>1</v>
      </c>
      <c r="AD16" s="290">
        <v>1</v>
      </c>
      <c r="AE16" s="290">
        <v>1</v>
      </c>
      <c r="AF16" s="290">
        <v>1</v>
      </c>
      <c r="AG16" s="299" t="s">
        <v>57</v>
      </c>
      <c r="AH16" s="299" t="s">
        <v>57</v>
      </c>
      <c r="AI16" s="299" t="s">
        <v>57</v>
      </c>
      <c r="AJ16" s="299" t="s">
        <v>57</v>
      </c>
      <c r="AK16" s="299" t="s">
        <v>57</v>
      </c>
      <c r="AL16" s="299" t="s">
        <v>57</v>
      </c>
      <c r="AM16" s="299" t="s">
        <v>57</v>
      </c>
      <c r="AN16" s="299" t="s">
        <v>57</v>
      </c>
      <c r="AO16" s="299" t="s">
        <v>57</v>
      </c>
      <c r="AP16" s="299" t="s">
        <v>57</v>
      </c>
      <c r="AQ16" s="299" t="s">
        <v>57</v>
      </c>
      <c r="AR16" s="299" t="s">
        <v>57</v>
      </c>
      <c r="AS16" s="299" t="s">
        <v>57</v>
      </c>
      <c r="AT16" s="290">
        <v>1</v>
      </c>
      <c r="AU16" s="292">
        <v>0</v>
      </c>
      <c r="AV16" s="290">
        <v>1</v>
      </c>
      <c r="AW16" s="290">
        <v>1</v>
      </c>
      <c r="AX16" s="290">
        <v>1</v>
      </c>
      <c r="AY16" s="290">
        <v>1</v>
      </c>
      <c r="AZ16" s="292">
        <v>0</v>
      </c>
      <c r="BA16" s="290">
        <v>1</v>
      </c>
      <c r="BB16" s="290">
        <v>1</v>
      </c>
      <c r="BC16" s="292">
        <v>0</v>
      </c>
      <c r="BD16" s="292">
        <v>0</v>
      </c>
      <c r="BE16" s="292">
        <v>0</v>
      </c>
      <c r="BF16" s="290">
        <v>1</v>
      </c>
      <c r="BG16" s="290">
        <v>1</v>
      </c>
      <c r="BH16" s="290">
        <v>1</v>
      </c>
      <c r="BI16" s="299" t="s">
        <v>57</v>
      </c>
      <c r="BJ16" s="290">
        <v>1</v>
      </c>
      <c r="BK16" s="290">
        <v>1</v>
      </c>
      <c r="BL16" s="299" t="s">
        <v>57</v>
      </c>
      <c r="BM16" s="299" t="s">
        <v>57</v>
      </c>
      <c r="BN16" s="292">
        <v>0</v>
      </c>
      <c r="BO16" s="290">
        <v>1</v>
      </c>
      <c r="BP16" s="299" t="s">
        <v>57</v>
      </c>
      <c r="BQ16" s="290">
        <v>1</v>
      </c>
      <c r="BR16" s="290">
        <v>1</v>
      </c>
      <c r="BS16" s="290">
        <v>1</v>
      </c>
      <c r="BT16" s="290">
        <v>1</v>
      </c>
      <c r="BU16" s="290">
        <v>1</v>
      </c>
      <c r="BV16" s="290">
        <v>1</v>
      </c>
      <c r="BW16" s="290">
        <v>1</v>
      </c>
      <c r="BX16" s="290">
        <v>1</v>
      </c>
      <c r="BY16" s="290">
        <v>1</v>
      </c>
      <c r="BZ16" s="290">
        <v>1</v>
      </c>
      <c r="CA16" s="290">
        <v>1</v>
      </c>
      <c r="CB16" s="290">
        <v>1</v>
      </c>
      <c r="CC16" s="290">
        <v>1</v>
      </c>
      <c r="CD16" s="290">
        <v>1</v>
      </c>
      <c r="CE16" s="290">
        <v>1</v>
      </c>
      <c r="CF16" s="290">
        <v>1</v>
      </c>
      <c r="CG16" s="290">
        <v>1</v>
      </c>
      <c r="CH16" s="290">
        <v>1</v>
      </c>
      <c r="CI16" s="290">
        <v>1</v>
      </c>
      <c r="CJ16" s="299" t="s">
        <v>57</v>
      </c>
      <c r="CK16" s="292">
        <v>0</v>
      </c>
      <c r="CL16" s="292">
        <v>0</v>
      </c>
      <c r="CM16" s="292">
        <v>0</v>
      </c>
      <c r="CN16" s="292">
        <v>0</v>
      </c>
      <c r="CO16" s="299" t="s">
        <v>57</v>
      </c>
      <c r="CP16" s="299" t="s">
        <v>57</v>
      </c>
      <c r="CQ16" s="292">
        <v>0</v>
      </c>
      <c r="CR16" s="290">
        <v>1</v>
      </c>
      <c r="CS16" s="290">
        <v>1</v>
      </c>
      <c r="CT16" s="290">
        <v>1</v>
      </c>
      <c r="CU16" s="290">
        <v>1</v>
      </c>
      <c r="CV16" s="290">
        <v>1</v>
      </c>
      <c r="CW16" s="290">
        <v>1</v>
      </c>
      <c r="CX16" s="290">
        <v>1</v>
      </c>
      <c r="CY16" s="290">
        <v>1</v>
      </c>
      <c r="CZ16" s="290">
        <v>1</v>
      </c>
      <c r="DA16" s="290">
        <v>1</v>
      </c>
      <c r="DB16" s="305">
        <v>0</v>
      </c>
      <c r="DC16" s="299" t="s">
        <v>57</v>
      </c>
      <c r="DD16" s="290">
        <v>1</v>
      </c>
      <c r="DE16" s="299" t="s">
        <v>57</v>
      </c>
      <c r="DF16" s="290">
        <v>1</v>
      </c>
      <c r="DG16" s="299" t="s">
        <v>57</v>
      </c>
      <c r="DH16" s="299" t="s">
        <v>57</v>
      </c>
      <c r="DI16" s="299" t="s">
        <v>57</v>
      </c>
      <c r="DJ16" s="290">
        <v>1</v>
      </c>
      <c r="DK16" s="290">
        <v>1</v>
      </c>
      <c r="DL16" s="290">
        <v>1</v>
      </c>
      <c r="DM16" s="290">
        <v>1</v>
      </c>
      <c r="DN16" s="299" t="s">
        <v>57</v>
      </c>
      <c r="DO16" s="299" t="s">
        <v>57</v>
      </c>
      <c r="DP16" s="299" t="s">
        <v>57</v>
      </c>
      <c r="DQ16" s="299" t="s">
        <v>57</v>
      </c>
      <c r="DR16" s="299" t="s">
        <v>57</v>
      </c>
      <c r="DS16" s="290">
        <v>1</v>
      </c>
      <c r="DT16" s="290">
        <v>1</v>
      </c>
      <c r="DU16" s="290">
        <v>1</v>
      </c>
      <c r="DV16" s="290">
        <v>1</v>
      </c>
      <c r="DW16" s="299" t="s">
        <v>57</v>
      </c>
      <c r="DX16" s="290">
        <v>1</v>
      </c>
      <c r="DY16" s="292">
        <v>0</v>
      </c>
      <c r="DZ16" s="290">
        <v>1</v>
      </c>
      <c r="EA16" s="290">
        <v>1</v>
      </c>
      <c r="EB16" s="299" t="s">
        <v>57</v>
      </c>
      <c r="EC16" s="290">
        <v>1</v>
      </c>
      <c r="ED16" s="299" t="s">
        <v>57</v>
      </c>
      <c r="EE16" s="299" t="s">
        <v>57</v>
      </c>
      <c r="EF16" s="290">
        <v>1</v>
      </c>
      <c r="EG16" s="290">
        <v>1</v>
      </c>
      <c r="EH16" s="290">
        <v>1</v>
      </c>
      <c r="EI16" s="292">
        <v>0</v>
      </c>
      <c r="EJ16" s="292">
        <v>0</v>
      </c>
      <c r="EK16" s="290">
        <v>1</v>
      </c>
      <c r="EL16" s="290">
        <v>1</v>
      </c>
      <c r="EM16" s="290">
        <v>1</v>
      </c>
      <c r="EN16" s="290">
        <v>1</v>
      </c>
      <c r="EO16" s="290">
        <v>1</v>
      </c>
      <c r="EP16" s="290">
        <v>1</v>
      </c>
      <c r="EQ16" s="290">
        <v>1</v>
      </c>
      <c r="ER16" s="290">
        <v>1</v>
      </c>
      <c r="ES16" s="290">
        <v>1</v>
      </c>
      <c r="ET16" s="290">
        <v>1</v>
      </c>
      <c r="EU16" s="290">
        <v>1</v>
      </c>
      <c r="EV16" s="290">
        <v>1</v>
      </c>
      <c r="EW16" s="290">
        <v>1</v>
      </c>
      <c r="EX16" s="290">
        <v>1</v>
      </c>
      <c r="EY16" s="292">
        <v>0</v>
      </c>
      <c r="EZ16" s="290">
        <v>1</v>
      </c>
      <c r="FA16" s="290">
        <v>1</v>
      </c>
      <c r="FB16" s="290">
        <v>1</v>
      </c>
      <c r="FC16" s="293">
        <f t="shared" si="3"/>
        <v>98</v>
      </c>
      <c r="FD16" s="140">
        <f t="shared" si="4"/>
        <v>0.84482758620689657</v>
      </c>
      <c r="FE16" s="300">
        <f t="shared" si="2"/>
        <v>17</v>
      </c>
      <c r="FF16" s="295"/>
      <c r="FG16" s="6">
        <v>0</v>
      </c>
      <c r="FH16" s="301">
        <v>2947206</v>
      </c>
      <c r="FI16" s="97">
        <v>2438839624</v>
      </c>
      <c r="FJ16" s="97">
        <v>620215089</v>
      </c>
      <c r="FK16" s="97"/>
      <c r="FL16" s="97">
        <v>3668544518</v>
      </c>
      <c r="FM16" s="97">
        <v>35126402837</v>
      </c>
      <c r="FN16" s="97">
        <v>0</v>
      </c>
    </row>
    <row r="17" spans="1:170" s="133" customFormat="1" x14ac:dyDescent="0.25">
      <c r="A17" s="135" t="s">
        <v>170</v>
      </c>
      <c r="B17" s="129" t="s">
        <v>15</v>
      </c>
      <c r="C17" s="290">
        <v>1</v>
      </c>
      <c r="D17" s="290">
        <v>1</v>
      </c>
      <c r="E17" s="298">
        <v>100923903000</v>
      </c>
      <c r="F17" s="298">
        <v>100923903000</v>
      </c>
      <c r="G17" s="298">
        <f t="shared" si="0"/>
        <v>0</v>
      </c>
      <c r="H17" s="302">
        <v>1</v>
      </c>
      <c r="I17" s="302">
        <v>1</v>
      </c>
      <c r="J17" s="290">
        <v>1</v>
      </c>
      <c r="K17" s="302">
        <v>1</v>
      </c>
      <c r="L17" s="302">
        <v>1</v>
      </c>
      <c r="M17" s="302">
        <v>1</v>
      </c>
      <c r="N17" s="302">
        <v>1</v>
      </c>
      <c r="O17" s="303" t="s">
        <v>57</v>
      </c>
      <c r="P17" s="302">
        <v>1</v>
      </c>
      <c r="Q17" s="302">
        <v>1</v>
      </c>
      <c r="R17" s="302">
        <v>1</v>
      </c>
      <c r="S17" s="290">
        <v>1</v>
      </c>
      <c r="T17" s="302">
        <v>1</v>
      </c>
      <c r="U17" s="290">
        <v>1</v>
      </c>
      <c r="V17" s="302">
        <v>1</v>
      </c>
      <c r="W17" s="290">
        <v>1</v>
      </c>
      <c r="X17" s="290">
        <v>1</v>
      </c>
      <c r="Y17" s="302">
        <v>1</v>
      </c>
      <c r="Z17" s="302">
        <v>1</v>
      </c>
      <c r="AA17" s="302">
        <v>1</v>
      </c>
      <c r="AB17" s="290">
        <v>1</v>
      </c>
      <c r="AC17" s="302">
        <v>1</v>
      </c>
      <c r="AD17" s="302">
        <v>1</v>
      </c>
      <c r="AE17" s="290">
        <v>1</v>
      </c>
      <c r="AF17" s="290">
        <v>1</v>
      </c>
      <c r="AG17" s="299" t="s">
        <v>57</v>
      </c>
      <c r="AH17" s="299" t="s">
        <v>57</v>
      </c>
      <c r="AI17" s="299" t="s">
        <v>57</v>
      </c>
      <c r="AJ17" s="299" t="s">
        <v>57</v>
      </c>
      <c r="AK17" s="299" t="s">
        <v>57</v>
      </c>
      <c r="AL17" s="299" t="s">
        <v>57</v>
      </c>
      <c r="AM17" s="299" t="s">
        <v>57</v>
      </c>
      <c r="AN17" s="299" t="s">
        <v>57</v>
      </c>
      <c r="AO17" s="299" t="s">
        <v>57</v>
      </c>
      <c r="AP17" s="299" t="s">
        <v>57</v>
      </c>
      <c r="AQ17" s="299" t="s">
        <v>57</v>
      </c>
      <c r="AR17" s="303" t="s">
        <v>57</v>
      </c>
      <c r="AS17" s="303" t="s">
        <v>57</v>
      </c>
      <c r="AT17" s="302">
        <v>1</v>
      </c>
      <c r="AU17" s="302">
        <v>1</v>
      </c>
      <c r="AV17" s="302">
        <v>1</v>
      </c>
      <c r="AW17" s="302">
        <v>1</v>
      </c>
      <c r="AX17" s="302">
        <v>1</v>
      </c>
      <c r="AY17" s="302">
        <v>1</v>
      </c>
      <c r="AZ17" s="302">
        <v>1</v>
      </c>
      <c r="BA17" s="302">
        <v>1</v>
      </c>
      <c r="BB17" s="302">
        <v>1</v>
      </c>
      <c r="BC17" s="302">
        <v>1</v>
      </c>
      <c r="BD17" s="302">
        <v>1</v>
      </c>
      <c r="BE17" s="302">
        <v>1</v>
      </c>
      <c r="BF17" s="302">
        <v>1</v>
      </c>
      <c r="BG17" s="302">
        <v>1</v>
      </c>
      <c r="BH17" s="302">
        <v>1</v>
      </c>
      <c r="BI17" s="303" t="s">
        <v>57</v>
      </c>
      <c r="BJ17" s="302">
        <v>1</v>
      </c>
      <c r="BK17" s="302">
        <v>1</v>
      </c>
      <c r="BL17" s="303" t="s">
        <v>57</v>
      </c>
      <c r="BM17" s="303" t="s">
        <v>57</v>
      </c>
      <c r="BN17" s="290">
        <v>1</v>
      </c>
      <c r="BO17" s="290">
        <v>1</v>
      </c>
      <c r="BP17" s="303" t="s">
        <v>57</v>
      </c>
      <c r="BQ17" s="290">
        <v>1</v>
      </c>
      <c r="BR17" s="290">
        <v>1</v>
      </c>
      <c r="BS17" s="290">
        <v>1</v>
      </c>
      <c r="BT17" s="302">
        <v>1</v>
      </c>
      <c r="BU17" s="290">
        <v>1</v>
      </c>
      <c r="BV17" s="290">
        <v>1</v>
      </c>
      <c r="BW17" s="302">
        <v>1</v>
      </c>
      <c r="BX17" s="290">
        <v>1</v>
      </c>
      <c r="BY17" s="290">
        <v>1</v>
      </c>
      <c r="BZ17" s="290">
        <v>1</v>
      </c>
      <c r="CA17" s="290">
        <v>1</v>
      </c>
      <c r="CB17" s="290">
        <v>1</v>
      </c>
      <c r="CC17" s="302">
        <v>1</v>
      </c>
      <c r="CD17" s="302">
        <v>1</v>
      </c>
      <c r="CE17" s="302">
        <v>1</v>
      </c>
      <c r="CF17" s="302">
        <v>1</v>
      </c>
      <c r="CG17" s="302">
        <v>1</v>
      </c>
      <c r="CH17" s="302">
        <v>1</v>
      </c>
      <c r="CI17" s="302">
        <v>1</v>
      </c>
      <c r="CJ17" s="303" t="s">
        <v>57</v>
      </c>
      <c r="CK17" s="290">
        <v>1</v>
      </c>
      <c r="CL17" s="290">
        <v>1</v>
      </c>
      <c r="CM17" s="290">
        <v>1</v>
      </c>
      <c r="CN17" s="290">
        <v>1</v>
      </c>
      <c r="CO17" s="303" t="s">
        <v>57</v>
      </c>
      <c r="CP17" s="303" t="s">
        <v>57</v>
      </c>
      <c r="CQ17" s="290">
        <v>1</v>
      </c>
      <c r="CR17" s="290">
        <v>1</v>
      </c>
      <c r="CS17" s="290">
        <v>1</v>
      </c>
      <c r="CT17" s="290">
        <v>1</v>
      </c>
      <c r="CU17" s="290">
        <v>1</v>
      </c>
      <c r="CV17" s="290">
        <v>1</v>
      </c>
      <c r="CW17" s="290">
        <v>1</v>
      </c>
      <c r="CX17" s="290">
        <v>1</v>
      </c>
      <c r="CY17" s="290">
        <v>1</v>
      </c>
      <c r="CZ17" s="290">
        <v>1</v>
      </c>
      <c r="DA17" s="290">
        <v>1</v>
      </c>
      <c r="DB17" s="290">
        <v>1</v>
      </c>
      <c r="DC17" s="303" t="s">
        <v>57</v>
      </c>
      <c r="DD17" s="290">
        <v>1</v>
      </c>
      <c r="DE17" s="303" t="s">
        <v>57</v>
      </c>
      <c r="DF17" s="290">
        <v>1</v>
      </c>
      <c r="DG17" s="303" t="s">
        <v>57</v>
      </c>
      <c r="DH17" s="303" t="s">
        <v>57</v>
      </c>
      <c r="DI17" s="303" t="s">
        <v>57</v>
      </c>
      <c r="DJ17" s="290">
        <v>1</v>
      </c>
      <c r="DK17" s="290">
        <v>1</v>
      </c>
      <c r="DL17" s="290">
        <v>1</v>
      </c>
      <c r="DM17" s="302">
        <v>1</v>
      </c>
      <c r="DN17" s="303" t="s">
        <v>57</v>
      </c>
      <c r="DO17" s="303" t="s">
        <v>57</v>
      </c>
      <c r="DP17" s="303" t="s">
        <v>57</v>
      </c>
      <c r="DQ17" s="303" t="s">
        <v>57</v>
      </c>
      <c r="DR17" s="303" t="s">
        <v>57</v>
      </c>
      <c r="DS17" s="290">
        <v>1</v>
      </c>
      <c r="DT17" s="290">
        <v>1</v>
      </c>
      <c r="DU17" s="290">
        <v>1</v>
      </c>
      <c r="DV17" s="290">
        <v>1</v>
      </c>
      <c r="DW17" s="303" t="s">
        <v>57</v>
      </c>
      <c r="DX17" s="290">
        <v>1</v>
      </c>
      <c r="DY17" s="290">
        <v>1</v>
      </c>
      <c r="DZ17" s="290">
        <v>1</v>
      </c>
      <c r="EA17" s="290">
        <v>1</v>
      </c>
      <c r="EB17" s="303" t="s">
        <v>57</v>
      </c>
      <c r="EC17" s="290">
        <v>1</v>
      </c>
      <c r="ED17" s="303" t="s">
        <v>57</v>
      </c>
      <c r="EE17" s="303" t="s">
        <v>57</v>
      </c>
      <c r="EF17" s="290">
        <v>1</v>
      </c>
      <c r="EG17" s="290">
        <v>1</v>
      </c>
      <c r="EH17" s="290">
        <v>1</v>
      </c>
      <c r="EI17" s="290">
        <v>1</v>
      </c>
      <c r="EJ17" s="290">
        <v>1</v>
      </c>
      <c r="EK17" s="290">
        <v>1</v>
      </c>
      <c r="EL17" s="290">
        <v>1</v>
      </c>
      <c r="EM17" s="290">
        <v>1</v>
      </c>
      <c r="EN17" s="290">
        <v>1</v>
      </c>
      <c r="EO17" s="290">
        <v>1</v>
      </c>
      <c r="EP17" s="290">
        <v>1</v>
      </c>
      <c r="EQ17" s="290">
        <v>1</v>
      </c>
      <c r="ER17" s="290">
        <v>1</v>
      </c>
      <c r="ES17" s="290">
        <v>1</v>
      </c>
      <c r="ET17" s="290">
        <v>1</v>
      </c>
      <c r="EU17" s="290">
        <v>1</v>
      </c>
      <c r="EV17" s="290">
        <v>1</v>
      </c>
      <c r="EW17" s="290">
        <v>1</v>
      </c>
      <c r="EX17" s="290">
        <v>1</v>
      </c>
      <c r="EY17" s="290">
        <v>1</v>
      </c>
      <c r="EZ17" s="290">
        <v>1</v>
      </c>
      <c r="FA17" s="290">
        <v>1</v>
      </c>
      <c r="FB17" s="290">
        <v>1</v>
      </c>
      <c r="FC17" s="293">
        <f t="shared" si="3"/>
        <v>116</v>
      </c>
      <c r="FD17" s="140">
        <f t="shared" si="4"/>
        <v>1</v>
      </c>
      <c r="FE17" s="300">
        <f t="shared" si="2"/>
        <v>1</v>
      </c>
      <c r="FF17" s="295"/>
      <c r="FG17" s="5">
        <v>1</v>
      </c>
      <c r="FH17" s="301">
        <v>8110943</v>
      </c>
      <c r="FI17" s="97">
        <v>17962400139</v>
      </c>
      <c r="FJ17" s="97">
        <v>2291580470</v>
      </c>
      <c r="FK17" s="97"/>
      <c r="FL17" s="97">
        <v>17839716000</v>
      </c>
      <c r="FM17" s="97">
        <v>83084187000</v>
      </c>
      <c r="FN17" s="97">
        <v>0</v>
      </c>
    </row>
    <row r="18" spans="1:170" s="133" customFormat="1" x14ac:dyDescent="0.25">
      <c r="A18" s="135" t="s">
        <v>171</v>
      </c>
      <c r="B18" s="129" t="s">
        <v>16</v>
      </c>
      <c r="C18" s="290">
        <v>1</v>
      </c>
      <c r="D18" s="290">
        <v>1</v>
      </c>
      <c r="E18" s="298">
        <v>260318993616</v>
      </c>
      <c r="F18" s="298">
        <v>260318993616</v>
      </c>
      <c r="G18" s="298">
        <f t="shared" si="0"/>
        <v>0</v>
      </c>
      <c r="H18" s="302">
        <v>1</v>
      </c>
      <c r="I18" s="302">
        <v>1</v>
      </c>
      <c r="J18" s="290">
        <v>1</v>
      </c>
      <c r="K18" s="302">
        <v>1</v>
      </c>
      <c r="L18" s="302">
        <v>1</v>
      </c>
      <c r="M18" s="302">
        <v>1</v>
      </c>
      <c r="N18" s="302">
        <v>1</v>
      </c>
      <c r="O18" s="303" t="s">
        <v>57</v>
      </c>
      <c r="P18" s="302">
        <v>1</v>
      </c>
      <c r="Q18" s="302">
        <v>1</v>
      </c>
      <c r="R18" s="302">
        <v>1</v>
      </c>
      <c r="S18" s="302">
        <v>1</v>
      </c>
      <c r="T18" s="302">
        <v>1</v>
      </c>
      <c r="U18" s="302">
        <v>1</v>
      </c>
      <c r="V18" s="290">
        <v>1</v>
      </c>
      <c r="W18" s="302">
        <v>1</v>
      </c>
      <c r="X18" s="290">
        <v>1</v>
      </c>
      <c r="Y18" s="302">
        <v>1</v>
      </c>
      <c r="Z18" s="302">
        <v>1</v>
      </c>
      <c r="AA18" s="302">
        <v>1</v>
      </c>
      <c r="AB18" s="302">
        <v>1</v>
      </c>
      <c r="AC18" s="290">
        <v>1</v>
      </c>
      <c r="AD18" s="290">
        <v>1</v>
      </c>
      <c r="AE18" s="290">
        <v>1</v>
      </c>
      <c r="AF18" s="290">
        <v>1</v>
      </c>
      <c r="AG18" s="299" t="s">
        <v>57</v>
      </c>
      <c r="AH18" s="299" t="s">
        <v>57</v>
      </c>
      <c r="AI18" s="299" t="s">
        <v>57</v>
      </c>
      <c r="AJ18" s="299" t="s">
        <v>57</v>
      </c>
      <c r="AK18" s="299" t="s">
        <v>57</v>
      </c>
      <c r="AL18" s="299" t="s">
        <v>57</v>
      </c>
      <c r="AM18" s="299" t="s">
        <v>57</v>
      </c>
      <c r="AN18" s="299" t="s">
        <v>57</v>
      </c>
      <c r="AO18" s="299" t="s">
        <v>57</v>
      </c>
      <c r="AP18" s="299" t="s">
        <v>57</v>
      </c>
      <c r="AQ18" s="299" t="s">
        <v>57</v>
      </c>
      <c r="AR18" s="303" t="s">
        <v>57</v>
      </c>
      <c r="AS18" s="303" t="s">
        <v>57</v>
      </c>
      <c r="AT18" s="290">
        <v>1</v>
      </c>
      <c r="AU18" s="292">
        <v>0</v>
      </c>
      <c r="AV18" s="290">
        <v>1</v>
      </c>
      <c r="AW18" s="290">
        <v>1</v>
      </c>
      <c r="AX18" s="290">
        <v>1</v>
      </c>
      <c r="AY18" s="290">
        <v>1</v>
      </c>
      <c r="AZ18" s="292">
        <v>0</v>
      </c>
      <c r="BA18" s="290">
        <v>1</v>
      </c>
      <c r="BB18" s="290">
        <v>1</v>
      </c>
      <c r="BC18" s="292">
        <v>0</v>
      </c>
      <c r="BD18" s="292">
        <v>0</v>
      </c>
      <c r="BE18" s="290">
        <v>1</v>
      </c>
      <c r="BF18" s="292">
        <v>0</v>
      </c>
      <c r="BG18" s="290">
        <v>1</v>
      </c>
      <c r="BH18" s="290">
        <v>1</v>
      </c>
      <c r="BI18" s="303" t="s">
        <v>57</v>
      </c>
      <c r="BJ18" s="292">
        <v>0</v>
      </c>
      <c r="BK18" s="292">
        <v>0</v>
      </c>
      <c r="BL18" s="303" t="s">
        <v>57</v>
      </c>
      <c r="BM18" s="303" t="s">
        <v>57</v>
      </c>
      <c r="BN18" s="290">
        <v>1</v>
      </c>
      <c r="BO18" s="290">
        <v>1</v>
      </c>
      <c r="BP18" s="303" t="s">
        <v>57</v>
      </c>
      <c r="BQ18" s="290">
        <v>1</v>
      </c>
      <c r="BR18" s="290">
        <v>1</v>
      </c>
      <c r="BS18" s="290">
        <v>1</v>
      </c>
      <c r="BT18" s="290">
        <v>1</v>
      </c>
      <c r="BU18" s="290">
        <v>1</v>
      </c>
      <c r="BV18" s="290">
        <v>1</v>
      </c>
      <c r="BW18" s="290">
        <v>1</v>
      </c>
      <c r="BX18" s="290">
        <v>1</v>
      </c>
      <c r="BY18" s="290">
        <v>1</v>
      </c>
      <c r="BZ18" s="290">
        <v>1</v>
      </c>
      <c r="CA18" s="290">
        <v>1</v>
      </c>
      <c r="CB18" s="290">
        <v>1</v>
      </c>
      <c r="CC18" s="290">
        <v>1</v>
      </c>
      <c r="CD18" s="290">
        <v>1</v>
      </c>
      <c r="CE18" s="290">
        <v>1</v>
      </c>
      <c r="CF18" s="290">
        <v>1</v>
      </c>
      <c r="CG18" s="290">
        <v>1</v>
      </c>
      <c r="CH18" s="290">
        <v>1</v>
      </c>
      <c r="CI18" s="290">
        <v>1</v>
      </c>
      <c r="CJ18" s="303" t="s">
        <v>57</v>
      </c>
      <c r="CK18" s="290">
        <v>1</v>
      </c>
      <c r="CL18" s="292">
        <v>0</v>
      </c>
      <c r="CM18" s="292">
        <v>0</v>
      </c>
      <c r="CN18" s="290">
        <v>1</v>
      </c>
      <c r="CO18" s="303" t="s">
        <v>57</v>
      </c>
      <c r="CP18" s="303" t="s">
        <v>57</v>
      </c>
      <c r="CQ18" s="290">
        <v>1</v>
      </c>
      <c r="CR18" s="292">
        <v>0</v>
      </c>
      <c r="CS18" s="292">
        <v>0</v>
      </c>
      <c r="CT18" s="290">
        <v>1</v>
      </c>
      <c r="CU18" s="292">
        <v>0</v>
      </c>
      <c r="CV18" s="292">
        <v>0</v>
      </c>
      <c r="CW18" s="292">
        <v>0</v>
      </c>
      <c r="CX18" s="292">
        <v>0</v>
      </c>
      <c r="CY18" s="292">
        <v>0</v>
      </c>
      <c r="CZ18" s="292">
        <v>0</v>
      </c>
      <c r="DA18" s="292">
        <v>0</v>
      </c>
      <c r="DB18" s="290">
        <v>1</v>
      </c>
      <c r="DC18" s="303" t="s">
        <v>57</v>
      </c>
      <c r="DD18" s="305">
        <v>0</v>
      </c>
      <c r="DE18" s="303" t="s">
        <v>57</v>
      </c>
      <c r="DF18" s="290">
        <v>1</v>
      </c>
      <c r="DG18" s="303" t="s">
        <v>57</v>
      </c>
      <c r="DH18" s="303" t="s">
        <v>57</v>
      </c>
      <c r="DI18" s="303" t="s">
        <v>57</v>
      </c>
      <c r="DJ18" s="290">
        <v>1</v>
      </c>
      <c r="DK18" s="292">
        <v>0</v>
      </c>
      <c r="DL18" s="290">
        <v>1</v>
      </c>
      <c r="DM18" s="290">
        <v>1</v>
      </c>
      <c r="DN18" s="303" t="s">
        <v>57</v>
      </c>
      <c r="DO18" s="303" t="s">
        <v>57</v>
      </c>
      <c r="DP18" s="303" t="s">
        <v>57</v>
      </c>
      <c r="DQ18" s="303" t="s">
        <v>57</v>
      </c>
      <c r="DR18" s="303" t="s">
        <v>57</v>
      </c>
      <c r="DS18" s="292">
        <v>0</v>
      </c>
      <c r="DT18" s="292">
        <v>0</v>
      </c>
      <c r="DU18" s="292">
        <v>0</v>
      </c>
      <c r="DV18" s="290">
        <v>1</v>
      </c>
      <c r="DW18" s="303" t="s">
        <v>57</v>
      </c>
      <c r="DX18" s="290">
        <v>1</v>
      </c>
      <c r="DY18" s="305">
        <v>0</v>
      </c>
      <c r="DZ18" s="290">
        <v>1</v>
      </c>
      <c r="EA18" s="292">
        <v>0</v>
      </c>
      <c r="EB18" s="303" t="s">
        <v>57</v>
      </c>
      <c r="EC18" s="292">
        <v>0</v>
      </c>
      <c r="ED18" s="303" t="s">
        <v>57</v>
      </c>
      <c r="EE18" s="303" t="s">
        <v>57</v>
      </c>
      <c r="EF18" s="290">
        <v>1</v>
      </c>
      <c r="EG18" s="292">
        <v>0</v>
      </c>
      <c r="EH18" s="290">
        <v>1</v>
      </c>
      <c r="EI18" s="292">
        <v>0</v>
      </c>
      <c r="EJ18" s="292">
        <v>0</v>
      </c>
      <c r="EK18" s="290">
        <v>1</v>
      </c>
      <c r="EL18" s="292">
        <v>0</v>
      </c>
      <c r="EM18" s="290">
        <v>1</v>
      </c>
      <c r="EN18" s="290">
        <v>1</v>
      </c>
      <c r="EO18" s="290">
        <v>1</v>
      </c>
      <c r="EP18" s="290">
        <v>1</v>
      </c>
      <c r="EQ18" s="290">
        <v>1</v>
      </c>
      <c r="ER18" s="292">
        <v>0</v>
      </c>
      <c r="ES18" s="290">
        <v>1</v>
      </c>
      <c r="ET18" s="290">
        <v>1</v>
      </c>
      <c r="EU18" s="290">
        <v>1</v>
      </c>
      <c r="EV18" s="290">
        <v>1</v>
      </c>
      <c r="EW18" s="290">
        <v>1</v>
      </c>
      <c r="EX18" s="290">
        <v>1</v>
      </c>
      <c r="EY18" s="290">
        <v>1</v>
      </c>
      <c r="EZ18" s="290">
        <v>1</v>
      </c>
      <c r="FA18" s="290">
        <v>1</v>
      </c>
      <c r="FB18" s="290">
        <v>1</v>
      </c>
      <c r="FC18" s="293">
        <f t="shared" si="3"/>
        <v>85</v>
      </c>
      <c r="FD18" s="140">
        <f t="shared" si="4"/>
        <v>0.73275862068965514</v>
      </c>
      <c r="FE18" s="300">
        <f t="shared" si="2"/>
        <v>23</v>
      </c>
      <c r="FF18" s="295"/>
      <c r="FG18" s="6">
        <v>0</v>
      </c>
      <c r="FH18" s="301">
        <v>17363387</v>
      </c>
      <c r="FI18" s="108" t="s">
        <v>199</v>
      </c>
      <c r="FJ18" s="108" t="s">
        <v>199</v>
      </c>
      <c r="FK18" s="97"/>
      <c r="FL18" s="97">
        <v>65118182812</v>
      </c>
      <c r="FM18" s="97">
        <v>186244900385</v>
      </c>
      <c r="FN18" s="97">
        <v>8955910419</v>
      </c>
    </row>
    <row r="19" spans="1:170" s="133" customFormat="1" x14ac:dyDescent="0.25">
      <c r="A19" s="135" t="s">
        <v>172</v>
      </c>
      <c r="B19" s="129" t="s">
        <v>17</v>
      </c>
      <c r="C19" s="290">
        <v>1</v>
      </c>
      <c r="D19" s="290">
        <v>1</v>
      </c>
      <c r="E19" s="298">
        <v>61797895203</v>
      </c>
      <c r="F19" s="298">
        <v>61797895203</v>
      </c>
      <c r="G19" s="298">
        <f t="shared" si="0"/>
        <v>0</v>
      </c>
      <c r="H19" s="290">
        <v>1</v>
      </c>
      <c r="I19" s="290">
        <v>1</v>
      </c>
      <c r="J19" s="290">
        <v>1</v>
      </c>
      <c r="K19" s="290">
        <v>1</v>
      </c>
      <c r="L19" s="290">
        <v>1</v>
      </c>
      <c r="M19" s="290">
        <v>1</v>
      </c>
      <c r="N19" s="290">
        <v>1</v>
      </c>
      <c r="O19" s="299" t="s">
        <v>57</v>
      </c>
      <c r="P19" s="302">
        <v>1</v>
      </c>
      <c r="Q19" s="302">
        <v>1</v>
      </c>
      <c r="R19" s="302">
        <v>1</v>
      </c>
      <c r="S19" s="302">
        <v>1</v>
      </c>
      <c r="T19" s="302">
        <v>1</v>
      </c>
      <c r="U19" s="290">
        <v>1</v>
      </c>
      <c r="V19" s="290">
        <v>1</v>
      </c>
      <c r="W19" s="290">
        <v>1</v>
      </c>
      <c r="X19" s="290">
        <v>1</v>
      </c>
      <c r="Y19" s="290">
        <v>1</v>
      </c>
      <c r="Z19" s="290">
        <v>1</v>
      </c>
      <c r="AA19" s="290">
        <v>1</v>
      </c>
      <c r="AB19" s="292">
        <v>0</v>
      </c>
      <c r="AC19" s="290">
        <v>1</v>
      </c>
      <c r="AD19" s="290">
        <v>1</v>
      </c>
      <c r="AE19" s="290">
        <v>1</v>
      </c>
      <c r="AF19" s="290">
        <v>1</v>
      </c>
      <c r="AG19" s="299" t="s">
        <v>57</v>
      </c>
      <c r="AH19" s="299" t="s">
        <v>57</v>
      </c>
      <c r="AI19" s="299" t="s">
        <v>57</v>
      </c>
      <c r="AJ19" s="299" t="s">
        <v>57</v>
      </c>
      <c r="AK19" s="299" t="s">
        <v>57</v>
      </c>
      <c r="AL19" s="299" t="s">
        <v>57</v>
      </c>
      <c r="AM19" s="299" t="s">
        <v>57</v>
      </c>
      <c r="AN19" s="299" t="s">
        <v>57</v>
      </c>
      <c r="AO19" s="299" t="s">
        <v>57</v>
      </c>
      <c r="AP19" s="299" t="s">
        <v>57</v>
      </c>
      <c r="AQ19" s="299" t="s">
        <v>57</v>
      </c>
      <c r="AR19" s="299" t="s">
        <v>57</v>
      </c>
      <c r="AS19" s="299" t="s">
        <v>57</v>
      </c>
      <c r="AT19" s="290">
        <v>1</v>
      </c>
      <c r="AU19" s="290">
        <v>1</v>
      </c>
      <c r="AV19" s="290">
        <v>1</v>
      </c>
      <c r="AW19" s="290">
        <v>1</v>
      </c>
      <c r="AX19" s="290">
        <v>1</v>
      </c>
      <c r="AY19" s="290">
        <v>1</v>
      </c>
      <c r="AZ19" s="290">
        <v>1</v>
      </c>
      <c r="BA19" s="290">
        <v>1</v>
      </c>
      <c r="BB19" s="290">
        <v>1</v>
      </c>
      <c r="BC19" s="290">
        <v>1</v>
      </c>
      <c r="BD19" s="290">
        <v>1</v>
      </c>
      <c r="BE19" s="290">
        <v>1</v>
      </c>
      <c r="BF19" s="292">
        <v>0</v>
      </c>
      <c r="BG19" s="292">
        <v>0</v>
      </c>
      <c r="BH19" s="292">
        <v>0</v>
      </c>
      <c r="BI19" s="299" t="s">
        <v>57</v>
      </c>
      <c r="BJ19" s="292">
        <v>0</v>
      </c>
      <c r="BK19" s="292">
        <v>0</v>
      </c>
      <c r="BL19" s="299" t="s">
        <v>57</v>
      </c>
      <c r="BM19" s="299" t="s">
        <v>57</v>
      </c>
      <c r="BN19" s="292">
        <v>0</v>
      </c>
      <c r="BO19" s="292">
        <v>0</v>
      </c>
      <c r="BP19" s="299" t="s">
        <v>57</v>
      </c>
      <c r="BQ19" s="290">
        <v>1</v>
      </c>
      <c r="BR19" s="290">
        <v>1</v>
      </c>
      <c r="BS19" s="290">
        <v>1</v>
      </c>
      <c r="BT19" s="290">
        <v>1</v>
      </c>
      <c r="BU19" s="290">
        <v>1</v>
      </c>
      <c r="BV19" s="290">
        <v>1</v>
      </c>
      <c r="BW19" s="292">
        <v>0</v>
      </c>
      <c r="BX19" s="290">
        <v>1</v>
      </c>
      <c r="BY19" s="290">
        <v>1</v>
      </c>
      <c r="BZ19" s="290">
        <v>1</v>
      </c>
      <c r="CA19" s="290">
        <v>1</v>
      </c>
      <c r="CB19" s="292">
        <v>0</v>
      </c>
      <c r="CC19" s="290">
        <v>1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9" t="s">
        <v>57</v>
      </c>
      <c r="CK19" s="292">
        <v>0</v>
      </c>
      <c r="CL19" s="292">
        <v>0</v>
      </c>
      <c r="CM19" s="292">
        <v>0</v>
      </c>
      <c r="CN19" s="292">
        <v>0</v>
      </c>
      <c r="CO19" s="299" t="s">
        <v>57</v>
      </c>
      <c r="CP19" s="299" t="s">
        <v>57</v>
      </c>
      <c r="CQ19" s="292">
        <v>0</v>
      </c>
      <c r="CR19" s="292">
        <v>0</v>
      </c>
      <c r="CS19" s="292">
        <v>0</v>
      </c>
      <c r="CT19" s="290">
        <v>1</v>
      </c>
      <c r="CU19" s="292">
        <v>0</v>
      </c>
      <c r="CV19" s="292">
        <v>0</v>
      </c>
      <c r="CW19" s="292">
        <v>0</v>
      </c>
      <c r="CX19" s="292">
        <v>0</v>
      </c>
      <c r="CY19" s="292">
        <v>0</v>
      </c>
      <c r="CZ19" s="292">
        <v>0</v>
      </c>
      <c r="DA19" s="292">
        <v>0</v>
      </c>
      <c r="DB19" s="292">
        <v>0</v>
      </c>
      <c r="DC19" s="299" t="s">
        <v>57</v>
      </c>
      <c r="DD19" s="292">
        <v>0</v>
      </c>
      <c r="DE19" s="299" t="s">
        <v>57</v>
      </c>
      <c r="DF19" s="290">
        <v>1</v>
      </c>
      <c r="DG19" s="299" t="s">
        <v>57</v>
      </c>
      <c r="DH19" s="299" t="s">
        <v>57</v>
      </c>
      <c r="DI19" s="299" t="s">
        <v>57</v>
      </c>
      <c r="DJ19" s="292">
        <v>0</v>
      </c>
      <c r="DK19" s="292">
        <v>0</v>
      </c>
      <c r="DL19" s="290">
        <v>1</v>
      </c>
      <c r="DM19" s="290">
        <v>1</v>
      </c>
      <c r="DN19" s="299" t="s">
        <v>57</v>
      </c>
      <c r="DO19" s="299" t="s">
        <v>57</v>
      </c>
      <c r="DP19" s="299" t="s">
        <v>57</v>
      </c>
      <c r="DQ19" s="299" t="s">
        <v>57</v>
      </c>
      <c r="DR19" s="299" t="s">
        <v>57</v>
      </c>
      <c r="DS19" s="292">
        <v>0</v>
      </c>
      <c r="DT19" s="292">
        <v>0</v>
      </c>
      <c r="DU19" s="292">
        <v>0</v>
      </c>
      <c r="DV19" s="292">
        <v>0</v>
      </c>
      <c r="DW19" s="299" t="s">
        <v>57</v>
      </c>
      <c r="DX19" s="290">
        <v>1</v>
      </c>
      <c r="DY19" s="292">
        <v>0</v>
      </c>
      <c r="DZ19" s="292">
        <v>0</v>
      </c>
      <c r="EA19" s="292">
        <v>0</v>
      </c>
      <c r="EB19" s="299" t="s">
        <v>57</v>
      </c>
      <c r="EC19" s="292">
        <v>0</v>
      </c>
      <c r="ED19" s="299" t="s">
        <v>57</v>
      </c>
      <c r="EE19" s="299" t="s">
        <v>57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  <c r="EO19" s="292">
        <v>0</v>
      </c>
      <c r="EP19" s="290">
        <v>1</v>
      </c>
      <c r="EQ19" s="292">
        <v>0</v>
      </c>
      <c r="ER19" s="290">
        <v>1</v>
      </c>
      <c r="ES19" s="290">
        <v>1</v>
      </c>
      <c r="ET19" s="290">
        <v>1</v>
      </c>
      <c r="EU19" s="292">
        <v>0</v>
      </c>
      <c r="EV19" s="292">
        <v>0</v>
      </c>
      <c r="EW19" s="290">
        <v>1</v>
      </c>
      <c r="EX19" s="290">
        <v>1</v>
      </c>
      <c r="EY19" s="292">
        <v>0</v>
      </c>
      <c r="EZ19" s="290">
        <v>1</v>
      </c>
      <c r="FA19" s="290">
        <v>1</v>
      </c>
      <c r="FB19" s="292">
        <v>0</v>
      </c>
      <c r="FC19" s="293">
        <f t="shared" si="3"/>
        <v>59</v>
      </c>
      <c r="FD19" s="140">
        <f t="shared" si="4"/>
        <v>0.50862068965517238</v>
      </c>
      <c r="FE19" s="300">
        <f t="shared" si="2"/>
        <v>32</v>
      </c>
      <c r="FF19" s="295"/>
      <c r="FG19" s="6">
        <v>0</v>
      </c>
      <c r="FH19" s="301">
        <v>4658159</v>
      </c>
      <c r="FI19" s="108" t="s">
        <v>199</v>
      </c>
      <c r="FJ19" s="108" t="s">
        <v>199</v>
      </c>
      <c r="FK19" s="97"/>
      <c r="FL19" s="97">
        <v>3772845139</v>
      </c>
      <c r="FM19" s="97">
        <v>58025050064</v>
      </c>
      <c r="FN19" s="97">
        <v>0</v>
      </c>
    </row>
    <row r="20" spans="1:170" s="133" customFormat="1" x14ac:dyDescent="0.25">
      <c r="A20" s="135" t="s">
        <v>173</v>
      </c>
      <c r="B20" s="129" t="s">
        <v>18</v>
      </c>
      <c r="C20" s="290">
        <v>1</v>
      </c>
      <c r="D20" s="290">
        <v>1</v>
      </c>
      <c r="E20" s="298">
        <v>21516427000</v>
      </c>
      <c r="F20" s="298">
        <v>21516427000</v>
      </c>
      <c r="G20" s="298">
        <f t="shared" si="0"/>
        <v>0</v>
      </c>
      <c r="H20" s="302">
        <v>1</v>
      </c>
      <c r="I20" s="302">
        <v>1</v>
      </c>
      <c r="J20" s="290">
        <v>1</v>
      </c>
      <c r="K20" s="302">
        <v>1</v>
      </c>
      <c r="L20" s="302">
        <v>1</v>
      </c>
      <c r="M20" s="302">
        <v>1</v>
      </c>
      <c r="N20" s="302">
        <v>1</v>
      </c>
      <c r="O20" s="303" t="s">
        <v>57</v>
      </c>
      <c r="P20" s="302">
        <v>1</v>
      </c>
      <c r="Q20" s="302">
        <v>1</v>
      </c>
      <c r="R20" s="290">
        <v>1</v>
      </c>
      <c r="S20" s="290">
        <v>1</v>
      </c>
      <c r="T20" s="290">
        <v>1</v>
      </c>
      <c r="U20" s="302">
        <v>1</v>
      </c>
      <c r="V20" s="302">
        <v>1</v>
      </c>
      <c r="W20" s="302">
        <v>1</v>
      </c>
      <c r="X20" s="302">
        <v>1</v>
      </c>
      <c r="Y20" s="302">
        <v>1</v>
      </c>
      <c r="Z20" s="302">
        <v>1</v>
      </c>
      <c r="AA20" s="302">
        <v>1</v>
      </c>
      <c r="AB20" s="302">
        <v>1</v>
      </c>
      <c r="AC20" s="290">
        <v>1</v>
      </c>
      <c r="AD20" s="290">
        <v>1</v>
      </c>
      <c r="AE20" s="290">
        <v>1</v>
      </c>
      <c r="AF20" s="290">
        <v>1</v>
      </c>
      <c r="AG20" s="299" t="s">
        <v>57</v>
      </c>
      <c r="AH20" s="299" t="s">
        <v>57</v>
      </c>
      <c r="AI20" s="299" t="s">
        <v>57</v>
      </c>
      <c r="AJ20" s="299" t="s">
        <v>57</v>
      </c>
      <c r="AK20" s="299" t="s">
        <v>57</v>
      </c>
      <c r="AL20" s="299" t="s">
        <v>57</v>
      </c>
      <c r="AM20" s="299" t="s">
        <v>57</v>
      </c>
      <c r="AN20" s="299" t="s">
        <v>57</v>
      </c>
      <c r="AO20" s="299" t="s">
        <v>57</v>
      </c>
      <c r="AP20" s="299" t="s">
        <v>57</v>
      </c>
      <c r="AQ20" s="299" t="s">
        <v>57</v>
      </c>
      <c r="AR20" s="303" t="s">
        <v>57</v>
      </c>
      <c r="AS20" s="303" t="s">
        <v>57</v>
      </c>
      <c r="AT20" s="290">
        <v>1</v>
      </c>
      <c r="AU20" s="302">
        <v>1</v>
      </c>
      <c r="AV20" s="292">
        <v>0</v>
      </c>
      <c r="AW20" s="290">
        <v>1</v>
      </c>
      <c r="AX20" s="290">
        <v>1</v>
      </c>
      <c r="AY20" s="290">
        <v>1</v>
      </c>
      <c r="AZ20" s="302">
        <v>1</v>
      </c>
      <c r="BA20" s="302">
        <v>1</v>
      </c>
      <c r="BB20" s="305">
        <v>0</v>
      </c>
      <c r="BC20" s="305">
        <v>0</v>
      </c>
      <c r="BD20" s="302">
        <v>1</v>
      </c>
      <c r="BE20" s="302">
        <v>1</v>
      </c>
      <c r="BF20" s="292">
        <v>0</v>
      </c>
      <c r="BG20" s="290">
        <v>1</v>
      </c>
      <c r="BH20" s="290">
        <v>1</v>
      </c>
      <c r="BI20" s="303" t="s">
        <v>57</v>
      </c>
      <c r="BJ20" s="292">
        <v>0</v>
      </c>
      <c r="BK20" s="292">
        <v>0</v>
      </c>
      <c r="BL20" s="303" t="s">
        <v>57</v>
      </c>
      <c r="BM20" s="303" t="s">
        <v>57</v>
      </c>
      <c r="BN20" s="292">
        <v>0</v>
      </c>
      <c r="BO20" s="290">
        <v>1</v>
      </c>
      <c r="BP20" s="303" t="s">
        <v>57</v>
      </c>
      <c r="BQ20" s="290">
        <v>1</v>
      </c>
      <c r="BR20" s="290">
        <v>1</v>
      </c>
      <c r="BS20" s="290">
        <v>1</v>
      </c>
      <c r="BT20" s="290">
        <v>1</v>
      </c>
      <c r="BU20" s="290">
        <v>1</v>
      </c>
      <c r="BV20" s="290">
        <v>1</v>
      </c>
      <c r="BW20" s="290">
        <v>1</v>
      </c>
      <c r="BX20" s="290">
        <v>1</v>
      </c>
      <c r="BY20" s="290">
        <v>1</v>
      </c>
      <c r="BZ20" s="290">
        <v>1</v>
      </c>
      <c r="CA20" s="290">
        <v>1</v>
      </c>
      <c r="CB20" s="290">
        <v>1</v>
      </c>
      <c r="CC20" s="290">
        <v>1</v>
      </c>
      <c r="CD20" s="290">
        <v>1</v>
      </c>
      <c r="CE20" s="290">
        <v>1</v>
      </c>
      <c r="CF20" s="290">
        <v>1</v>
      </c>
      <c r="CG20" s="290">
        <v>1</v>
      </c>
      <c r="CH20" s="290">
        <v>1</v>
      </c>
      <c r="CI20" s="290">
        <v>1</v>
      </c>
      <c r="CJ20" s="303" t="s">
        <v>57</v>
      </c>
      <c r="CK20" s="290">
        <v>1</v>
      </c>
      <c r="CL20" s="290">
        <v>1</v>
      </c>
      <c r="CM20" s="290">
        <v>1</v>
      </c>
      <c r="CN20" s="290">
        <v>1</v>
      </c>
      <c r="CO20" s="303" t="s">
        <v>57</v>
      </c>
      <c r="CP20" s="303" t="s">
        <v>57</v>
      </c>
      <c r="CQ20" s="292">
        <v>0</v>
      </c>
      <c r="CR20" s="290">
        <v>1</v>
      </c>
      <c r="CS20" s="290">
        <v>1</v>
      </c>
      <c r="CT20" s="290">
        <v>1</v>
      </c>
      <c r="CU20" s="290">
        <v>1</v>
      </c>
      <c r="CV20" s="290">
        <v>1</v>
      </c>
      <c r="CW20" s="290">
        <v>1</v>
      </c>
      <c r="CX20" s="290">
        <v>1</v>
      </c>
      <c r="CY20" s="290">
        <v>1</v>
      </c>
      <c r="CZ20" s="290">
        <v>1</v>
      </c>
      <c r="DA20" s="290">
        <v>1</v>
      </c>
      <c r="DB20" s="290">
        <v>1</v>
      </c>
      <c r="DC20" s="303" t="s">
        <v>57</v>
      </c>
      <c r="DD20" s="302">
        <v>1</v>
      </c>
      <c r="DE20" s="303" t="s">
        <v>57</v>
      </c>
      <c r="DF20" s="290">
        <v>1</v>
      </c>
      <c r="DG20" s="303" t="s">
        <v>57</v>
      </c>
      <c r="DH20" s="303" t="s">
        <v>57</v>
      </c>
      <c r="DI20" s="303" t="s">
        <v>57</v>
      </c>
      <c r="DJ20" s="290">
        <v>1</v>
      </c>
      <c r="DK20" s="290">
        <v>1</v>
      </c>
      <c r="DL20" s="290">
        <v>1</v>
      </c>
      <c r="DM20" s="290">
        <v>1</v>
      </c>
      <c r="DN20" s="303" t="s">
        <v>57</v>
      </c>
      <c r="DO20" s="303" t="s">
        <v>57</v>
      </c>
      <c r="DP20" s="303" t="s">
        <v>57</v>
      </c>
      <c r="DQ20" s="303" t="s">
        <v>57</v>
      </c>
      <c r="DR20" s="303" t="s">
        <v>57</v>
      </c>
      <c r="DS20" s="290">
        <v>1</v>
      </c>
      <c r="DT20" s="290">
        <v>1</v>
      </c>
      <c r="DU20" s="292">
        <v>0</v>
      </c>
      <c r="DV20" s="290">
        <v>1</v>
      </c>
      <c r="DW20" s="303" t="s">
        <v>57</v>
      </c>
      <c r="DX20" s="290">
        <v>1</v>
      </c>
      <c r="DY20" s="290">
        <v>1</v>
      </c>
      <c r="DZ20" s="290">
        <v>1</v>
      </c>
      <c r="EA20" s="290">
        <v>1</v>
      </c>
      <c r="EB20" s="303" t="s">
        <v>57</v>
      </c>
      <c r="EC20" s="290">
        <v>1</v>
      </c>
      <c r="ED20" s="303" t="s">
        <v>57</v>
      </c>
      <c r="EE20" s="303" t="s">
        <v>57</v>
      </c>
      <c r="EF20" s="290">
        <v>1</v>
      </c>
      <c r="EG20" s="290">
        <v>1</v>
      </c>
      <c r="EH20" s="290">
        <v>1</v>
      </c>
      <c r="EI20" s="290">
        <v>1</v>
      </c>
      <c r="EJ20" s="292">
        <v>0</v>
      </c>
      <c r="EK20" s="290">
        <v>1</v>
      </c>
      <c r="EL20" s="290">
        <v>1</v>
      </c>
      <c r="EM20" s="290">
        <v>1</v>
      </c>
      <c r="EN20" s="290">
        <v>1</v>
      </c>
      <c r="EO20" s="290">
        <v>1</v>
      </c>
      <c r="EP20" s="290">
        <v>1</v>
      </c>
      <c r="EQ20" s="290">
        <v>1</v>
      </c>
      <c r="ER20" s="290">
        <v>1</v>
      </c>
      <c r="ES20" s="290">
        <v>1</v>
      </c>
      <c r="ET20" s="290">
        <v>1</v>
      </c>
      <c r="EU20" s="290">
        <v>1</v>
      </c>
      <c r="EV20" s="290">
        <v>1</v>
      </c>
      <c r="EW20" s="290">
        <v>1</v>
      </c>
      <c r="EX20" s="290">
        <v>1</v>
      </c>
      <c r="EY20" s="290">
        <v>1</v>
      </c>
      <c r="EZ20" s="292">
        <v>0</v>
      </c>
      <c r="FA20" s="290">
        <v>1</v>
      </c>
      <c r="FB20" s="292">
        <v>0</v>
      </c>
      <c r="FC20" s="293">
        <f t="shared" si="3"/>
        <v>104</v>
      </c>
      <c r="FD20" s="140">
        <f t="shared" si="4"/>
        <v>0.89655172413793105</v>
      </c>
      <c r="FE20" s="300">
        <f t="shared" si="2"/>
        <v>14</v>
      </c>
      <c r="FF20" s="295"/>
      <c r="FG20" s="5">
        <v>1</v>
      </c>
      <c r="FH20" s="301">
        <v>1965487</v>
      </c>
      <c r="FI20" s="97">
        <v>1852432000</v>
      </c>
      <c r="FJ20" s="97">
        <v>653309000</v>
      </c>
      <c r="FK20" s="97"/>
      <c r="FL20" s="97">
        <v>1731174000</v>
      </c>
      <c r="FM20" s="97">
        <v>19785253000</v>
      </c>
      <c r="FN20" s="97">
        <v>0</v>
      </c>
    </row>
    <row r="21" spans="1:170" s="133" customFormat="1" x14ac:dyDescent="0.25">
      <c r="A21" s="135" t="s">
        <v>174</v>
      </c>
      <c r="B21" s="129" t="s">
        <v>19</v>
      </c>
      <c r="C21" s="290">
        <v>1</v>
      </c>
      <c r="D21" s="290">
        <v>1</v>
      </c>
      <c r="E21" s="298">
        <v>19645122596</v>
      </c>
      <c r="F21" s="298">
        <v>19645122596</v>
      </c>
      <c r="G21" s="298">
        <f t="shared" si="0"/>
        <v>0</v>
      </c>
      <c r="H21" s="302">
        <v>1</v>
      </c>
      <c r="I21" s="292">
        <v>0</v>
      </c>
      <c r="J21" s="290">
        <v>1</v>
      </c>
      <c r="K21" s="302">
        <v>1</v>
      </c>
      <c r="L21" s="302">
        <v>1</v>
      </c>
      <c r="M21" s="302">
        <v>1</v>
      </c>
      <c r="N21" s="302">
        <v>1</v>
      </c>
      <c r="O21" s="303" t="s">
        <v>57</v>
      </c>
      <c r="P21" s="302">
        <v>1</v>
      </c>
      <c r="Q21" s="302">
        <v>1</v>
      </c>
      <c r="R21" s="302">
        <v>1</v>
      </c>
      <c r="S21" s="302">
        <v>1</v>
      </c>
      <c r="T21" s="302">
        <v>1</v>
      </c>
      <c r="U21" s="302">
        <v>1</v>
      </c>
      <c r="V21" s="302">
        <v>1</v>
      </c>
      <c r="W21" s="302">
        <v>1</v>
      </c>
      <c r="X21" s="302">
        <v>1</v>
      </c>
      <c r="Y21" s="290">
        <v>1</v>
      </c>
      <c r="Z21" s="302">
        <v>1</v>
      </c>
      <c r="AA21" s="302">
        <v>1</v>
      </c>
      <c r="AB21" s="302">
        <v>1</v>
      </c>
      <c r="AC21" s="290">
        <v>1</v>
      </c>
      <c r="AD21" s="290">
        <v>1</v>
      </c>
      <c r="AE21" s="290">
        <v>1</v>
      </c>
      <c r="AF21" s="292">
        <v>0</v>
      </c>
      <c r="AG21" s="299" t="s">
        <v>57</v>
      </c>
      <c r="AH21" s="299" t="s">
        <v>57</v>
      </c>
      <c r="AI21" s="299" t="s">
        <v>57</v>
      </c>
      <c r="AJ21" s="299" t="s">
        <v>57</v>
      </c>
      <c r="AK21" s="299" t="s">
        <v>57</v>
      </c>
      <c r="AL21" s="299" t="s">
        <v>57</v>
      </c>
      <c r="AM21" s="299" t="s">
        <v>57</v>
      </c>
      <c r="AN21" s="299" t="s">
        <v>57</v>
      </c>
      <c r="AO21" s="299" t="s">
        <v>57</v>
      </c>
      <c r="AP21" s="299" t="s">
        <v>57</v>
      </c>
      <c r="AQ21" s="299" t="s">
        <v>57</v>
      </c>
      <c r="AR21" s="303" t="s">
        <v>57</v>
      </c>
      <c r="AS21" s="303" t="s">
        <v>57</v>
      </c>
      <c r="AT21" s="302">
        <v>1</v>
      </c>
      <c r="AU21" s="305">
        <v>0</v>
      </c>
      <c r="AV21" s="305">
        <v>0</v>
      </c>
      <c r="AW21" s="302">
        <v>1</v>
      </c>
      <c r="AX21" s="302">
        <v>1</v>
      </c>
      <c r="AY21" s="302">
        <v>1</v>
      </c>
      <c r="AZ21" s="305">
        <v>0</v>
      </c>
      <c r="BA21" s="302">
        <v>1</v>
      </c>
      <c r="BB21" s="302">
        <v>1</v>
      </c>
      <c r="BC21" s="302">
        <v>1</v>
      </c>
      <c r="BD21" s="305">
        <v>0</v>
      </c>
      <c r="BE21" s="305">
        <v>0</v>
      </c>
      <c r="BF21" s="292">
        <v>0</v>
      </c>
      <c r="BG21" s="292">
        <v>0</v>
      </c>
      <c r="BH21" s="290">
        <v>1</v>
      </c>
      <c r="BI21" s="303" t="s">
        <v>57</v>
      </c>
      <c r="BJ21" s="290">
        <v>1</v>
      </c>
      <c r="BK21" s="292">
        <v>0</v>
      </c>
      <c r="BL21" s="303" t="s">
        <v>57</v>
      </c>
      <c r="BM21" s="303" t="s">
        <v>57</v>
      </c>
      <c r="BN21" s="290">
        <v>1</v>
      </c>
      <c r="BO21" s="292">
        <v>0</v>
      </c>
      <c r="BP21" s="303" t="s">
        <v>57</v>
      </c>
      <c r="BQ21" s="290">
        <v>1</v>
      </c>
      <c r="BR21" s="290">
        <v>1</v>
      </c>
      <c r="BS21" s="290">
        <v>1</v>
      </c>
      <c r="BT21" s="292">
        <v>0</v>
      </c>
      <c r="BU21" s="290">
        <v>1</v>
      </c>
      <c r="BV21" s="290">
        <v>1</v>
      </c>
      <c r="BW21" s="290">
        <v>1</v>
      </c>
      <c r="BX21" s="290">
        <v>1</v>
      </c>
      <c r="BY21" s="290">
        <v>1</v>
      </c>
      <c r="BZ21" s="290">
        <v>1</v>
      </c>
      <c r="CA21" s="290">
        <v>1</v>
      </c>
      <c r="CB21" s="292">
        <v>0</v>
      </c>
      <c r="CC21" s="290">
        <v>1</v>
      </c>
      <c r="CD21" s="292">
        <v>0</v>
      </c>
      <c r="CE21" s="290">
        <v>1</v>
      </c>
      <c r="CF21" s="290">
        <v>1</v>
      </c>
      <c r="CG21" s="290">
        <v>1</v>
      </c>
      <c r="CH21" s="290">
        <v>1</v>
      </c>
      <c r="CI21" s="290">
        <v>1</v>
      </c>
      <c r="CJ21" s="303" t="s">
        <v>57</v>
      </c>
      <c r="CK21" s="290">
        <v>1</v>
      </c>
      <c r="CL21" s="292">
        <v>0</v>
      </c>
      <c r="CM21" s="290">
        <v>1</v>
      </c>
      <c r="CN21" s="290">
        <v>1</v>
      </c>
      <c r="CO21" s="303" t="s">
        <v>57</v>
      </c>
      <c r="CP21" s="303" t="s">
        <v>57</v>
      </c>
      <c r="CQ21" s="290">
        <v>1</v>
      </c>
      <c r="CR21" s="290">
        <v>1</v>
      </c>
      <c r="CS21" s="290">
        <v>1</v>
      </c>
      <c r="CT21" s="290">
        <v>1</v>
      </c>
      <c r="CU21" s="290">
        <v>1</v>
      </c>
      <c r="CV21" s="292">
        <v>0</v>
      </c>
      <c r="CW21" s="292">
        <v>0</v>
      </c>
      <c r="CX21" s="290">
        <v>1</v>
      </c>
      <c r="CY21" s="290">
        <v>1</v>
      </c>
      <c r="CZ21" s="292">
        <v>0</v>
      </c>
      <c r="DA21" s="292">
        <v>0</v>
      </c>
      <c r="DB21" s="290">
        <v>1</v>
      </c>
      <c r="DC21" s="303" t="s">
        <v>57</v>
      </c>
      <c r="DD21" s="305">
        <v>0</v>
      </c>
      <c r="DE21" s="303" t="s">
        <v>57</v>
      </c>
      <c r="DF21" s="290">
        <v>1</v>
      </c>
      <c r="DG21" s="303" t="s">
        <v>57</v>
      </c>
      <c r="DH21" s="303" t="s">
        <v>57</v>
      </c>
      <c r="DI21" s="303" t="s">
        <v>57</v>
      </c>
      <c r="DJ21" s="290">
        <v>1</v>
      </c>
      <c r="DK21" s="290">
        <v>1</v>
      </c>
      <c r="DL21" s="290">
        <v>1</v>
      </c>
      <c r="DM21" s="290">
        <v>1</v>
      </c>
      <c r="DN21" s="303" t="s">
        <v>57</v>
      </c>
      <c r="DO21" s="303" t="s">
        <v>57</v>
      </c>
      <c r="DP21" s="303" t="s">
        <v>57</v>
      </c>
      <c r="DQ21" s="303" t="s">
        <v>57</v>
      </c>
      <c r="DR21" s="303" t="s">
        <v>57</v>
      </c>
      <c r="DS21" s="290">
        <v>1</v>
      </c>
      <c r="DT21" s="290">
        <v>1</v>
      </c>
      <c r="DU21" s="290">
        <v>1</v>
      </c>
      <c r="DV21" s="290">
        <v>1</v>
      </c>
      <c r="DW21" s="303" t="s">
        <v>57</v>
      </c>
      <c r="DX21" s="290">
        <v>1</v>
      </c>
      <c r="DY21" s="292">
        <v>0</v>
      </c>
      <c r="DZ21" s="290">
        <v>1</v>
      </c>
      <c r="EA21" s="292">
        <v>0</v>
      </c>
      <c r="EB21" s="303" t="s">
        <v>57</v>
      </c>
      <c r="EC21" s="290">
        <v>1</v>
      </c>
      <c r="ED21" s="303" t="s">
        <v>57</v>
      </c>
      <c r="EE21" s="303" t="s">
        <v>57</v>
      </c>
      <c r="EF21" s="292">
        <v>0</v>
      </c>
      <c r="EG21" s="290">
        <v>1</v>
      </c>
      <c r="EH21" s="292">
        <v>0</v>
      </c>
      <c r="EI21" s="292">
        <v>0</v>
      </c>
      <c r="EJ21" s="292">
        <v>0</v>
      </c>
      <c r="EK21" s="290">
        <v>1</v>
      </c>
      <c r="EL21" s="292">
        <v>0</v>
      </c>
      <c r="EM21" s="292">
        <v>0</v>
      </c>
      <c r="EN21" s="290">
        <v>1</v>
      </c>
      <c r="EO21" s="290">
        <v>1</v>
      </c>
      <c r="EP21" s="290">
        <v>1</v>
      </c>
      <c r="EQ21" s="292">
        <v>0</v>
      </c>
      <c r="ER21" s="290">
        <v>1</v>
      </c>
      <c r="ES21" s="290">
        <v>1</v>
      </c>
      <c r="ET21" s="290">
        <v>1</v>
      </c>
      <c r="EU21" s="290">
        <v>1</v>
      </c>
      <c r="EV21" s="290">
        <v>1</v>
      </c>
      <c r="EW21" s="290">
        <v>1</v>
      </c>
      <c r="EX21" s="290">
        <v>1</v>
      </c>
      <c r="EY21" s="290">
        <v>1</v>
      </c>
      <c r="EZ21" s="290">
        <v>1</v>
      </c>
      <c r="FA21" s="290">
        <v>1</v>
      </c>
      <c r="FB21" s="290">
        <v>1</v>
      </c>
      <c r="FC21" s="293">
        <f t="shared" si="3"/>
        <v>87</v>
      </c>
      <c r="FD21" s="140">
        <f t="shared" si="4"/>
        <v>0.75</v>
      </c>
      <c r="FE21" s="300">
        <f t="shared" si="2"/>
        <v>21</v>
      </c>
      <c r="FF21" s="295"/>
      <c r="FG21" s="6">
        <v>0</v>
      </c>
      <c r="FH21" s="301">
        <v>1268460</v>
      </c>
      <c r="FI21" s="97">
        <v>3025486003.1100001</v>
      </c>
      <c r="FJ21" s="97">
        <v>461728408</v>
      </c>
      <c r="FK21" s="97"/>
      <c r="FL21" s="97">
        <v>1170679826</v>
      </c>
      <c r="FM21" s="97">
        <v>18474442770</v>
      </c>
      <c r="FN21" s="97">
        <v>0</v>
      </c>
    </row>
    <row r="22" spans="1:170" s="133" customFormat="1" x14ac:dyDescent="0.25">
      <c r="A22" s="135" t="s">
        <v>175</v>
      </c>
      <c r="B22" s="129" t="s">
        <v>20</v>
      </c>
      <c r="C22" s="290">
        <v>1</v>
      </c>
      <c r="D22" s="290">
        <v>1</v>
      </c>
      <c r="E22" s="298">
        <v>87157018886</v>
      </c>
      <c r="F22" s="298">
        <v>89589496032</v>
      </c>
      <c r="G22" s="298">
        <f t="shared" si="0"/>
        <v>-2432477146</v>
      </c>
      <c r="H22" s="290">
        <v>1</v>
      </c>
      <c r="I22" s="290">
        <v>1</v>
      </c>
      <c r="J22" s="290">
        <v>1</v>
      </c>
      <c r="K22" s="290">
        <v>1</v>
      </c>
      <c r="L22" s="290">
        <v>1</v>
      </c>
      <c r="M22" s="290">
        <v>1</v>
      </c>
      <c r="N22" s="290">
        <v>1</v>
      </c>
      <c r="O22" s="299" t="s">
        <v>57</v>
      </c>
      <c r="P22" s="290">
        <v>1</v>
      </c>
      <c r="Q22" s="290">
        <v>1</v>
      </c>
      <c r="R22" s="290">
        <v>1</v>
      </c>
      <c r="S22" s="290">
        <v>1</v>
      </c>
      <c r="T22" s="290">
        <v>1</v>
      </c>
      <c r="U22" s="290">
        <v>1</v>
      </c>
      <c r="V22" s="290">
        <v>1</v>
      </c>
      <c r="W22" s="290">
        <v>1</v>
      </c>
      <c r="X22" s="290">
        <v>1</v>
      </c>
      <c r="Y22" s="290">
        <v>1</v>
      </c>
      <c r="Z22" s="290">
        <v>1</v>
      </c>
      <c r="AA22" s="290">
        <v>1</v>
      </c>
      <c r="AB22" s="290">
        <v>1</v>
      </c>
      <c r="AC22" s="290">
        <v>1</v>
      </c>
      <c r="AD22" s="290">
        <v>1</v>
      </c>
      <c r="AE22" s="290">
        <v>1</v>
      </c>
      <c r="AF22" s="290">
        <v>1</v>
      </c>
      <c r="AG22" s="299" t="s">
        <v>57</v>
      </c>
      <c r="AH22" s="299" t="s">
        <v>57</v>
      </c>
      <c r="AI22" s="299" t="s">
        <v>57</v>
      </c>
      <c r="AJ22" s="299" t="s">
        <v>57</v>
      </c>
      <c r="AK22" s="299" t="s">
        <v>57</v>
      </c>
      <c r="AL22" s="299" t="s">
        <v>57</v>
      </c>
      <c r="AM22" s="299" t="s">
        <v>57</v>
      </c>
      <c r="AN22" s="299" t="s">
        <v>57</v>
      </c>
      <c r="AO22" s="299" t="s">
        <v>57</v>
      </c>
      <c r="AP22" s="299" t="s">
        <v>57</v>
      </c>
      <c r="AQ22" s="299" t="s">
        <v>57</v>
      </c>
      <c r="AR22" s="299" t="s">
        <v>57</v>
      </c>
      <c r="AS22" s="299" t="s">
        <v>57</v>
      </c>
      <c r="AT22" s="290">
        <v>1</v>
      </c>
      <c r="AU22" s="292">
        <v>0</v>
      </c>
      <c r="AV22" s="292">
        <v>0</v>
      </c>
      <c r="AW22" s="290">
        <v>1</v>
      </c>
      <c r="AX22" s="290">
        <v>1</v>
      </c>
      <c r="AY22" s="290">
        <v>1</v>
      </c>
      <c r="AZ22" s="292">
        <v>0</v>
      </c>
      <c r="BA22" s="290">
        <v>1</v>
      </c>
      <c r="BB22" s="290">
        <v>1</v>
      </c>
      <c r="BC22" s="292">
        <v>0</v>
      </c>
      <c r="BD22" s="290">
        <v>1</v>
      </c>
      <c r="BE22" s="292">
        <v>0</v>
      </c>
      <c r="BF22" s="292">
        <v>0</v>
      </c>
      <c r="BG22" s="290">
        <v>1</v>
      </c>
      <c r="BH22" s="290">
        <v>1</v>
      </c>
      <c r="BI22" s="299" t="s">
        <v>57</v>
      </c>
      <c r="BJ22" s="290">
        <v>1</v>
      </c>
      <c r="BK22" s="292">
        <v>0</v>
      </c>
      <c r="BL22" s="299" t="s">
        <v>57</v>
      </c>
      <c r="BM22" s="299" t="s">
        <v>57</v>
      </c>
      <c r="BN22" s="290">
        <v>1</v>
      </c>
      <c r="BO22" s="290">
        <v>1</v>
      </c>
      <c r="BP22" s="299" t="s">
        <v>57</v>
      </c>
      <c r="BQ22" s="290">
        <v>1</v>
      </c>
      <c r="BR22" s="290">
        <v>1</v>
      </c>
      <c r="BS22" s="290">
        <v>1</v>
      </c>
      <c r="BT22" s="290">
        <v>1</v>
      </c>
      <c r="BU22" s="290">
        <v>1</v>
      </c>
      <c r="BV22" s="290">
        <v>1</v>
      </c>
      <c r="BW22" s="290">
        <v>1</v>
      </c>
      <c r="BX22" s="290">
        <v>1</v>
      </c>
      <c r="BY22" s="290">
        <v>1</v>
      </c>
      <c r="BZ22" s="290">
        <v>1</v>
      </c>
      <c r="CA22" s="290">
        <v>1</v>
      </c>
      <c r="CB22" s="290">
        <v>1</v>
      </c>
      <c r="CC22" s="290">
        <v>1</v>
      </c>
      <c r="CD22" s="292">
        <v>0</v>
      </c>
      <c r="CE22" s="290">
        <v>1</v>
      </c>
      <c r="CF22" s="290">
        <v>1</v>
      </c>
      <c r="CG22" s="290">
        <v>1</v>
      </c>
      <c r="CH22" s="292">
        <v>0</v>
      </c>
      <c r="CI22" s="290">
        <v>1</v>
      </c>
      <c r="CJ22" s="299" t="s">
        <v>57</v>
      </c>
      <c r="CK22" s="292">
        <v>0</v>
      </c>
      <c r="CL22" s="292">
        <v>0</v>
      </c>
      <c r="CM22" s="292">
        <v>0</v>
      </c>
      <c r="CN22" s="292">
        <v>0</v>
      </c>
      <c r="CO22" s="299" t="s">
        <v>57</v>
      </c>
      <c r="CP22" s="299" t="s">
        <v>57</v>
      </c>
      <c r="CQ22" s="290">
        <v>1</v>
      </c>
      <c r="CR22" s="290">
        <v>1</v>
      </c>
      <c r="CS22" s="292">
        <v>0</v>
      </c>
      <c r="CT22" s="290">
        <v>1</v>
      </c>
      <c r="CU22" s="290">
        <v>1</v>
      </c>
      <c r="CV22" s="292">
        <v>0</v>
      </c>
      <c r="CW22" s="292">
        <v>0</v>
      </c>
      <c r="CX22" s="292">
        <v>0</v>
      </c>
      <c r="CY22" s="292">
        <v>0</v>
      </c>
      <c r="CZ22" s="290">
        <v>1</v>
      </c>
      <c r="DA22" s="292">
        <v>0</v>
      </c>
      <c r="DB22" s="290">
        <v>1</v>
      </c>
      <c r="DC22" s="299" t="s">
        <v>57</v>
      </c>
      <c r="DD22" s="292">
        <v>0</v>
      </c>
      <c r="DE22" s="299" t="s">
        <v>57</v>
      </c>
      <c r="DF22" s="290">
        <v>1</v>
      </c>
      <c r="DG22" s="299" t="s">
        <v>57</v>
      </c>
      <c r="DH22" s="299" t="s">
        <v>57</v>
      </c>
      <c r="DI22" s="299" t="s">
        <v>57</v>
      </c>
      <c r="DJ22" s="292">
        <v>0</v>
      </c>
      <c r="DK22" s="292">
        <v>0</v>
      </c>
      <c r="DL22" s="290">
        <v>1</v>
      </c>
      <c r="DM22" s="292">
        <v>0</v>
      </c>
      <c r="DN22" s="299" t="s">
        <v>57</v>
      </c>
      <c r="DO22" s="299" t="s">
        <v>57</v>
      </c>
      <c r="DP22" s="299" t="s">
        <v>57</v>
      </c>
      <c r="DQ22" s="299" t="s">
        <v>57</v>
      </c>
      <c r="DR22" s="299" t="s">
        <v>57</v>
      </c>
      <c r="DS22" s="290">
        <v>1</v>
      </c>
      <c r="DT22" s="290">
        <v>1</v>
      </c>
      <c r="DU22" s="290">
        <v>1</v>
      </c>
      <c r="DV22" s="290">
        <v>1</v>
      </c>
      <c r="DW22" s="299" t="s">
        <v>57</v>
      </c>
      <c r="DX22" s="290">
        <v>1</v>
      </c>
      <c r="DY22" s="292">
        <v>0</v>
      </c>
      <c r="DZ22" s="292">
        <v>0</v>
      </c>
      <c r="EA22" s="292">
        <v>0</v>
      </c>
      <c r="EB22" s="299" t="s">
        <v>57</v>
      </c>
      <c r="EC22" s="292">
        <v>0</v>
      </c>
      <c r="ED22" s="299" t="s">
        <v>57</v>
      </c>
      <c r="EE22" s="299" t="s">
        <v>57</v>
      </c>
      <c r="EF22" s="290">
        <v>1</v>
      </c>
      <c r="EG22" s="290">
        <v>1</v>
      </c>
      <c r="EH22" s="292">
        <v>0</v>
      </c>
      <c r="EI22" s="292">
        <v>0</v>
      </c>
      <c r="EJ22" s="292">
        <v>0</v>
      </c>
      <c r="EK22" s="292">
        <v>0</v>
      </c>
      <c r="EL22" s="290">
        <v>1</v>
      </c>
      <c r="EM22" s="292">
        <v>0</v>
      </c>
      <c r="EN22" s="290">
        <v>1</v>
      </c>
      <c r="EO22" s="290">
        <v>1</v>
      </c>
      <c r="EP22" s="290">
        <v>1</v>
      </c>
      <c r="EQ22" s="290">
        <v>1</v>
      </c>
      <c r="ER22" s="290">
        <v>1</v>
      </c>
      <c r="ES22" s="292">
        <v>0</v>
      </c>
      <c r="ET22" s="290">
        <v>1</v>
      </c>
      <c r="EU22" s="290">
        <v>1</v>
      </c>
      <c r="EV22" s="290">
        <v>1</v>
      </c>
      <c r="EW22" s="290">
        <v>1</v>
      </c>
      <c r="EX22" s="290">
        <v>1</v>
      </c>
      <c r="EY22" s="290">
        <v>1</v>
      </c>
      <c r="EZ22" s="290">
        <v>1</v>
      </c>
      <c r="FA22" s="290">
        <v>1</v>
      </c>
      <c r="FB22" s="292">
        <v>0</v>
      </c>
      <c r="FC22" s="293">
        <f t="shared" si="3"/>
        <v>82</v>
      </c>
      <c r="FD22" s="140">
        <f t="shared" si="4"/>
        <v>0.7068965517241379</v>
      </c>
      <c r="FE22" s="300">
        <f t="shared" si="2"/>
        <v>25</v>
      </c>
      <c r="FF22" s="295"/>
      <c r="FG22" s="5">
        <v>1</v>
      </c>
      <c r="FH22" s="301">
        <v>5229492</v>
      </c>
      <c r="FI22" s="108" t="s">
        <v>199</v>
      </c>
      <c r="FJ22" s="108" t="s">
        <v>199</v>
      </c>
      <c r="FK22" s="97"/>
      <c r="FL22" s="124">
        <v>21089709809</v>
      </c>
      <c r="FM22" s="124">
        <v>61632723392</v>
      </c>
      <c r="FN22" s="124">
        <v>4434585684</v>
      </c>
    </row>
    <row r="23" spans="1:170" s="133" customFormat="1" x14ac:dyDescent="0.25">
      <c r="A23" s="135" t="s">
        <v>176</v>
      </c>
      <c r="B23" s="129" t="s">
        <v>21</v>
      </c>
      <c r="C23" s="290">
        <v>1</v>
      </c>
      <c r="D23" s="290">
        <v>1</v>
      </c>
      <c r="E23" s="298">
        <v>62219484765</v>
      </c>
      <c r="F23" s="298">
        <v>62219484765</v>
      </c>
      <c r="G23" s="298">
        <f t="shared" si="0"/>
        <v>0</v>
      </c>
      <c r="H23" s="302">
        <v>1</v>
      </c>
      <c r="I23" s="292">
        <v>0</v>
      </c>
      <c r="J23" s="290">
        <v>1</v>
      </c>
      <c r="K23" s="302">
        <v>1</v>
      </c>
      <c r="L23" s="302">
        <v>1</v>
      </c>
      <c r="M23" s="302">
        <v>1</v>
      </c>
      <c r="N23" s="290">
        <v>1</v>
      </c>
      <c r="O23" s="303" t="s">
        <v>57</v>
      </c>
      <c r="P23" s="302">
        <v>1</v>
      </c>
      <c r="Q23" s="302">
        <v>1</v>
      </c>
      <c r="R23" s="302">
        <v>1</v>
      </c>
      <c r="S23" s="302">
        <v>1</v>
      </c>
      <c r="T23" s="302">
        <v>1</v>
      </c>
      <c r="U23" s="302">
        <v>1</v>
      </c>
      <c r="V23" s="302">
        <v>1</v>
      </c>
      <c r="W23" s="302">
        <v>1</v>
      </c>
      <c r="X23" s="302">
        <v>1</v>
      </c>
      <c r="Y23" s="302">
        <v>1</v>
      </c>
      <c r="Z23" s="290">
        <v>1</v>
      </c>
      <c r="AA23" s="302">
        <v>1</v>
      </c>
      <c r="AB23" s="290">
        <v>1</v>
      </c>
      <c r="AC23" s="290">
        <v>1</v>
      </c>
      <c r="AD23" s="290">
        <v>1</v>
      </c>
      <c r="AE23" s="292">
        <v>0</v>
      </c>
      <c r="AF23" s="292">
        <v>0</v>
      </c>
      <c r="AG23" s="299" t="s">
        <v>57</v>
      </c>
      <c r="AH23" s="299" t="s">
        <v>57</v>
      </c>
      <c r="AI23" s="299" t="s">
        <v>57</v>
      </c>
      <c r="AJ23" s="299" t="s">
        <v>57</v>
      </c>
      <c r="AK23" s="299" t="s">
        <v>57</v>
      </c>
      <c r="AL23" s="299" t="s">
        <v>57</v>
      </c>
      <c r="AM23" s="299" t="s">
        <v>57</v>
      </c>
      <c r="AN23" s="299" t="s">
        <v>57</v>
      </c>
      <c r="AO23" s="299" t="s">
        <v>57</v>
      </c>
      <c r="AP23" s="299" t="s">
        <v>57</v>
      </c>
      <c r="AQ23" s="299" t="s">
        <v>57</v>
      </c>
      <c r="AR23" s="303" t="s">
        <v>57</v>
      </c>
      <c r="AS23" s="303" t="s">
        <v>57</v>
      </c>
      <c r="AT23" s="290">
        <v>1</v>
      </c>
      <c r="AU23" s="290">
        <v>1</v>
      </c>
      <c r="AV23" s="290">
        <v>1</v>
      </c>
      <c r="AW23" s="290">
        <v>1</v>
      </c>
      <c r="AX23" s="290">
        <v>1</v>
      </c>
      <c r="AY23" s="290">
        <v>1</v>
      </c>
      <c r="AZ23" s="290">
        <v>1</v>
      </c>
      <c r="BA23" s="290">
        <v>1</v>
      </c>
      <c r="BB23" s="290">
        <v>1</v>
      </c>
      <c r="BC23" s="292">
        <v>0</v>
      </c>
      <c r="BD23" s="292">
        <v>0</v>
      </c>
      <c r="BE23" s="292">
        <v>0</v>
      </c>
      <c r="BF23" s="290">
        <v>1</v>
      </c>
      <c r="BG23" s="290">
        <v>1</v>
      </c>
      <c r="BH23" s="290">
        <v>1</v>
      </c>
      <c r="BI23" s="303" t="s">
        <v>57</v>
      </c>
      <c r="BJ23" s="290">
        <v>1</v>
      </c>
      <c r="BK23" s="290">
        <v>1</v>
      </c>
      <c r="BL23" s="303" t="s">
        <v>57</v>
      </c>
      <c r="BM23" s="303" t="s">
        <v>57</v>
      </c>
      <c r="BN23" s="290">
        <v>1</v>
      </c>
      <c r="BO23" s="290">
        <v>1</v>
      </c>
      <c r="BP23" s="303" t="s">
        <v>57</v>
      </c>
      <c r="BQ23" s="290">
        <v>1</v>
      </c>
      <c r="BR23" s="290">
        <v>1</v>
      </c>
      <c r="BS23" s="292">
        <v>0</v>
      </c>
      <c r="BT23" s="290">
        <v>1</v>
      </c>
      <c r="BU23" s="290">
        <v>1</v>
      </c>
      <c r="BV23" s="290">
        <v>1</v>
      </c>
      <c r="BW23" s="290">
        <v>1</v>
      </c>
      <c r="BX23" s="290">
        <v>1</v>
      </c>
      <c r="BY23" s="290">
        <v>1</v>
      </c>
      <c r="BZ23" s="290">
        <v>1</v>
      </c>
      <c r="CA23" s="290">
        <v>1</v>
      </c>
      <c r="CB23" s="290">
        <v>1</v>
      </c>
      <c r="CC23" s="290">
        <v>1</v>
      </c>
      <c r="CD23" s="290">
        <v>1</v>
      </c>
      <c r="CE23" s="292">
        <v>0</v>
      </c>
      <c r="CF23" s="290">
        <v>1</v>
      </c>
      <c r="CG23" s="292">
        <v>0</v>
      </c>
      <c r="CH23" s="290">
        <v>1</v>
      </c>
      <c r="CI23" s="290">
        <v>1</v>
      </c>
      <c r="CJ23" s="303" t="s">
        <v>57</v>
      </c>
      <c r="CK23" s="290">
        <v>1</v>
      </c>
      <c r="CL23" s="290">
        <v>1</v>
      </c>
      <c r="CM23" s="290">
        <v>1</v>
      </c>
      <c r="CN23" s="290">
        <v>1</v>
      </c>
      <c r="CO23" s="303" t="s">
        <v>57</v>
      </c>
      <c r="CP23" s="303" t="s">
        <v>57</v>
      </c>
      <c r="CQ23" s="292">
        <v>0</v>
      </c>
      <c r="CR23" s="290">
        <v>1</v>
      </c>
      <c r="CS23" s="290">
        <v>1</v>
      </c>
      <c r="CT23" s="290">
        <v>1</v>
      </c>
      <c r="CU23" s="290">
        <v>1</v>
      </c>
      <c r="CV23" s="290">
        <v>1</v>
      </c>
      <c r="CW23" s="290">
        <v>1</v>
      </c>
      <c r="CX23" s="290">
        <v>1</v>
      </c>
      <c r="CY23" s="290">
        <v>1</v>
      </c>
      <c r="CZ23" s="290">
        <v>1</v>
      </c>
      <c r="DA23" s="290">
        <v>1</v>
      </c>
      <c r="DB23" s="292">
        <v>0</v>
      </c>
      <c r="DC23" s="303" t="s">
        <v>57</v>
      </c>
      <c r="DD23" s="305">
        <v>0</v>
      </c>
      <c r="DE23" s="303" t="s">
        <v>57</v>
      </c>
      <c r="DF23" s="290">
        <v>1</v>
      </c>
      <c r="DG23" s="303" t="s">
        <v>57</v>
      </c>
      <c r="DH23" s="303" t="s">
        <v>57</v>
      </c>
      <c r="DI23" s="303" t="s">
        <v>57</v>
      </c>
      <c r="DJ23" s="290">
        <v>1</v>
      </c>
      <c r="DK23" s="292">
        <v>0</v>
      </c>
      <c r="DL23" s="290">
        <v>1</v>
      </c>
      <c r="DM23" s="290">
        <v>1</v>
      </c>
      <c r="DN23" s="303" t="s">
        <v>57</v>
      </c>
      <c r="DO23" s="303" t="s">
        <v>57</v>
      </c>
      <c r="DP23" s="303" t="s">
        <v>57</v>
      </c>
      <c r="DQ23" s="303" t="s">
        <v>57</v>
      </c>
      <c r="DR23" s="303" t="s">
        <v>57</v>
      </c>
      <c r="DS23" s="290">
        <v>1</v>
      </c>
      <c r="DT23" s="290">
        <v>1</v>
      </c>
      <c r="DU23" s="290">
        <v>1</v>
      </c>
      <c r="DV23" s="292">
        <v>0</v>
      </c>
      <c r="DW23" s="303" t="s">
        <v>57</v>
      </c>
      <c r="DX23" s="290">
        <v>1</v>
      </c>
      <c r="DY23" s="290">
        <v>1</v>
      </c>
      <c r="DZ23" s="290">
        <v>1</v>
      </c>
      <c r="EA23" s="290">
        <v>1</v>
      </c>
      <c r="EB23" s="303" t="s">
        <v>57</v>
      </c>
      <c r="EC23" s="290">
        <v>1</v>
      </c>
      <c r="ED23" s="303" t="s">
        <v>57</v>
      </c>
      <c r="EE23" s="303" t="s">
        <v>57</v>
      </c>
      <c r="EF23" s="290">
        <v>1</v>
      </c>
      <c r="EG23" s="292">
        <v>0</v>
      </c>
      <c r="EH23" s="290">
        <v>1</v>
      </c>
      <c r="EI23" s="292">
        <v>0</v>
      </c>
      <c r="EJ23" s="292">
        <v>0</v>
      </c>
      <c r="EK23" s="292">
        <v>0</v>
      </c>
      <c r="EL23" s="290">
        <v>1</v>
      </c>
      <c r="EM23" s="290">
        <v>1</v>
      </c>
      <c r="EN23" s="290">
        <v>1</v>
      </c>
      <c r="EO23" s="290">
        <v>1</v>
      </c>
      <c r="EP23" s="290">
        <v>1</v>
      </c>
      <c r="EQ23" s="292">
        <v>0</v>
      </c>
      <c r="ER23" s="290">
        <v>1</v>
      </c>
      <c r="ES23" s="290">
        <v>1</v>
      </c>
      <c r="ET23" s="290">
        <v>1</v>
      </c>
      <c r="EU23" s="290">
        <v>1</v>
      </c>
      <c r="EV23" s="292">
        <v>0</v>
      </c>
      <c r="EW23" s="290">
        <v>1</v>
      </c>
      <c r="EX23" s="290">
        <v>1</v>
      </c>
      <c r="EY23" s="290">
        <v>1</v>
      </c>
      <c r="EZ23" s="290">
        <v>1</v>
      </c>
      <c r="FA23" s="290">
        <v>1</v>
      </c>
      <c r="FB23" s="290">
        <v>1</v>
      </c>
      <c r="FC23" s="293">
        <f t="shared" si="3"/>
        <v>96</v>
      </c>
      <c r="FD23" s="140">
        <f t="shared" si="4"/>
        <v>0.82758620689655171</v>
      </c>
      <c r="FE23" s="300">
        <f t="shared" si="2"/>
        <v>18</v>
      </c>
      <c r="FF23" s="295"/>
      <c r="FG23" s="5">
        <v>1</v>
      </c>
      <c r="FH23" s="301">
        <v>4061497</v>
      </c>
      <c r="FI23" s="97">
        <v>4372968106</v>
      </c>
      <c r="FJ23" s="97">
        <v>1192768528</v>
      </c>
      <c r="FK23" s="97"/>
      <c r="FL23" s="97">
        <v>3121741405</v>
      </c>
      <c r="FM23" s="97">
        <v>59097743359</v>
      </c>
      <c r="FN23" s="97">
        <v>0</v>
      </c>
    </row>
    <row r="24" spans="1:170" s="133" customFormat="1" x14ac:dyDescent="0.25">
      <c r="A24" s="135" t="s">
        <v>177</v>
      </c>
      <c r="B24" s="129" t="s">
        <v>22</v>
      </c>
      <c r="C24" s="290">
        <v>1</v>
      </c>
      <c r="D24" s="290">
        <v>1</v>
      </c>
      <c r="E24" s="298">
        <v>78366979720</v>
      </c>
      <c r="F24" s="298">
        <v>78366979720</v>
      </c>
      <c r="G24" s="298">
        <f t="shared" si="0"/>
        <v>0</v>
      </c>
      <c r="H24" s="290">
        <v>1</v>
      </c>
      <c r="I24" s="290">
        <v>1</v>
      </c>
      <c r="J24" s="290">
        <v>1</v>
      </c>
      <c r="K24" s="290">
        <v>1</v>
      </c>
      <c r="L24" s="290">
        <v>1</v>
      </c>
      <c r="M24" s="290">
        <v>1</v>
      </c>
      <c r="N24" s="290">
        <v>1</v>
      </c>
      <c r="O24" s="299" t="s">
        <v>57</v>
      </c>
      <c r="P24" s="290">
        <v>1</v>
      </c>
      <c r="Q24" s="290">
        <v>1</v>
      </c>
      <c r="R24" s="290">
        <v>1</v>
      </c>
      <c r="S24" s="290">
        <v>1</v>
      </c>
      <c r="T24" s="290">
        <v>1</v>
      </c>
      <c r="U24" s="290">
        <v>1</v>
      </c>
      <c r="V24" s="290">
        <v>1</v>
      </c>
      <c r="W24" s="290">
        <v>1</v>
      </c>
      <c r="X24" s="290">
        <v>1</v>
      </c>
      <c r="Y24" s="290">
        <v>1</v>
      </c>
      <c r="Z24" s="290">
        <v>1</v>
      </c>
      <c r="AA24" s="290">
        <v>1</v>
      </c>
      <c r="AB24" s="290">
        <v>1</v>
      </c>
      <c r="AC24" s="290">
        <v>1</v>
      </c>
      <c r="AD24" s="290">
        <v>1</v>
      </c>
      <c r="AE24" s="290">
        <v>1</v>
      </c>
      <c r="AF24" s="290">
        <v>1</v>
      </c>
      <c r="AG24" s="299" t="s">
        <v>57</v>
      </c>
      <c r="AH24" s="299" t="s">
        <v>57</v>
      </c>
      <c r="AI24" s="299" t="s">
        <v>57</v>
      </c>
      <c r="AJ24" s="299" t="s">
        <v>57</v>
      </c>
      <c r="AK24" s="299" t="s">
        <v>57</v>
      </c>
      <c r="AL24" s="299" t="s">
        <v>57</v>
      </c>
      <c r="AM24" s="299" t="s">
        <v>57</v>
      </c>
      <c r="AN24" s="299" t="s">
        <v>57</v>
      </c>
      <c r="AO24" s="299" t="s">
        <v>57</v>
      </c>
      <c r="AP24" s="299" t="s">
        <v>57</v>
      </c>
      <c r="AQ24" s="299" t="s">
        <v>57</v>
      </c>
      <c r="AR24" s="299" t="s">
        <v>57</v>
      </c>
      <c r="AS24" s="299" t="s">
        <v>57</v>
      </c>
      <c r="AT24" s="290">
        <v>1</v>
      </c>
      <c r="AU24" s="290">
        <v>1</v>
      </c>
      <c r="AV24" s="290">
        <v>1</v>
      </c>
      <c r="AW24" s="290">
        <v>1</v>
      </c>
      <c r="AX24" s="290">
        <v>1</v>
      </c>
      <c r="AY24" s="290">
        <v>1</v>
      </c>
      <c r="AZ24" s="290">
        <v>1</v>
      </c>
      <c r="BA24" s="290">
        <v>1</v>
      </c>
      <c r="BB24" s="290">
        <v>1</v>
      </c>
      <c r="BC24" s="290">
        <v>1</v>
      </c>
      <c r="BD24" s="290">
        <v>1</v>
      </c>
      <c r="BE24" s="290">
        <v>1</v>
      </c>
      <c r="BF24" s="290">
        <v>1</v>
      </c>
      <c r="BG24" s="290">
        <v>1</v>
      </c>
      <c r="BH24" s="290">
        <v>1</v>
      </c>
      <c r="BI24" s="299" t="s">
        <v>57</v>
      </c>
      <c r="BJ24" s="290">
        <v>1</v>
      </c>
      <c r="BK24" s="290">
        <v>1</v>
      </c>
      <c r="BL24" s="299" t="s">
        <v>57</v>
      </c>
      <c r="BM24" s="299" t="s">
        <v>57</v>
      </c>
      <c r="BN24" s="290">
        <v>1</v>
      </c>
      <c r="BO24" s="290">
        <v>1</v>
      </c>
      <c r="BP24" s="299" t="s">
        <v>57</v>
      </c>
      <c r="BQ24" s="290">
        <v>1</v>
      </c>
      <c r="BR24" s="290">
        <v>1</v>
      </c>
      <c r="BS24" s="290">
        <v>1</v>
      </c>
      <c r="BT24" s="290">
        <v>1</v>
      </c>
      <c r="BU24" s="290">
        <v>1</v>
      </c>
      <c r="BV24" s="290">
        <v>1</v>
      </c>
      <c r="BW24" s="290">
        <v>1</v>
      </c>
      <c r="BX24" s="290">
        <v>1</v>
      </c>
      <c r="BY24" s="290">
        <v>1</v>
      </c>
      <c r="BZ24" s="290">
        <v>1</v>
      </c>
      <c r="CA24" s="290">
        <v>1</v>
      </c>
      <c r="CB24" s="290">
        <v>1</v>
      </c>
      <c r="CC24" s="290">
        <v>1</v>
      </c>
      <c r="CD24" s="290">
        <v>1</v>
      </c>
      <c r="CE24" s="290">
        <v>1</v>
      </c>
      <c r="CF24" s="290">
        <v>1</v>
      </c>
      <c r="CG24" s="290">
        <v>1</v>
      </c>
      <c r="CH24" s="290">
        <v>1</v>
      </c>
      <c r="CI24" s="290">
        <v>1</v>
      </c>
      <c r="CJ24" s="299" t="s">
        <v>57</v>
      </c>
      <c r="CK24" s="290">
        <v>1</v>
      </c>
      <c r="CL24" s="290">
        <v>1</v>
      </c>
      <c r="CM24" s="290">
        <v>1</v>
      </c>
      <c r="CN24" s="290">
        <v>1</v>
      </c>
      <c r="CO24" s="299" t="s">
        <v>57</v>
      </c>
      <c r="CP24" s="299" t="s">
        <v>57</v>
      </c>
      <c r="CQ24" s="290">
        <v>1</v>
      </c>
      <c r="CR24" s="290">
        <v>1</v>
      </c>
      <c r="CS24" s="290">
        <v>1</v>
      </c>
      <c r="CT24" s="290">
        <v>1</v>
      </c>
      <c r="CU24" s="290">
        <v>1</v>
      </c>
      <c r="CV24" s="290">
        <v>1</v>
      </c>
      <c r="CW24" s="290">
        <v>1</v>
      </c>
      <c r="CX24" s="290">
        <v>1</v>
      </c>
      <c r="CY24" s="290">
        <v>1</v>
      </c>
      <c r="CZ24" s="290">
        <v>1</v>
      </c>
      <c r="DA24" s="290">
        <v>1</v>
      </c>
      <c r="DB24" s="290">
        <v>1</v>
      </c>
      <c r="DC24" s="299" t="s">
        <v>57</v>
      </c>
      <c r="DD24" s="290">
        <v>1</v>
      </c>
      <c r="DE24" s="299" t="s">
        <v>57</v>
      </c>
      <c r="DF24" s="290">
        <v>1</v>
      </c>
      <c r="DG24" s="299" t="s">
        <v>57</v>
      </c>
      <c r="DH24" s="299" t="s">
        <v>57</v>
      </c>
      <c r="DI24" s="299" t="s">
        <v>57</v>
      </c>
      <c r="DJ24" s="290">
        <v>1</v>
      </c>
      <c r="DK24" s="290">
        <v>1</v>
      </c>
      <c r="DL24" s="290">
        <v>1</v>
      </c>
      <c r="DM24" s="290">
        <v>1</v>
      </c>
      <c r="DN24" s="299" t="s">
        <v>57</v>
      </c>
      <c r="DO24" s="299" t="s">
        <v>57</v>
      </c>
      <c r="DP24" s="299" t="s">
        <v>57</v>
      </c>
      <c r="DQ24" s="299" t="s">
        <v>57</v>
      </c>
      <c r="DR24" s="299" t="s">
        <v>57</v>
      </c>
      <c r="DS24" s="290">
        <v>1</v>
      </c>
      <c r="DT24" s="290">
        <v>1</v>
      </c>
      <c r="DU24" s="290">
        <v>1</v>
      </c>
      <c r="DV24" s="290">
        <v>1</v>
      </c>
      <c r="DW24" s="299" t="s">
        <v>57</v>
      </c>
      <c r="DX24" s="290">
        <v>1</v>
      </c>
      <c r="DY24" s="290">
        <v>1</v>
      </c>
      <c r="DZ24" s="290">
        <v>1</v>
      </c>
      <c r="EA24" s="290">
        <v>1</v>
      </c>
      <c r="EB24" s="299" t="s">
        <v>57</v>
      </c>
      <c r="EC24" s="290">
        <v>1</v>
      </c>
      <c r="ED24" s="299" t="s">
        <v>57</v>
      </c>
      <c r="EE24" s="299" t="s">
        <v>57</v>
      </c>
      <c r="EF24" s="290">
        <v>1</v>
      </c>
      <c r="EG24" s="290">
        <v>1</v>
      </c>
      <c r="EH24" s="290">
        <v>1</v>
      </c>
      <c r="EI24" s="290">
        <v>1</v>
      </c>
      <c r="EJ24" s="290">
        <v>1</v>
      </c>
      <c r="EK24" s="290">
        <v>1</v>
      </c>
      <c r="EL24" s="290">
        <v>1</v>
      </c>
      <c r="EM24" s="290">
        <v>1</v>
      </c>
      <c r="EN24" s="290">
        <v>1</v>
      </c>
      <c r="EO24" s="290">
        <v>1</v>
      </c>
      <c r="EP24" s="290">
        <v>1</v>
      </c>
      <c r="EQ24" s="290">
        <v>1</v>
      </c>
      <c r="ER24" s="290">
        <v>1</v>
      </c>
      <c r="ES24" s="290">
        <v>1</v>
      </c>
      <c r="ET24" s="290">
        <v>1</v>
      </c>
      <c r="EU24" s="290">
        <v>1</v>
      </c>
      <c r="EV24" s="290">
        <v>1</v>
      </c>
      <c r="EW24" s="290">
        <v>1</v>
      </c>
      <c r="EX24" s="290">
        <v>1</v>
      </c>
      <c r="EY24" s="290">
        <v>1</v>
      </c>
      <c r="EZ24" s="290">
        <v>1</v>
      </c>
      <c r="FA24" s="290">
        <v>1</v>
      </c>
      <c r="FB24" s="290">
        <v>1</v>
      </c>
      <c r="FC24" s="293">
        <f t="shared" si="3"/>
        <v>116</v>
      </c>
      <c r="FD24" s="140">
        <f t="shared" si="4"/>
        <v>1</v>
      </c>
      <c r="FE24" s="300">
        <f t="shared" si="2"/>
        <v>1</v>
      </c>
      <c r="FF24" s="295"/>
      <c r="FG24" s="5">
        <v>1</v>
      </c>
      <c r="FH24" s="301">
        <v>6313789</v>
      </c>
      <c r="FI24" s="97">
        <v>30015480683</v>
      </c>
      <c r="FJ24" s="97">
        <v>618544452</v>
      </c>
      <c r="FK24" s="97"/>
      <c r="FL24" s="97">
        <v>6843588750</v>
      </c>
      <c r="FM24" s="97">
        <v>71523390970</v>
      </c>
      <c r="FN24" s="97">
        <v>0</v>
      </c>
    </row>
    <row r="25" spans="1:170" s="133" customFormat="1" x14ac:dyDescent="0.25">
      <c r="A25" s="135" t="s">
        <v>178</v>
      </c>
      <c r="B25" s="129" t="s">
        <v>23</v>
      </c>
      <c r="C25" s="290">
        <v>1</v>
      </c>
      <c r="D25" s="290">
        <v>1</v>
      </c>
      <c r="E25" s="298">
        <v>31010709856</v>
      </c>
      <c r="F25" s="298">
        <v>31010709856</v>
      </c>
      <c r="G25" s="298">
        <f t="shared" si="0"/>
        <v>0</v>
      </c>
      <c r="H25" s="290">
        <v>1</v>
      </c>
      <c r="I25" s="290">
        <v>1</v>
      </c>
      <c r="J25" s="290">
        <v>1</v>
      </c>
      <c r="K25" s="290">
        <v>1</v>
      </c>
      <c r="L25" s="290">
        <v>1</v>
      </c>
      <c r="M25" s="290">
        <v>1</v>
      </c>
      <c r="N25" s="290">
        <v>1</v>
      </c>
      <c r="O25" s="299" t="s">
        <v>57</v>
      </c>
      <c r="P25" s="290">
        <v>1</v>
      </c>
      <c r="Q25" s="290">
        <v>1</v>
      </c>
      <c r="R25" s="290">
        <v>1</v>
      </c>
      <c r="S25" s="290">
        <v>1</v>
      </c>
      <c r="T25" s="290">
        <v>1</v>
      </c>
      <c r="U25" s="290">
        <v>1</v>
      </c>
      <c r="V25" s="290">
        <v>1</v>
      </c>
      <c r="W25" s="290">
        <v>1</v>
      </c>
      <c r="X25" s="290">
        <v>1</v>
      </c>
      <c r="Y25" s="290">
        <v>1</v>
      </c>
      <c r="Z25" s="290">
        <v>1</v>
      </c>
      <c r="AA25" s="290">
        <v>1</v>
      </c>
      <c r="AB25" s="290">
        <v>1</v>
      </c>
      <c r="AC25" s="290">
        <v>1</v>
      </c>
      <c r="AD25" s="290">
        <v>1</v>
      </c>
      <c r="AE25" s="290">
        <v>1</v>
      </c>
      <c r="AF25" s="290">
        <v>1</v>
      </c>
      <c r="AG25" s="299" t="s">
        <v>57</v>
      </c>
      <c r="AH25" s="299" t="s">
        <v>57</v>
      </c>
      <c r="AI25" s="299" t="s">
        <v>57</v>
      </c>
      <c r="AJ25" s="299" t="s">
        <v>57</v>
      </c>
      <c r="AK25" s="299" t="s">
        <v>57</v>
      </c>
      <c r="AL25" s="299" t="s">
        <v>57</v>
      </c>
      <c r="AM25" s="299" t="s">
        <v>57</v>
      </c>
      <c r="AN25" s="299" t="s">
        <v>57</v>
      </c>
      <c r="AO25" s="299" t="s">
        <v>57</v>
      </c>
      <c r="AP25" s="299" t="s">
        <v>57</v>
      </c>
      <c r="AQ25" s="299" t="s">
        <v>57</v>
      </c>
      <c r="AR25" s="299" t="s">
        <v>57</v>
      </c>
      <c r="AS25" s="299" t="s">
        <v>57</v>
      </c>
      <c r="AT25" s="290">
        <v>1</v>
      </c>
      <c r="AU25" s="290">
        <v>1</v>
      </c>
      <c r="AV25" s="290">
        <v>1</v>
      </c>
      <c r="AW25" s="290">
        <v>1</v>
      </c>
      <c r="AX25" s="290">
        <v>1</v>
      </c>
      <c r="AY25" s="290">
        <v>1</v>
      </c>
      <c r="AZ25" s="292">
        <v>0</v>
      </c>
      <c r="BA25" s="290">
        <v>1</v>
      </c>
      <c r="BB25" s="290">
        <v>1</v>
      </c>
      <c r="BC25" s="290">
        <v>1</v>
      </c>
      <c r="BD25" s="290">
        <v>1</v>
      </c>
      <c r="BE25" s="290">
        <v>1</v>
      </c>
      <c r="BF25" s="290">
        <v>1</v>
      </c>
      <c r="BG25" s="290">
        <v>1</v>
      </c>
      <c r="BH25" s="290">
        <v>1</v>
      </c>
      <c r="BI25" s="299" t="s">
        <v>57</v>
      </c>
      <c r="BJ25" s="290">
        <v>1</v>
      </c>
      <c r="BK25" s="290">
        <v>1</v>
      </c>
      <c r="BL25" s="299" t="s">
        <v>57</v>
      </c>
      <c r="BM25" s="299" t="s">
        <v>57</v>
      </c>
      <c r="BN25" s="290">
        <v>1</v>
      </c>
      <c r="BO25" s="290">
        <v>1</v>
      </c>
      <c r="BP25" s="299" t="s">
        <v>57</v>
      </c>
      <c r="BQ25" s="290">
        <v>1</v>
      </c>
      <c r="BR25" s="290">
        <v>1</v>
      </c>
      <c r="BS25" s="290">
        <v>1</v>
      </c>
      <c r="BT25" s="290">
        <v>1</v>
      </c>
      <c r="BU25" s="290">
        <v>1</v>
      </c>
      <c r="BV25" s="290">
        <v>1</v>
      </c>
      <c r="BW25" s="290">
        <v>1</v>
      </c>
      <c r="BX25" s="290">
        <v>1</v>
      </c>
      <c r="BY25" s="290">
        <v>1</v>
      </c>
      <c r="BZ25" s="290">
        <v>1</v>
      </c>
      <c r="CA25" s="290">
        <v>1</v>
      </c>
      <c r="CB25" s="290">
        <v>1</v>
      </c>
      <c r="CC25" s="290">
        <v>1</v>
      </c>
      <c r="CD25" s="290">
        <v>1</v>
      </c>
      <c r="CE25" s="290">
        <v>1</v>
      </c>
      <c r="CF25" s="290">
        <v>1</v>
      </c>
      <c r="CG25" s="290">
        <v>1</v>
      </c>
      <c r="CH25" s="290">
        <v>1</v>
      </c>
      <c r="CI25" s="290">
        <v>1</v>
      </c>
      <c r="CJ25" s="299" t="s">
        <v>57</v>
      </c>
      <c r="CK25" s="290">
        <v>1</v>
      </c>
      <c r="CL25" s="290">
        <v>1</v>
      </c>
      <c r="CM25" s="290">
        <v>1</v>
      </c>
      <c r="CN25" s="290">
        <v>1</v>
      </c>
      <c r="CO25" s="299" t="s">
        <v>57</v>
      </c>
      <c r="CP25" s="299" t="s">
        <v>57</v>
      </c>
      <c r="CQ25" s="290">
        <v>1</v>
      </c>
      <c r="CR25" s="290">
        <v>1</v>
      </c>
      <c r="CS25" s="290">
        <v>1</v>
      </c>
      <c r="CT25" s="290">
        <v>1</v>
      </c>
      <c r="CU25" s="290">
        <v>1</v>
      </c>
      <c r="CV25" s="290">
        <v>1</v>
      </c>
      <c r="CW25" s="290">
        <v>1</v>
      </c>
      <c r="CX25" s="290">
        <v>1</v>
      </c>
      <c r="CY25" s="290">
        <v>1</v>
      </c>
      <c r="CZ25" s="290">
        <v>1</v>
      </c>
      <c r="DA25" s="290">
        <v>1</v>
      </c>
      <c r="DB25" s="290">
        <v>1</v>
      </c>
      <c r="DC25" s="299" t="s">
        <v>57</v>
      </c>
      <c r="DD25" s="290">
        <v>1</v>
      </c>
      <c r="DE25" s="299" t="s">
        <v>57</v>
      </c>
      <c r="DF25" s="290">
        <v>1</v>
      </c>
      <c r="DG25" s="299" t="s">
        <v>57</v>
      </c>
      <c r="DH25" s="299" t="s">
        <v>57</v>
      </c>
      <c r="DI25" s="299" t="s">
        <v>57</v>
      </c>
      <c r="DJ25" s="290">
        <v>1</v>
      </c>
      <c r="DK25" s="290">
        <v>1</v>
      </c>
      <c r="DL25" s="290">
        <v>1</v>
      </c>
      <c r="DM25" s="290">
        <v>1</v>
      </c>
      <c r="DN25" s="299" t="s">
        <v>57</v>
      </c>
      <c r="DO25" s="299" t="s">
        <v>57</v>
      </c>
      <c r="DP25" s="299" t="s">
        <v>57</v>
      </c>
      <c r="DQ25" s="299" t="s">
        <v>57</v>
      </c>
      <c r="DR25" s="299" t="s">
        <v>57</v>
      </c>
      <c r="DS25" s="290">
        <v>1</v>
      </c>
      <c r="DT25" s="290">
        <v>1</v>
      </c>
      <c r="DU25" s="290">
        <v>1</v>
      </c>
      <c r="DV25" s="290">
        <v>1</v>
      </c>
      <c r="DW25" s="299" t="s">
        <v>57</v>
      </c>
      <c r="DX25" s="290">
        <v>1</v>
      </c>
      <c r="DY25" s="290">
        <v>1</v>
      </c>
      <c r="DZ25" s="290">
        <v>1</v>
      </c>
      <c r="EA25" s="290">
        <v>1</v>
      </c>
      <c r="EB25" s="299" t="s">
        <v>57</v>
      </c>
      <c r="EC25" s="290">
        <v>1</v>
      </c>
      <c r="ED25" s="299" t="s">
        <v>57</v>
      </c>
      <c r="EE25" s="299" t="s">
        <v>57</v>
      </c>
      <c r="EF25" s="290">
        <v>1</v>
      </c>
      <c r="EG25" s="290">
        <v>1</v>
      </c>
      <c r="EH25" s="290">
        <v>1</v>
      </c>
      <c r="EI25" s="290">
        <v>1</v>
      </c>
      <c r="EJ25" s="290">
        <v>1</v>
      </c>
      <c r="EK25" s="290">
        <v>1</v>
      </c>
      <c r="EL25" s="290">
        <v>1</v>
      </c>
      <c r="EM25" s="290">
        <v>1</v>
      </c>
      <c r="EN25" s="290">
        <v>1</v>
      </c>
      <c r="EO25" s="290">
        <v>1</v>
      </c>
      <c r="EP25" s="290">
        <v>1</v>
      </c>
      <c r="EQ25" s="290">
        <v>1</v>
      </c>
      <c r="ER25" s="290">
        <v>1</v>
      </c>
      <c r="ES25" s="290">
        <v>1</v>
      </c>
      <c r="ET25" s="290">
        <v>1</v>
      </c>
      <c r="EU25" s="290">
        <v>1</v>
      </c>
      <c r="EV25" s="290">
        <v>1</v>
      </c>
      <c r="EW25" s="290">
        <v>1</v>
      </c>
      <c r="EX25" s="290">
        <v>1</v>
      </c>
      <c r="EY25" s="290">
        <v>1</v>
      </c>
      <c r="EZ25" s="290">
        <v>1</v>
      </c>
      <c r="FA25" s="290">
        <v>1</v>
      </c>
      <c r="FB25" s="290">
        <v>1</v>
      </c>
      <c r="FC25" s="293">
        <f t="shared" si="3"/>
        <v>115</v>
      </c>
      <c r="FD25" s="140">
        <f t="shared" si="4"/>
        <v>0.99137931034482762</v>
      </c>
      <c r="FE25" s="300">
        <f t="shared" si="2"/>
        <v>7</v>
      </c>
      <c r="FF25" s="295"/>
      <c r="FG25" s="5">
        <v>1</v>
      </c>
      <c r="FH25" s="301">
        <v>2063148</v>
      </c>
      <c r="FI25" s="97">
        <v>2241588521</v>
      </c>
      <c r="FJ25" s="97">
        <v>111225846</v>
      </c>
      <c r="FK25" s="97"/>
      <c r="FL25" s="97">
        <v>4507855680</v>
      </c>
      <c r="FM25" s="97">
        <v>26502854176</v>
      </c>
      <c r="FN25" s="97">
        <v>0</v>
      </c>
    </row>
    <row r="26" spans="1:170" s="133" customFormat="1" x14ac:dyDescent="0.25">
      <c r="A26" s="135" t="s">
        <v>179</v>
      </c>
      <c r="B26" s="129" t="s">
        <v>24</v>
      </c>
      <c r="C26" s="290">
        <v>1</v>
      </c>
      <c r="D26" s="290">
        <v>1</v>
      </c>
      <c r="E26" s="298">
        <v>26416504961</v>
      </c>
      <c r="F26" s="298">
        <v>26416504961</v>
      </c>
      <c r="G26" s="298">
        <f t="shared" si="0"/>
        <v>0</v>
      </c>
      <c r="H26" s="302">
        <v>1</v>
      </c>
      <c r="I26" s="292">
        <v>0</v>
      </c>
      <c r="J26" s="302">
        <v>1</v>
      </c>
      <c r="K26" s="302">
        <v>1</v>
      </c>
      <c r="L26" s="302">
        <v>1</v>
      </c>
      <c r="M26" s="302">
        <v>1</v>
      </c>
      <c r="N26" s="302">
        <v>1</v>
      </c>
      <c r="O26" s="303" t="s">
        <v>57</v>
      </c>
      <c r="P26" s="290">
        <v>1</v>
      </c>
      <c r="Q26" s="290">
        <v>1</v>
      </c>
      <c r="R26" s="290">
        <v>1</v>
      </c>
      <c r="S26" s="290">
        <v>1</v>
      </c>
      <c r="T26" s="290">
        <v>1</v>
      </c>
      <c r="U26" s="290">
        <v>1</v>
      </c>
      <c r="V26" s="290">
        <v>1</v>
      </c>
      <c r="W26" s="290">
        <v>1</v>
      </c>
      <c r="X26" s="290">
        <v>1</v>
      </c>
      <c r="Y26" s="302">
        <v>1</v>
      </c>
      <c r="Z26" s="290">
        <v>1</v>
      </c>
      <c r="AA26" s="290">
        <v>1</v>
      </c>
      <c r="AB26" s="290">
        <v>1</v>
      </c>
      <c r="AC26" s="290">
        <v>1</v>
      </c>
      <c r="AD26" s="290">
        <v>1</v>
      </c>
      <c r="AE26" s="290">
        <v>1</v>
      </c>
      <c r="AF26" s="290">
        <v>1</v>
      </c>
      <c r="AG26" s="299" t="s">
        <v>57</v>
      </c>
      <c r="AH26" s="299" t="s">
        <v>57</v>
      </c>
      <c r="AI26" s="299" t="s">
        <v>57</v>
      </c>
      <c r="AJ26" s="299" t="s">
        <v>57</v>
      </c>
      <c r="AK26" s="299" t="s">
        <v>57</v>
      </c>
      <c r="AL26" s="299" t="s">
        <v>57</v>
      </c>
      <c r="AM26" s="299" t="s">
        <v>57</v>
      </c>
      <c r="AN26" s="299" t="s">
        <v>57</v>
      </c>
      <c r="AO26" s="299" t="s">
        <v>57</v>
      </c>
      <c r="AP26" s="299" t="s">
        <v>57</v>
      </c>
      <c r="AQ26" s="299" t="s">
        <v>57</v>
      </c>
      <c r="AR26" s="303" t="s">
        <v>57</v>
      </c>
      <c r="AS26" s="303" t="s">
        <v>57</v>
      </c>
      <c r="AT26" s="290">
        <v>1</v>
      </c>
      <c r="AU26" s="290">
        <v>1</v>
      </c>
      <c r="AV26" s="290">
        <v>1</v>
      </c>
      <c r="AW26" s="290">
        <v>1</v>
      </c>
      <c r="AX26" s="290">
        <v>1</v>
      </c>
      <c r="AY26" s="290">
        <v>1</v>
      </c>
      <c r="AZ26" s="290">
        <v>1</v>
      </c>
      <c r="BA26" s="290">
        <v>1</v>
      </c>
      <c r="BB26" s="290">
        <v>1</v>
      </c>
      <c r="BC26" s="290">
        <v>1</v>
      </c>
      <c r="BD26" s="290">
        <v>1</v>
      </c>
      <c r="BE26" s="290">
        <v>1</v>
      </c>
      <c r="BF26" s="290">
        <v>1</v>
      </c>
      <c r="BG26" s="290">
        <v>1</v>
      </c>
      <c r="BH26" s="290">
        <v>1</v>
      </c>
      <c r="BI26" s="303" t="s">
        <v>57</v>
      </c>
      <c r="BJ26" s="290">
        <v>1</v>
      </c>
      <c r="BK26" s="292">
        <v>0</v>
      </c>
      <c r="BL26" s="303" t="s">
        <v>57</v>
      </c>
      <c r="BM26" s="303" t="s">
        <v>57</v>
      </c>
      <c r="BN26" s="290">
        <v>1</v>
      </c>
      <c r="BO26" s="290">
        <v>1</v>
      </c>
      <c r="BP26" s="303" t="s">
        <v>57</v>
      </c>
      <c r="BQ26" s="290">
        <v>1</v>
      </c>
      <c r="BR26" s="290">
        <v>1</v>
      </c>
      <c r="BS26" s="292">
        <v>0</v>
      </c>
      <c r="BT26" s="292">
        <v>0</v>
      </c>
      <c r="BU26" s="290">
        <v>1</v>
      </c>
      <c r="BV26" s="290">
        <v>1</v>
      </c>
      <c r="BW26" s="290">
        <v>1</v>
      </c>
      <c r="BX26" s="290">
        <v>1</v>
      </c>
      <c r="BY26" s="290">
        <v>1</v>
      </c>
      <c r="BZ26" s="290">
        <v>1</v>
      </c>
      <c r="CA26" s="290">
        <v>1</v>
      </c>
      <c r="CB26" s="290">
        <v>1</v>
      </c>
      <c r="CC26" s="290">
        <v>1</v>
      </c>
      <c r="CD26" s="290">
        <v>1</v>
      </c>
      <c r="CE26" s="290">
        <v>1</v>
      </c>
      <c r="CF26" s="290">
        <v>1</v>
      </c>
      <c r="CG26" s="290">
        <v>1</v>
      </c>
      <c r="CH26" s="290">
        <v>1</v>
      </c>
      <c r="CI26" s="290">
        <v>1</v>
      </c>
      <c r="CJ26" s="303" t="s">
        <v>57</v>
      </c>
      <c r="CK26" s="290">
        <v>1</v>
      </c>
      <c r="CL26" s="292">
        <v>0</v>
      </c>
      <c r="CM26" s="292">
        <v>0</v>
      </c>
      <c r="CN26" s="290">
        <v>1</v>
      </c>
      <c r="CO26" s="303" t="s">
        <v>57</v>
      </c>
      <c r="CP26" s="303" t="s">
        <v>57</v>
      </c>
      <c r="CQ26" s="292">
        <v>0</v>
      </c>
      <c r="CR26" s="290">
        <v>1</v>
      </c>
      <c r="CS26" s="290">
        <v>1</v>
      </c>
      <c r="CT26" s="290">
        <v>1</v>
      </c>
      <c r="CU26" s="290">
        <v>1</v>
      </c>
      <c r="CV26" s="290">
        <v>1</v>
      </c>
      <c r="CW26" s="290">
        <v>1</v>
      </c>
      <c r="CX26" s="290">
        <v>1</v>
      </c>
      <c r="CY26" s="290">
        <v>1</v>
      </c>
      <c r="CZ26" s="290">
        <v>1</v>
      </c>
      <c r="DA26" s="290">
        <v>1</v>
      </c>
      <c r="DB26" s="290">
        <v>1</v>
      </c>
      <c r="DC26" s="303" t="s">
        <v>57</v>
      </c>
      <c r="DD26" s="290">
        <v>1</v>
      </c>
      <c r="DE26" s="303" t="s">
        <v>57</v>
      </c>
      <c r="DF26" s="290">
        <v>1</v>
      </c>
      <c r="DG26" s="303" t="s">
        <v>57</v>
      </c>
      <c r="DH26" s="303" t="s">
        <v>57</v>
      </c>
      <c r="DI26" s="303" t="s">
        <v>57</v>
      </c>
      <c r="DJ26" s="290">
        <v>1</v>
      </c>
      <c r="DK26" s="292">
        <v>0</v>
      </c>
      <c r="DL26" s="290">
        <v>1</v>
      </c>
      <c r="DM26" s="290">
        <v>1</v>
      </c>
      <c r="DN26" s="303" t="s">
        <v>57</v>
      </c>
      <c r="DO26" s="303" t="s">
        <v>57</v>
      </c>
      <c r="DP26" s="303" t="s">
        <v>57</v>
      </c>
      <c r="DQ26" s="303" t="s">
        <v>57</v>
      </c>
      <c r="DR26" s="303" t="s">
        <v>57</v>
      </c>
      <c r="DS26" s="290">
        <v>1</v>
      </c>
      <c r="DT26" s="290">
        <v>1</v>
      </c>
      <c r="DU26" s="290">
        <v>1</v>
      </c>
      <c r="DV26" s="290">
        <v>1</v>
      </c>
      <c r="DW26" s="303" t="s">
        <v>57</v>
      </c>
      <c r="DX26" s="290">
        <v>1</v>
      </c>
      <c r="DY26" s="292">
        <v>0</v>
      </c>
      <c r="DZ26" s="290">
        <v>1</v>
      </c>
      <c r="EA26" s="292">
        <v>0</v>
      </c>
      <c r="EB26" s="303" t="s">
        <v>57</v>
      </c>
      <c r="EC26" s="290">
        <v>1</v>
      </c>
      <c r="ED26" s="303" t="s">
        <v>57</v>
      </c>
      <c r="EE26" s="303" t="s">
        <v>57</v>
      </c>
      <c r="EF26" s="292">
        <v>0</v>
      </c>
      <c r="EG26" s="290">
        <v>1</v>
      </c>
      <c r="EH26" s="290">
        <v>1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0">
        <v>1</v>
      </c>
      <c r="EO26" s="290">
        <v>1</v>
      </c>
      <c r="EP26" s="290">
        <v>1</v>
      </c>
      <c r="EQ26" s="290">
        <v>1</v>
      </c>
      <c r="ER26" s="290">
        <v>1</v>
      </c>
      <c r="ES26" s="290">
        <v>1</v>
      </c>
      <c r="ET26" s="290">
        <v>1</v>
      </c>
      <c r="EU26" s="290">
        <v>1</v>
      </c>
      <c r="EV26" s="290">
        <v>1</v>
      </c>
      <c r="EW26" s="290">
        <v>1</v>
      </c>
      <c r="EX26" s="290">
        <v>1</v>
      </c>
      <c r="EY26" s="290">
        <v>1</v>
      </c>
      <c r="EZ26" s="290">
        <v>1</v>
      </c>
      <c r="FA26" s="290">
        <v>1</v>
      </c>
      <c r="FB26" s="292">
        <v>0</v>
      </c>
      <c r="FC26" s="293">
        <f t="shared" si="3"/>
        <v>99</v>
      </c>
      <c r="FD26" s="140">
        <f t="shared" si="4"/>
        <v>0.85344827586206895</v>
      </c>
      <c r="FE26" s="300">
        <f t="shared" si="2"/>
        <v>16</v>
      </c>
      <c r="FF26" s="295"/>
      <c r="FG26" s="5">
        <v>1</v>
      </c>
      <c r="FH26" s="301">
        <v>1664667</v>
      </c>
      <c r="FI26" s="97">
        <v>1848065090</v>
      </c>
      <c r="FJ26" s="97">
        <v>3100563378</v>
      </c>
      <c r="FK26" s="97"/>
      <c r="FL26" s="97">
        <v>6300678559</v>
      </c>
      <c r="FM26" s="97">
        <v>20115826402</v>
      </c>
      <c r="FN26" s="97">
        <v>0</v>
      </c>
    </row>
    <row r="27" spans="1:170" s="133" customFormat="1" x14ac:dyDescent="0.25">
      <c r="A27" s="135" t="s">
        <v>180</v>
      </c>
      <c r="B27" s="129" t="s">
        <v>25</v>
      </c>
      <c r="C27" s="290">
        <v>1</v>
      </c>
      <c r="D27" s="290">
        <v>1</v>
      </c>
      <c r="E27" s="298">
        <v>41580892804</v>
      </c>
      <c r="F27" s="298">
        <v>41580892804</v>
      </c>
      <c r="G27" s="298">
        <f t="shared" si="0"/>
        <v>0</v>
      </c>
      <c r="H27" s="292">
        <v>0</v>
      </c>
      <c r="I27" s="305">
        <v>0</v>
      </c>
      <c r="J27" s="290">
        <v>1</v>
      </c>
      <c r="K27" s="290">
        <v>1</v>
      </c>
      <c r="L27" s="290">
        <v>1</v>
      </c>
      <c r="M27" s="290">
        <v>1</v>
      </c>
      <c r="N27" s="290">
        <v>1</v>
      </c>
      <c r="O27" s="299" t="s">
        <v>57</v>
      </c>
      <c r="P27" s="290">
        <v>1</v>
      </c>
      <c r="Q27" s="290">
        <v>1</v>
      </c>
      <c r="R27" s="290">
        <v>1</v>
      </c>
      <c r="S27" s="290">
        <v>1</v>
      </c>
      <c r="T27" s="290">
        <v>1</v>
      </c>
      <c r="U27" s="290">
        <v>1</v>
      </c>
      <c r="V27" s="292">
        <v>0</v>
      </c>
      <c r="W27" s="290">
        <v>1</v>
      </c>
      <c r="X27" s="292">
        <v>0</v>
      </c>
      <c r="Y27" s="290">
        <v>1</v>
      </c>
      <c r="Z27" s="290">
        <v>1</v>
      </c>
      <c r="AA27" s="290">
        <v>1</v>
      </c>
      <c r="AB27" s="290">
        <v>1</v>
      </c>
      <c r="AC27" s="290">
        <v>1</v>
      </c>
      <c r="AD27" s="290">
        <v>1</v>
      </c>
      <c r="AE27" s="292">
        <v>0</v>
      </c>
      <c r="AF27" s="292">
        <v>0</v>
      </c>
      <c r="AG27" s="299" t="s">
        <v>57</v>
      </c>
      <c r="AH27" s="299" t="s">
        <v>57</v>
      </c>
      <c r="AI27" s="299" t="s">
        <v>57</v>
      </c>
      <c r="AJ27" s="299" t="s">
        <v>57</v>
      </c>
      <c r="AK27" s="299" t="s">
        <v>57</v>
      </c>
      <c r="AL27" s="299" t="s">
        <v>57</v>
      </c>
      <c r="AM27" s="299" t="s">
        <v>57</v>
      </c>
      <c r="AN27" s="299" t="s">
        <v>57</v>
      </c>
      <c r="AO27" s="299" t="s">
        <v>57</v>
      </c>
      <c r="AP27" s="299" t="s">
        <v>57</v>
      </c>
      <c r="AQ27" s="299" t="s">
        <v>57</v>
      </c>
      <c r="AR27" s="299" t="s">
        <v>57</v>
      </c>
      <c r="AS27" s="299" t="s">
        <v>57</v>
      </c>
      <c r="AT27" s="290">
        <v>1</v>
      </c>
      <c r="AU27" s="290">
        <v>1</v>
      </c>
      <c r="AV27" s="290">
        <v>1</v>
      </c>
      <c r="AW27" s="290">
        <v>1</v>
      </c>
      <c r="AX27" s="290">
        <v>1</v>
      </c>
      <c r="AY27" s="290">
        <v>1</v>
      </c>
      <c r="AZ27" s="290">
        <v>1</v>
      </c>
      <c r="BA27" s="290">
        <v>1</v>
      </c>
      <c r="BB27" s="290">
        <v>1</v>
      </c>
      <c r="BC27" s="290">
        <v>1</v>
      </c>
      <c r="BD27" s="290">
        <v>1</v>
      </c>
      <c r="BE27" s="290">
        <v>1</v>
      </c>
      <c r="BF27" s="292">
        <v>0</v>
      </c>
      <c r="BG27" s="290">
        <v>1</v>
      </c>
      <c r="BH27" s="290">
        <v>1</v>
      </c>
      <c r="BI27" s="299" t="s">
        <v>57</v>
      </c>
      <c r="BJ27" s="290">
        <v>1</v>
      </c>
      <c r="BK27" s="290">
        <v>1</v>
      </c>
      <c r="BL27" s="299" t="s">
        <v>57</v>
      </c>
      <c r="BM27" s="299" t="s">
        <v>57</v>
      </c>
      <c r="BN27" s="290">
        <v>1</v>
      </c>
      <c r="BO27" s="290">
        <v>1</v>
      </c>
      <c r="BP27" s="299" t="s">
        <v>57</v>
      </c>
      <c r="BQ27" s="290">
        <v>1</v>
      </c>
      <c r="BR27" s="290">
        <v>1</v>
      </c>
      <c r="BS27" s="290">
        <v>1</v>
      </c>
      <c r="BT27" s="292">
        <v>0</v>
      </c>
      <c r="BU27" s="290">
        <v>1</v>
      </c>
      <c r="BV27" s="290">
        <v>1</v>
      </c>
      <c r="BW27" s="290">
        <v>1</v>
      </c>
      <c r="BX27" s="290">
        <v>1</v>
      </c>
      <c r="BY27" s="290">
        <v>1</v>
      </c>
      <c r="BZ27" s="290">
        <v>1</v>
      </c>
      <c r="CA27" s="290">
        <v>1</v>
      </c>
      <c r="CB27" s="290">
        <v>1</v>
      </c>
      <c r="CC27" s="290">
        <v>1</v>
      </c>
      <c r="CD27" s="292">
        <v>0</v>
      </c>
      <c r="CE27" s="290">
        <v>1</v>
      </c>
      <c r="CF27" s="292">
        <v>0</v>
      </c>
      <c r="CG27" s="292">
        <v>0</v>
      </c>
      <c r="CH27" s="290">
        <v>1</v>
      </c>
      <c r="CI27" s="292">
        <v>0</v>
      </c>
      <c r="CJ27" s="299" t="s">
        <v>57</v>
      </c>
      <c r="CK27" s="292">
        <v>0</v>
      </c>
      <c r="CL27" s="292">
        <v>0</v>
      </c>
      <c r="CM27" s="292">
        <v>0</v>
      </c>
      <c r="CN27" s="292">
        <v>0</v>
      </c>
      <c r="CO27" s="299" t="s">
        <v>57</v>
      </c>
      <c r="CP27" s="299" t="s">
        <v>57</v>
      </c>
      <c r="CQ27" s="292">
        <v>0</v>
      </c>
      <c r="CR27" s="290">
        <v>1</v>
      </c>
      <c r="CS27" s="292">
        <v>0</v>
      </c>
      <c r="CT27" s="290">
        <v>1</v>
      </c>
      <c r="CU27" s="290">
        <v>1</v>
      </c>
      <c r="CV27" s="292">
        <v>0</v>
      </c>
      <c r="CW27" s="290">
        <v>1</v>
      </c>
      <c r="CX27" s="290">
        <v>1</v>
      </c>
      <c r="CY27" s="292">
        <v>0</v>
      </c>
      <c r="CZ27" s="290">
        <v>1</v>
      </c>
      <c r="DA27" s="292">
        <v>0</v>
      </c>
      <c r="DB27" s="290">
        <v>1</v>
      </c>
      <c r="DC27" s="299" t="s">
        <v>57</v>
      </c>
      <c r="DD27" s="292">
        <v>0</v>
      </c>
      <c r="DE27" s="299" t="s">
        <v>57</v>
      </c>
      <c r="DF27" s="290">
        <v>1</v>
      </c>
      <c r="DG27" s="299" t="s">
        <v>57</v>
      </c>
      <c r="DH27" s="299" t="s">
        <v>57</v>
      </c>
      <c r="DI27" s="299" t="s">
        <v>57</v>
      </c>
      <c r="DJ27" s="290">
        <v>1</v>
      </c>
      <c r="DK27" s="292">
        <v>0</v>
      </c>
      <c r="DL27" s="290">
        <v>1</v>
      </c>
      <c r="DM27" s="290">
        <v>1</v>
      </c>
      <c r="DN27" s="299" t="s">
        <v>57</v>
      </c>
      <c r="DO27" s="299" t="s">
        <v>57</v>
      </c>
      <c r="DP27" s="299" t="s">
        <v>57</v>
      </c>
      <c r="DQ27" s="299" t="s">
        <v>57</v>
      </c>
      <c r="DR27" s="299" t="s">
        <v>57</v>
      </c>
      <c r="DS27" s="290">
        <v>1</v>
      </c>
      <c r="DT27" s="290">
        <v>1</v>
      </c>
      <c r="DU27" s="292">
        <v>0</v>
      </c>
      <c r="DV27" s="290">
        <v>1</v>
      </c>
      <c r="DW27" s="299" t="s">
        <v>57</v>
      </c>
      <c r="DX27" s="290">
        <v>1</v>
      </c>
      <c r="DY27" s="292">
        <v>0</v>
      </c>
      <c r="DZ27" s="290">
        <v>1</v>
      </c>
      <c r="EA27" s="292">
        <v>0</v>
      </c>
      <c r="EB27" s="299" t="s">
        <v>57</v>
      </c>
      <c r="EC27" s="290">
        <v>1</v>
      </c>
      <c r="ED27" s="299" t="s">
        <v>57</v>
      </c>
      <c r="EE27" s="299" t="s">
        <v>57</v>
      </c>
      <c r="EF27" s="292">
        <v>0</v>
      </c>
      <c r="EG27" s="290">
        <v>1</v>
      </c>
      <c r="EH27" s="292">
        <v>0</v>
      </c>
      <c r="EI27" s="292">
        <v>0</v>
      </c>
      <c r="EJ27" s="292">
        <v>0</v>
      </c>
      <c r="EK27" s="292">
        <v>0</v>
      </c>
      <c r="EL27" s="290">
        <v>1</v>
      </c>
      <c r="EM27" s="290">
        <v>1</v>
      </c>
      <c r="EN27" s="292">
        <v>0</v>
      </c>
      <c r="EO27" s="292">
        <v>0</v>
      </c>
      <c r="EP27" s="292">
        <v>0</v>
      </c>
      <c r="EQ27" s="292">
        <v>0</v>
      </c>
      <c r="ER27" s="292">
        <v>0</v>
      </c>
      <c r="ES27" s="292">
        <v>0</v>
      </c>
      <c r="ET27" s="292">
        <v>0</v>
      </c>
      <c r="EU27" s="292">
        <v>0</v>
      </c>
      <c r="EV27" s="290">
        <v>1</v>
      </c>
      <c r="EW27" s="290">
        <v>1</v>
      </c>
      <c r="EX27" s="290">
        <v>1</v>
      </c>
      <c r="EY27" s="290">
        <v>1</v>
      </c>
      <c r="EZ27" s="290">
        <v>1</v>
      </c>
      <c r="FA27" s="290">
        <v>1</v>
      </c>
      <c r="FB27" s="290">
        <v>1</v>
      </c>
      <c r="FC27" s="293">
        <f t="shared" si="3"/>
        <v>77</v>
      </c>
      <c r="FD27" s="140">
        <f t="shared" si="4"/>
        <v>0.66379310344827591</v>
      </c>
      <c r="FE27" s="300">
        <f t="shared" si="2"/>
        <v>27</v>
      </c>
      <c r="FF27" s="295"/>
      <c r="FG27" s="5">
        <v>1</v>
      </c>
      <c r="FH27" s="301">
        <v>2801839</v>
      </c>
      <c r="FI27" s="97">
        <v>7908486512</v>
      </c>
      <c r="FJ27" s="97">
        <v>430930950</v>
      </c>
      <c r="FK27" s="97"/>
      <c r="FL27" s="97">
        <v>3646624408</v>
      </c>
      <c r="FM27" s="97">
        <v>37934268397</v>
      </c>
      <c r="FN27" s="97">
        <v>0</v>
      </c>
    </row>
    <row r="28" spans="1:170" s="133" customFormat="1" x14ac:dyDescent="0.25">
      <c r="A28" s="135" t="s">
        <v>181</v>
      </c>
      <c r="B28" s="129" t="s">
        <v>26</v>
      </c>
      <c r="C28" s="290">
        <v>1</v>
      </c>
      <c r="D28" s="290">
        <v>1</v>
      </c>
      <c r="E28" s="298">
        <v>47983616386</v>
      </c>
      <c r="F28" s="298">
        <v>47983616386</v>
      </c>
      <c r="G28" s="298">
        <f t="shared" si="0"/>
        <v>0</v>
      </c>
      <c r="H28" s="290">
        <v>1</v>
      </c>
      <c r="I28" s="290">
        <v>1</v>
      </c>
      <c r="J28" s="290">
        <v>1</v>
      </c>
      <c r="K28" s="290">
        <v>1</v>
      </c>
      <c r="L28" s="290">
        <v>1</v>
      </c>
      <c r="M28" s="290">
        <v>1</v>
      </c>
      <c r="N28" s="290">
        <v>1</v>
      </c>
      <c r="O28" s="299" t="s">
        <v>57</v>
      </c>
      <c r="P28" s="290">
        <v>1</v>
      </c>
      <c r="Q28" s="290">
        <v>1</v>
      </c>
      <c r="R28" s="290">
        <v>1</v>
      </c>
      <c r="S28" s="290">
        <v>1</v>
      </c>
      <c r="T28" s="290">
        <v>1</v>
      </c>
      <c r="U28" s="290">
        <v>1</v>
      </c>
      <c r="V28" s="292">
        <v>0</v>
      </c>
      <c r="W28" s="290">
        <v>1</v>
      </c>
      <c r="X28" s="292">
        <v>0</v>
      </c>
      <c r="Y28" s="290">
        <v>1</v>
      </c>
      <c r="Z28" s="290">
        <v>1</v>
      </c>
      <c r="AA28" s="290">
        <v>1</v>
      </c>
      <c r="AB28" s="290">
        <v>1</v>
      </c>
      <c r="AC28" s="290">
        <v>1</v>
      </c>
      <c r="AD28" s="290">
        <v>1</v>
      </c>
      <c r="AE28" s="290">
        <v>1</v>
      </c>
      <c r="AF28" s="290">
        <v>1</v>
      </c>
      <c r="AG28" s="299" t="s">
        <v>57</v>
      </c>
      <c r="AH28" s="299" t="s">
        <v>57</v>
      </c>
      <c r="AI28" s="299" t="s">
        <v>57</v>
      </c>
      <c r="AJ28" s="299" t="s">
        <v>57</v>
      </c>
      <c r="AK28" s="299" t="s">
        <v>57</v>
      </c>
      <c r="AL28" s="299" t="s">
        <v>57</v>
      </c>
      <c r="AM28" s="299" t="s">
        <v>57</v>
      </c>
      <c r="AN28" s="299" t="s">
        <v>57</v>
      </c>
      <c r="AO28" s="299" t="s">
        <v>57</v>
      </c>
      <c r="AP28" s="299" t="s">
        <v>57</v>
      </c>
      <c r="AQ28" s="299" t="s">
        <v>57</v>
      </c>
      <c r="AR28" s="299" t="s">
        <v>57</v>
      </c>
      <c r="AS28" s="299" t="s">
        <v>57</v>
      </c>
      <c r="AT28" s="290">
        <v>1</v>
      </c>
      <c r="AU28" s="290">
        <v>1</v>
      </c>
      <c r="AV28" s="290">
        <v>1</v>
      </c>
      <c r="AW28" s="290">
        <v>1</v>
      </c>
      <c r="AX28" s="290">
        <v>1</v>
      </c>
      <c r="AY28" s="290">
        <v>1</v>
      </c>
      <c r="AZ28" s="290">
        <v>1</v>
      </c>
      <c r="BA28" s="290">
        <v>1</v>
      </c>
      <c r="BB28" s="290">
        <v>1</v>
      </c>
      <c r="BC28" s="290">
        <v>1</v>
      </c>
      <c r="BD28" s="290">
        <v>1</v>
      </c>
      <c r="BE28" s="290">
        <v>1</v>
      </c>
      <c r="BF28" s="292">
        <v>0</v>
      </c>
      <c r="BG28" s="290">
        <v>1</v>
      </c>
      <c r="BH28" s="290">
        <v>1</v>
      </c>
      <c r="BI28" s="299" t="s">
        <v>57</v>
      </c>
      <c r="BJ28" s="290">
        <v>1</v>
      </c>
      <c r="BK28" s="292">
        <v>0</v>
      </c>
      <c r="BL28" s="299" t="s">
        <v>57</v>
      </c>
      <c r="BM28" s="299" t="s">
        <v>57</v>
      </c>
      <c r="BN28" s="292">
        <v>0</v>
      </c>
      <c r="BO28" s="290">
        <v>1</v>
      </c>
      <c r="BP28" s="299" t="s">
        <v>57</v>
      </c>
      <c r="BQ28" s="290">
        <v>1</v>
      </c>
      <c r="BR28" s="290">
        <v>1</v>
      </c>
      <c r="BS28" s="290">
        <v>1</v>
      </c>
      <c r="BT28" s="290">
        <v>1</v>
      </c>
      <c r="BU28" s="290">
        <v>1</v>
      </c>
      <c r="BV28" s="290">
        <v>1</v>
      </c>
      <c r="BW28" s="290">
        <v>1</v>
      </c>
      <c r="BX28" s="290">
        <v>1</v>
      </c>
      <c r="BY28" s="290">
        <v>1</v>
      </c>
      <c r="BZ28" s="290">
        <v>1</v>
      </c>
      <c r="CA28" s="290">
        <v>1</v>
      </c>
      <c r="CB28" s="290">
        <v>1</v>
      </c>
      <c r="CC28" s="290">
        <v>1</v>
      </c>
      <c r="CD28" s="290">
        <v>1</v>
      </c>
      <c r="CE28" s="290">
        <v>1</v>
      </c>
      <c r="CF28" s="292">
        <v>0</v>
      </c>
      <c r="CG28" s="290">
        <v>1</v>
      </c>
      <c r="CH28" s="290">
        <v>1</v>
      </c>
      <c r="CI28" s="290">
        <v>1</v>
      </c>
      <c r="CJ28" s="299" t="s">
        <v>57</v>
      </c>
      <c r="CK28" s="292">
        <v>0</v>
      </c>
      <c r="CL28" s="292">
        <v>0</v>
      </c>
      <c r="CM28" s="292">
        <v>0</v>
      </c>
      <c r="CN28" s="292">
        <v>0</v>
      </c>
      <c r="CO28" s="299" t="s">
        <v>57</v>
      </c>
      <c r="CP28" s="299" t="s">
        <v>57</v>
      </c>
      <c r="CQ28" s="292">
        <v>0</v>
      </c>
      <c r="CR28" s="292">
        <v>0</v>
      </c>
      <c r="CS28" s="292">
        <v>0</v>
      </c>
      <c r="CT28" s="290">
        <v>1</v>
      </c>
      <c r="CU28" s="290">
        <v>1</v>
      </c>
      <c r="CV28" s="292">
        <v>0</v>
      </c>
      <c r="CW28" s="292">
        <v>0</v>
      </c>
      <c r="CX28" s="292">
        <v>0</v>
      </c>
      <c r="CY28" s="292">
        <v>0</v>
      </c>
      <c r="CZ28" s="290">
        <v>1</v>
      </c>
      <c r="DA28" s="292">
        <v>0</v>
      </c>
      <c r="DB28" s="292">
        <v>0</v>
      </c>
      <c r="DC28" s="299" t="s">
        <v>57</v>
      </c>
      <c r="DD28" s="292">
        <v>0</v>
      </c>
      <c r="DE28" s="299" t="s">
        <v>57</v>
      </c>
      <c r="DF28" s="290">
        <v>1</v>
      </c>
      <c r="DG28" s="299" t="s">
        <v>57</v>
      </c>
      <c r="DH28" s="299" t="s">
        <v>57</v>
      </c>
      <c r="DI28" s="299" t="s">
        <v>57</v>
      </c>
      <c r="DJ28" s="290">
        <v>1</v>
      </c>
      <c r="DK28" s="290">
        <v>1</v>
      </c>
      <c r="DL28" s="290">
        <v>1</v>
      </c>
      <c r="DM28" s="290">
        <v>1</v>
      </c>
      <c r="DN28" s="299" t="s">
        <v>57</v>
      </c>
      <c r="DO28" s="299" t="s">
        <v>57</v>
      </c>
      <c r="DP28" s="299" t="s">
        <v>57</v>
      </c>
      <c r="DQ28" s="299" t="s">
        <v>57</v>
      </c>
      <c r="DR28" s="299" t="s">
        <v>57</v>
      </c>
      <c r="DS28" s="290">
        <v>1</v>
      </c>
      <c r="DT28" s="290">
        <v>1</v>
      </c>
      <c r="DU28" s="292">
        <v>0</v>
      </c>
      <c r="DV28" s="292">
        <v>0</v>
      </c>
      <c r="DW28" s="299" t="s">
        <v>57</v>
      </c>
      <c r="DX28" s="290">
        <v>1</v>
      </c>
      <c r="DY28" s="292">
        <v>0</v>
      </c>
      <c r="DZ28" s="292">
        <v>0</v>
      </c>
      <c r="EA28" s="292">
        <v>0</v>
      </c>
      <c r="EB28" s="299" t="s">
        <v>57</v>
      </c>
      <c r="EC28" s="290">
        <v>1</v>
      </c>
      <c r="ED28" s="299" t="s">
        <v>57</v>
      </c>
      <c r="EE28" s="299" t="s">
        <v>57</v>
      </c>
      <c r="EF28" s="292">
        <v>0</v>
      </c>
      <c r="EG28" s="290">
        <v>1</v>
      </c>
      <c r="EH28" s="292">
        <v>0</v>
      </c>
      <c r="EI28" s="292">
        <v>0</v>
      </c>
      <c r="EJ28" s="292">
        <v>0</v>
      </c>
      <c r="EK28" s="290">
        <v>1</v>
      </c>
      <c r="EL28" s="292">
        <v>0</v>
      </c>
      <c r="EM28" s="290">
        <v>1</v>
      </c>
      <c r="EN28" s="290">
        <v>1</v>
      </c>
      <c r="EO28" s="290">
        <v>1</v>
      </c>
      <c r="EP28" s="290">
        <v>1</v>
      </c>
      <c r="EQ28" s="292">
        <v>0</v>
      </c>
      <c r="ER28" s="290">
        <v>1</v>
      </c>
      <c r="ES28" s="290">
        <v>1</v>
      </c>
      <c r="ET28" s="290">
        <v>1</v>
      </c>
      <c r="EU28" s="292">
        <v>0</v>
      </c>
      <c r="EV28" s="290">
        <v>1</v>
      </c>
      <c r="EW28" s="290">
        <v>1</v>
      </c>
      <c r="EX28" s="290">
        <v>1</v>
      </c>
      <c r="EY28" s="290">
        <v>1</v>
      </c>
      <c r="EZ28" s="290">
        <v>1</v>
      </c>
      <c r="FA28" s="290">
        <v>1</v>
      </c>
      <c r="FB28" s="290">
        <v>1</v>
      </c>
      <c r="FC28" s="293">
        <f t="shared" si="3"/>
        <v>84</v>
      </c>
      <c r="FD28" s="140">
        <f t="shared" si="4"/>
        <v>0.72413793103448276</v>
      </c>
      <c r="FE28" s="300">
        <f t="shared" si="2"/>
        <v>24</v>
      </c>
      <c r="FF28" s="295"/>
      <c r="FG28" s="5">
        <v>1</v>
      </c>
      <c r="FH28" s="301">
        <v>3034942</v>
      </c>
      <c r="FI28" s="97">
        <v>6441916271</v>
      </c>
      <c r="FJ28" s="97">
        <v>472956616</v>
      </c>
      <c r="FK28" s="97"/>
      <c r="FL28" s="97">
        <v>5984400240</v>
      </c>
      <c r="FM28" s="97">
        <v>41999216146</v>
      </c>
      <c r="FN28" s="97">
        <v>0</v>
      </c>
    </row>
    <row r="29" spans="1:170" s="133" customFormat="1" x14ac:dyDescent="0.25">
      <c r="A29" s="135" t="s">
        <v>182</v>
      </c>
      <c r="B29" s="129" t="s">
        <v>27</v>
      </c>
      <c r="C29" s="290">
        <v>1</v>
      </c>
      <c r="D29" s="290">
        <v>1</v>
      </c>
      <c r="E29" s="298">
        <v>56451879944</v>
      </c>
      <c r="F29" s="298">
        <v>56451879944</v>
      </c>
      <c r="G29" s="298">
        <f t="shared" si="0"/>
        <v>0</v>
      </c>
      <c r="H29" s="290">
        <v>1</v>
      </c>
      <c r="I29" s="290">
        <v>1</v>
      </c>
      <c r="J29" s="290">
        <v>1</v>
      </c>
      <c r="K29" s="290">
        <v>1</v>
      </c>
      <c r="L29" s="290">
        <v>1</v>
      </c>
      <c r="M29" s="290">
        <v>1</v>
      </c>
      <c r="N29" s="290">
        <v>1</v>
      </c>
      <c r="O29" s="299" t="s">
        <v>57</v>
      </c>
      <c r="P29" s="290">
        <v>1</v>
      </c>
      <c r="Q29" s="290">
        <v>1</v>
      </c>
      <c r="R29" s="290">
        <v>1</v>
      </c>
      <c r="S29" s="290">
        <v>1</v>
      </c>
      <c r="T29" s="290">
        <v>1</v>
      </c>
      <c r="U29" s="290">
        <v>1</v>
      </c>
      <c r="V29" s="290">
        <v>1</v>
      </c>
      <c r="W29" s="290">
        <v>1</v>
      </c>
      <c r="X29" s="290">
        <v>1</v>
      </c>
      <c r="Y29" s="290">
        <v>1</v>
      </c>
      <c r="Z29" s="290">
        <v>1</v>
      </c>
      <c r="AA29" s="290">
        <v>1</v>
      </c>
      <c r="AB29" s="290">
        <v>1</v>
      </c>
      <c r="AC29" s="290">
        <v>1</v>
      </c>
      <c r="AD29" s="290">
        <v>1</v>
      </c>
      <c r="AE29" s="290">
        <v>1</v>
      </c>
      <c r="AF29" s="290">
        <v>1</v>
      </c>
      <c r="AG29" s="299" t="s">
        <v>57</v>
      </c>
      <c r="AH29" s="299" t="s">
        <v>57</v>
      </c>
      <c r="AI29" s="299" t="s">
        <v>57</v>
      </c>
      <c r="AJ29" s="299" t="s">
        <v>57</v>
      </c>
      <c r="AK29" s="299" t="s">
        <v>57</v>
      </c>
      <c r="AL29" s="299" t="s">
        <v>57</v>
      </c>
      <c r="AM29" s="299" t="s">
        <v>57</v>
      </c>
      <c r="AN29" s="299" t="s">
        <v>57</v>
      </c>
      <c r="AO29" s="299" t="s">
        <v>57</v>
      </c>
      <c r="AP29" s="299" t="s">
        <v>57</v>
      </c>
      <c r="AQ29" s="299" t="s">
        <v>57</v>
      </c>
      <c r="AR29" s="299" t="s">
        <v>57</v>
      </c>
      <c r="AS29" s="299" t="s">
        <v>57</v>
      </c>
      <c r="AT29" s="290">
        <v>1</v>
      </c>
      <c r="AU29" s="290">
        <v>1</v>
      </c>
      <c r="AV29" s="290">
        <v>1</v>
      </c>
      <c r="AW29" s="290">
        <v>1</v>
      </c>
      <c r="AX29" s="290">
        <v>1</v>
      </c>
      <c r="AY29" s="290">
        <v>1</v>
      </c>
      <c r="AZ29" s="290">
        <v>1</v>
      </c>
      <c r="BA29" s="290">
        <v>1</v>
      </c>
      <c r="BB29" s="290">
        <v>1</v>
      </c>
      <c r="BC29" s="290">
        <v>1</v>
      </c>
      <c r="BD29" s="290">
        <v>1</v>
      </c>
      <c r="BE29" s="290">
        <v>1</v>
      </c>
      <c r="BF29" s="290">
        <v>1</v>
      </c>
      <c r="BG29" s="290">
        <v>1</v>
      </c>
      <c r="BH29" s="290">
        <v>1</v>
      </c>
      <c r="BI29" s="299" t="s">
        <v>57</v>
      </c>
      <c r="BJ29" s="290">
        <v>1</v>
      </c>
      <c r="BK29" s="290">
        <v>1</v>
      </c>
      <c r="BL29" s="299" t="s">
        <v>57</v>
      </c>
      <c r="BM29" s="299" t="s">
        <v>57</v>
      </c>
      <c r="BN29" s="290">
        <v>1</v>
      </c>
      <c r="BO29" s="290">
        <v>1</v>
      </c>
      <c r="BP29" s="299" t="s">
        <v>57</v>
      </c>
      <c r="BQ29" s="290">
        <v>1</v>
      </c>
      <c r="BR29" s="290">
        <v>1</v>
      </c>
      <c r="BS29" s="290">
        <v>1</v>
      </c>
      <c r="BT29" s="290">
        <v>1</v>
      </c>
      <c r="BU29" s="290">
        <v>1</v>
      </c>
      <c r="BV29" s="290">
        <v>1</v>
      </c>
      <c r="BW29" s="290">
        <v>1</v>
      </c>
      <c r="BX29" s="290">
        <v>1</v>
      </c>
      <c r="BY29" s="290">
        <v>1</v>
      </c>
      <c r="BZ29" s="290">
        <v>1</v>
      </c>
      <c r="CA29" s="290">
        <v>1</v>
      </c>
      <c r="CB29" s="290">
        <v>1</v>
      </c>
      <c r="CC29" s="290">
        <v>1</v>
      </c>
      <c r="CD29" s="292">
        <v>0</v>
      </c>
      <c r="CE29" s="290">
        <v>1</v>
      </c>
      <c r="CF29" s="290">
        <v>1</v>
      </c>
      <c r="CG29" s="290">
        <v>1</v>
      </c>
      <c r="CH29" s="290">
        <v>1</v>
      </c>
      <c r="CI29" s="290">
        <v>1</v>
      </c>
      <c r="CJ29" s="299" t="s">
        <v>57</v>
      </c>
      <c r="CK29" s="290">
        <v>1</v>
      </c>
      <c r="CL29" s="290">
        <v>1</v>
      </c>
      <c r="CM29" s="290">
        <v>1</v>
      </c>
      <c r="CN29" s="290">
        <v>1</v>
      </c>
      <c r="CO29" s="299" t="s">
        <v>57</v>
      </c>
      <c r="CP29" s="299" t="s">
        <v>57</v>
      </c>
      <c r="CQ29" s="290">
        <v>1</v>
      </c>
      <c r="CR29" s="290">
        <v>1</v>
      </c>
      <c r="CS29" s="290">
        <v>1</v>
      </c>
      <c r="CT29" s="290">
        <v>1</v>
      </c>
      <c r="CU29" s="290">
        <v>1</v>
      </c>
      <c r="CV29" s="290">
        <v>1</v>
      </c>
      <c r="CW29" s="292">
        <v>0</v>
      </c>
      <c r="CX29" s="290">
        <v>1</v>
      </c>
      <c r="CY29" s="290">
        <v>1</v>
      </c>
      <c r="CZ29" s="290">
        <v>1</v>
      </c>
      <c r="DA29" s="290">
        <v>1</v>
      </c>
      <c r="DB29" s="290">
        <v>1</v>
      </c>
      <c r="DC29" s="299" t="s">
        <v>57</v>
      </c>
      <c r="DD29" s="290">
        <v>1</v>
      </c>
      <c r="DE29" s="299" t="s">
        <v>57</v>
      </c>
      <c r="DF29" s="290">
        <v>1</v>
      </c>
      <c r="DG29" s="299" t="s">
        <v>57</v>
      </c>
      <c r="DH29" s="299" t="s">
        <v>57</v>
      </c>
      <c r="DI29" s="299" t="s">
        <v>57</v>
      </c>
      <c r="DJ29" s="290">
        <v>1</v>
      </c>
      <c r="DK29" s="290">
        <v>1</v>
      </c>
      <c r="DL29" s="290">
        <v>1</v>
      </c>
      <c r="DM29" s="290">
        <v>1</v>
      </c>
      <c r="DN29" s="299" t="s">
        <v>57</v>
      </c>
      <c r="DO29" s="299" t="s">
        <v>57</v>
      </c>
      <c r="DP29" s="299" t="s">
        <v>57</v>
      </c>
      <c r="DQ29" s="299" t="s">
        <v>57</v>
      </c>
      <c r="DR29" s="299" t="s">
        <v>57</v>
      </c>
      <c r="DS29" s="290">
        <v>1</v>
      </c>
      <c r="DT29" s="290">
        <v>1</v>
      </c>
      <c r="DU29" s="290">
        <v>1</v>
      </c>
      <c r="DV29" s="290">
        <v>1</v>
      </c>
      <c r="DW29" s="299" t="s">
        <v>57</v>
      </c>
      <c r="DX29" s="290">
        <v>1</v>
      </c>
      <c r="DY29" s="290">
        <v>1</v>
      </c>
      <c r="DZ29" s="292">
        <v>0</v>
      </c>
      <c r="EA29" s="290">
        <v>1</v>
      </c>
      <c r="EB29" s="299" t="s">
        <v>57</v>
      </c>
      <c r="EC29" s="290">
        <v>1</v>
      </c>
      <c r="ED29" s="299" t="s">
        <v>57</v>
      </c>
      <c r="EE29" s="299" t="s">
        <v>57</v>
      </c>
      <c r="EF29" s="292">
        <v>0</v>
      </c>
      <c r="EG29" s="292">
        <v>0</v>
      </c>
      <c r="EH29" s="290">
        <v>1</v>
      </c>
      <c r="EI29" s="292">
        <v>0</v>
      </c>
      <c r="EJ29" s="292">
        <v>0</v>
      </c>
      <c r="EK29" s="290">
        <v>1</v>
      </c>
      <c r="EL29" s="292">
        <v>0</v>
      </c>
      <c r="EM29" s="290">
        <v>1</v>
      </c>
      <c r="EN29" s="290">
        <v>1</v>
      </c>
      <c r="EO29" s="290">
        <v>1</v>
      </c>
      <c r="EP29" s="290">
        <v>1</v>
      </c>
      <c r="EQ29" s="290">
        <v>1</v>
      </c>
      <c r="ER29" s="290">
        <v>1</v>
      </c>
      <c r="ES29" s="290">
        <v>1</v>
      </c>
      <c r="ET29" s="290">
        <v>1</v>
      </c>
      <c r="EU29" s="290">
        <v>1</v>
      </c>
      <c r="EV29" s="290">
        <v>1</v>
      </c>
      <c r="EW29" s="290">
        <v>1</v>
      </c>
      <c r="EX29" s="290">
        <v>1</v>
      </c>
      <c r="EY29" s="290">
        <v>1</v>
      </c>
      <c r="EZ29" s="290">
        <v>1</v>
      </c>
      <c r="FA29" s="290">
        <v>1</v>
      </c>
      <c r="FB29" s="290">
        <v>1</v>
      </c>
      <c r="FC29" s="293">
        <f t="shared" si="3"/>
        <v>108</v>
      </c>
      <c r="FD29" s="140">
        <f t="shared" si="4"/>
        <v>0.93103448275862066</v>
      </c>
      <c r="FE29" s="300">
        <f t="shared" si="2"/>
        <v>11</v>
      </c>
      <c r="FF29" s="295"/>
      <c r="FG29" s="5">
        <v>1</v>
      </c>
      <c r="FH29" s="301">
        <v>3011810</v>
      </c>
      <c r="FI29" s="97">
        <v>8634776995</v>
      </c>
      <c r="FJ29" s="97">
        <v>4003894765.4699998</v>
      </c>
      <c r="FK29" s="97"/>
      <c r="FL29" s="97">
        <v>6622672989</v>
      </c>
      <c r="FM29" s="97">
        <v>45329206955</v>
      </c>
      <c r="FN29" s="97">
        <v>4500000000</v>
      </c>
    </row>
    <row r="30" spans="1:170" s="133" customFormat="1" x14ac:dyDescent="0.25">
      <c r="A30" s="135" t="s">
        <v>183</v>
      </c>
      <c r="B30" s="129" t="s">
        <v>28</v>
      </c>
      <c r="C30" s="290">
        <v>1</v>
      </c>
      <c r="D30" s="290">
        <v>1</v>
      </c>
      <c r="E30" s="298">
        <v>46843466730</v>
      </c>
      <c r="F30" s="298">
        <v>46843466730</v>
      </c>
      <c r="G30" s="298">
        <f t="shared" si="0"/>
        <v>0</v>
      </c>
      <c r="H30" s="290">
        <v>1</v>
      </c>
      <c r="I30" s="290">
        <v>1</v>
      </c>
      <c r="J30" s="290">
        <v>1</v>
      </c>
      <c r="K30" s="290">
        <v>1</v>
      </c>
      <c r="L30" s="290">
        <v>1</v>
      </c>
      <c r="M30" s="290">
        <v>1</v>
      </c>
      <c r="N30" s="290">
        <v>1</v>
      </c>
      <c r="O30" s="299" t="s">
        <v>57</v>
      </c>
      <c r="P30" s="290">
        <v>1</v>
      </c>
      <c r="Q30" s="290">
        <v>1</v>
      </c>
      <c r="R30" s="292">
        <v>0</v>
      </c>
      <c r="S30" s="290">
        <v>1</v>
      </c>
      <c r="T30" s="290">
        <v>1</v>
      </c>
      <c r="U30" s="290">
        <v>1</v>
      </c>
      <c r="V30" s="290">
        <v>1</v>
      </c>
      <c r="W30" s="290">
        <v>1</v>
      </c>
      <c r="X30" s="290">
        <v>1</v>
      </c>
      <c r="Y30" s="290">
        <v>1</v>
      </c>
      <c r="Z30" s="290">
        <v>1</v>
      </c>
      <c r="AA30" s="292">
        <v>0</v>
      </c>
      <c r="AB30" s="292">
        <v>0</v>
      </c>
      <c r="AC30" s="290">
        <v>1</v>
      </c>
      <c r="AD30" s="290">
        <v>1</v>
      </c>
      <c r="AE30" s="292">
        <v>0</v>
      </c>
      <c r="AF30" s="292">
        <v>0</v>
      </c>
      <c r="AG30" s="299" t="s">
        <v>57</v>
      </c>
      <c r="AH30" s="299" t="s">
        <v>57</v>
      </c>
      <c r="AI30" s="299" t="s">
        <v>57</v>
      </c>
      <c r="AJ30" s="299" t="s">
        <v>57</v>
      </c>
      <c r="AK30" s="299" t="s">
        <v>57</v>
      </c>
      <c r="AL30" s="299" t="s">
        <v>57</v>
      </c>
      <c r="AM30" s="299" t="s">
        <v>57</v>
      </c>
      <c r="AN30" s="299" t="s">
        <v>57</v>
      </c>
      <c r="AO30" s="299" t="s">
        <v>57</v>
      </c>
      <c r="AP30" s="299" t="s">
        <v>57</v>
      </c>
      <c r="AQ30" s="299" t="s">
        <v>57</v>
      </c>
      <c r="AR30" s="299" t="s">
        <v>57</v>
      </c>
      <c r="AS30" s="299" t="s">
        <v>57</v>
      </c>
      <c r="AT30" s="290">
        <v>1</v>
      </c>
      <c r="AU30" s="290">
        <v>1</v>
      </c>
      <c r="AV30" s="290">
        <v>1</v>
      </c>
      <c r="AW30" s="290">
        <v>1</v>
      </c>
      <c r="AX30" s="290">
        <v>1</v>
      </c>
      <c r="AY30" s="290">
        <v>1</v>
      </c>
      <c r="AZ30" s="290">
        <v>1</v>
      </c>
      <c r="BA30" s="290">
        <v>1</v>
      </c>
      <c r="BB30" s="290">
        <v>1</v>
      </c>
      <c r="BC30" s="292">
        <v>0</v>
      </c>
      <c r="BD30" s="290">
        <v>1</v>
      </c>
      <c r="BE30" s="290">
        <v>1</v>
      </c>
      <c r="BF30" s="290">
        <v>1</v>
      </c>
      <c r="BG30" s="290">
        <v>1</v>
      </c>
      <c r="BH30" s="290">
        <v>1</v>
      </c>
      <c r="BI30" s="299" t="s">
        <v>57</v>
      </c>
      <c r="BJ30" s="290">
        <v>1</v>
      </c>
      <c r="BK30" s="292">
        <v>0</v>
      </c>
      <c r="BL30" s="299" t="s">
        <v>57</v>
      </c>
      <c r="BM30" s="299" t="s">
        <v>57</v>
      </c>
      <c r="BN30" s="290">
        <v>1</v>
      </c>
      <c r="BO30" s="290">
        <v>1</v>
      </c>
      <c r="BP30" s="299" t="s">
        <v>57</v>
      </c>
      <c r="BQ30" s="290">
        <v>1</v>
      </c>
      <c r="BR30" s="290">
        <v>1</v>
      </c>
      <c r="BS30" s="290">
        <v>1</v>
      </c>
      <c r="BT30" s="290">
        <v>1</v>
      </c>
      <c r="BU30" s="290">
        <v>1</v>
      </c>
      <c r="BV30" s="290">
        <v>1</v>
      </c>
      <c r="BW30" s="290">
        <v>1</v>
      </c>
      <c r="BX30" s="290">
        <v>1</v>
      </c>
      <c r="BY30" s="290">
        <v>1</v>
      </c>
      <c r="BZ30" s="290">
        <v>1</v>
      </c>
      <c r="CA30" s="290">
        <v>1</v>
      </c>
      <c r="CB30" s="290">
        <v>1</v>
      </c>
      <c r="CC30" s="290">
        <v>1</v>
      </c>
      <c r="CD30" s="292">
        <v>0</v>
      </c>
      <c r="CE30" s="292">
        <v>0</v>
      </c>
      <c r="CF30" s="290">
        <v>1</v>
      </c>
      <c r="CG30" s="290">
        <v>1</v>
      </c>
      <c r="CH30" s="290">
        <v>1</v>
      </c>
      <c r="CI30" s="290">
        <v>1</v>
      </c>
      <c r="CJ30" s="299" t="s">
        <v>57</v>
      </c>
      <c r="CK30" s="292">
        <v>0</v>
      </c>
      <c r="CL30" s="292">
        <v>0</v>
      </c>
      <c r="CM30" s="292">
        <v>0</v>
      </c>
      <c r="CN30" s="290">
        <v>1</v>
      </c>
      <c r="CO30" s="299" t="s">
        <v>57</v>
      </c>
      <c r="CP30" s="299" t="s">
        <v>57</v>
      </c>
      <c r="CQ30" s="292">
        <v>0</v>
      </c>
      <c r="CR30" s="290">
        <v>1</v>
      </c>
      <c r="CS30" s="292">
        <v>0</v>
      </c>
      <c r="CT30" s="290">
        <v>1</v>
      </c>
      <c r="CU30" s="290">
        <v>1</v>
      </c>
      <c r="CV30" s="292">
        <v>0</v>
      </c>
      <c r="CW30" s="292">
        <v>0</v>
      </c>
      <c r="CX30" s="292">
        <v>0</v>
      </c>
      <c r="CY30" s="292">
        <v>0</v>
      </c>
      <c r="CZ30" s="290">
        <v>1</v>
      </c>
      <c r="DA30" s="292">
        <v>0</v>
      </c>
      <c r="DB30" s="290">
        <v>1</v>
      </c>
      <c r="DC30" s="299" t="s">
        <v>57</v>
      </c>
      <c r="DD30" s="292">
        <v>0</v>
      </c>
      <c r="DE30" s="299" t="s">
        <v>57</v>
      </c>
      <c r="DF30" s="290">
        <v>1</v>
      </c>
      <c r="DG30" s="299" t="s">
        <v>57</v>
      </c>
      <c r="DH30" s="299" t="s">
        <v>57</v>
      </c>
      <c r="DI30" s="299" t="s">
        <v>57</v>
      </c>
      <c r="DJ30" s="290">
        <v>1</v>
      </c>
      <c r="DK30" s="290">
        <v>1</v>
      </c>
      <c r="DL30" s="290">
        <v>1</v>
      </c>
      <c r="DM30" s="290">
        <v>1</v>
      </c>
      <c r="DN30" s="299" t="s">
        <v>57</v>
      </c>
      <c r="DO30" s="299" t="s">
        <v>57</v>
      </c>
      <c r="DP30" s="299" t="s">
        <v>57</v>
      </c>
      <c r="DQ30" s="299" t="s">
        <v>57</v>
      </c>
      <c r="DR30" s="299" t="s">
        <v>57</v>
      </c>
      <c r="DS30" s="290">
        <v>1</v>
      </c>
      <c r="DT30" s="290">
        <v>1</v>
      </c>
      <c r="DU30" s="290">
        <v>1</v>
      </c>
      <c r="DV30" s="290">
        <v>1</v>
      </c>
      <c r="DW30" s="299" t="s">
        <v>57</v>
      </c>
      <c r="DX30" s="290">
        <v>1</v>
      </c>
      <c r="DY30" s="290">
        <v>1</v>
      </c>
      <c r="DZ30" s="290">
        <v>1</v>
      </c>
      <c r="EA30" s="290">
        <v>1</v>
      </c>
      <c r="EB30" s="299" t="s">
        <v>57</v>
      </c>
      <c r="EC30" s="290">
        <v>1</v>
      </c>
      <c r="ED30" s="299" t="s">
        <v>57</v>
      </c>
      <c r="EE30" s="299" t="s">
        <v>57</v>
      </c>
      <c r="EF30" s="292">
        <v>0</v>
      </c>
      <c r="EG30" s="292">
        <v>0</v>
      </c>
      <c r="EH30" s="290">
        <v>1</v>
      </c>
      <c r="EI30" s="292">
        <v>0</v>
      </c>
      <c r="EJ30" s="292">
        <v>0</v>
      </c>
      <c r="EK30" s="290">
        <v>1</v>
      </c>
      <c r="EL30" s="292">
        <v>0</v>
      </c>
      <c r="EM30" s="290">
        <v>1</v>
      </c>
      <c r="EN30" s="290">
        <v>1</v>
      </c>
      <c r="EO30" s="292">
        <v>0</v>
      </c>
      <c r="EP30" s="290">
        <v>1</v>
      </c>
      <c r="EQ30" s="290">
        <v>1</v>
      </c>
      <c r="ER30" s="290">
        <v>1</v>
      </c>
      <c r="ES30" s="290">
        <v>1</v>
      </c>
      <c r="ET30" s="290">
        <v>1</v>
      </c>
      <c r="EU30" s="292">
        <v>0</v>
      </c>
      <c r="EV30" s="290">
        <v>1</v>
      </c>
      <c r="EW30" s="290">
        <v>1</v>
      </c>
      <c r="EX30" s="290">
        <v>1</v>
      </c>
      <c r="EY30" s="292">
        <v>0</v>
      </c>
      <c r="EZ30" s="290">
        <v>1</v>
      </c>
      <c r="FA30" s="290">
        <v>1</v>
      </c>
      <c r="FB30" s="292">
        <v>0</v>
      </c>
      <c r="FC30" s="293">
        <f t="shared" si="3"/>
        <v>87</v>
      </c>
      <c r="FD30" s="140">
        <f t="shared" si="4"/>
        <v>0.75</v>
      </c>
      <c r="FE30" s="300">
        <f t="shared" si="2"/>
        <v>21</v>
      </c>
      <c r="FF30" s="295"/>
      <c r="FG30" s="6">
        <v>0</v>
      </c>
      <c r="FH30" s="301">
        <v>2431339</v>
      </c>
      <c r="FI30" s="97">
        <v>16991274504</v>
      </c>
      <c r="FJ30" s="97">
        <v>627548963</v>
      </c>
      <c r="FK30" s="97"/>
      <c r="FL30" s="97">
        <v>4146849025</v>
      </c>
      <c r="FM30" s="97">
        <v>42696617705</v>
      </c>
      <c r="FN30" s="97">
        <v>0</v>
      </c>
    </row>
    <row r="31" spans="1:170" s="133" customFormat="1" x14ac:dyDescent="0.25">
      <c r="A31" s="135" t="s">
        <v>184</v>
      </c>
      <c r="B31" s="129" t="s">
        <v>29</v>
      </c>
      <c r="C31" s="290">
        <v>1</v>
      </c>
      <c r="D31" s="290">
        <v>1</v>
      </c>
      <c r="E31" s="298">
        <v>46329478425</v>
      </c>
      <c r="F31" s="298">
        <v>46329478425</v>
      </c>
      <c r="G31" s="298">
        <f t="shared" si="0"/>
        <v>0</v>
      </c>
      <c r="H31" s="290">
        <v>1</v>
      </c>
      <c r="I31" s="290">
        <v>1</v>
      </c>
      <c r="J31" s="290">
        <v>1</v>
      </c>
      <c r="K31" s="290">
        <v>1</v>
      </c>
      <c r="L31" s="290">
        <v>1</v>
      </c>
      <c r="M31" s="290">
        <v>1</v>
      </c>
      <c r="N31" s="290">
        <v>1</v>
      </c>
      <c r="O31" s="299" t="s">
        <v>57</v>
      </c>
      <c r="P31" s="290">
        <v>1</v>
      </c>
      <c r="Q31" s="290">
        <v>1</v>
      </c>
      <c r="R31" s="290">
        <v>1</v>
      </c>
      <c r="S31" s="290">
        <v>1</v>
      </c>
      <c r="T31" s="290">
        <v>1</v>
      </c>
      <c r="U31" s="290">
        <v>1</v>
      </c>
      <c r="V31" s="290">
        <v>1</v>
      </c>
      <c r="W31" s="290">
        <v>1</v>
      </c>
      <c r="X31" s="290">
        <v>1</v>
      </c>
      <c r="Y31" s="290">
        <v>1</v>
      </c>
      <c r="Z31" s="290">
        <v>1</v>
      </c>
      <c r="AA31" s="290">
        <v>1</v>
      </c>
      <c r="AB31" s="290">
        <v>1</v>
      </c>
      <c r="AC31" s="290">
        <v>1</v>
      </c>
      <c r="AD31" s="290">
        <v>1</v>
      </c>
      <c r="AE31" s="290">
        <v>1</v>
      </c>
      <c r="AF31" s="290">
        <v>1</v>
      </c>
      <c r="AG31" s="299" t="s">
        <v>57</v>
      </c>
      <c r="AH31" s="299" t="s">
        <v>57</v>
      </c>
      <c r="AI31" s="299" t="s">
        <v>57</v>
      </c>
      <c r="AJ31" s="299" t="s">
        <v>57</v>
      </c>
      <c r="AK31" s="299" t="s">
        <v>57</v>
      </c>
      <c r="AL31" s="299" t="s">
        <v>57</v>
      </c>
      <c r="AM31" s="299" t="s">
        <v>57</v>
      </c>
      <c r="AN31" s="299" t="s">
        <v>57</v>
      </c>
      <c r="AO31" s="299" t="s">
        <v>57</v>
      </c>
      <c r="AP31" s="299" t="s">
        <v>57</v>
      </c>
      <c r="AQ31" s="299" t="s">
        <v>57</v>
      </c>
      <c r="AR31" s="299" t="s">
        <v>57</v>
      </c>
      <c r="AS31" s="299" t="s">
        <v>57</v>
      </c>
      <c r="AT31" s="290">
        <v>1</v>
      </c>
      <c r="AU31" s="290">
        <v>1</v>
      </c>
      <c r="AV31" s="290">
        <v>1</v>
      </c>
      <c r="AW31" s="290">
        <v>1</v>
      </c>
      <c r="AX31" s="290">
        <v>1</v>
      </c>
      <c r="AY31" s="290">
        <v>1</v>
      </c>
      <c r="AZ31" s="290">
        <v>1</v>
      </c>
      <c r="BA31" s="290">
        <v>1</v>
      </c>
      <c r="BB31" s="290">
        <v>1</v>
      </c>
      <c r="BC31" s="290">
        <v>1</v>
      </c>
      <c r="BD31" s="290">
        <v>1</v>
      </c>
      <c r="BE31" s="290">
        <v>1</v>
      </c>
      <c r="BF31" s="292">
        <v>0</v>
      </c>
      <c r="BG31" s="290">
        <v>1</v>
      </c>
      <c r="BH31" s="292">
        <v>0</v>
      </c>
      <c r="BI31" s="299" t="s">
        <v>57</v>
      </c>
      <c r="BJ31" s="292">
        <v>0</v>
      </c>
      <c r="BK31" s="292">
        <v>0</v>
      </c>
      <c r="BL31" s="299" t="s">
        <v>57</v>
      </c>
      <c r="BM31" s="299" t="s">
        <v>57</v>
      </c>
      <c r="BN31" s="292">
        <v>0</v>
      </c>
      <c r="BO31" s="290">
        <v>1</v>
      </c>
      <c r="BP31" s="299" t="s">
        <v>57</v>
      </c>
      <c r="BQ31" s="290">
        <v>1</v>
      </c>
      <c r="BR31" s="292">
        <v>0</v>
      </c>
      <c r="BS31" s="290">
        <v>1</v>
      </c>
      <c r="BT31" s="290">
        <v>1</v>
      </c>
      <c r="BU31" s="290">
        <v>1</v>
      </c>
      <c r="BV31" s="290">
        <v>1</v>
      </c>
      <c r="BW31" s="290">
        <v>1</v>
      </c>
      <c r="BX31" s="290">
        <v>1</v>
      </c>
      <c r="BY31" s="290">
        <v>1</v>
      </c>
      <c r="BZ31" s="290">
        <v>1</v>
      </c>
      <c r="CA31" s="290">
        <v>1</v>
      </c>
      <c r="CB31" s="290">
        <v>1</v>
      </c>
      <c r="CC31" s="290">
        <v>1</v>
      </c>
      <c r="CD31" s="290">
        <v>1</v>
      </c>
      <c r="CE31" s="290">
        <v>1</v>
      </c>
      <c r="CF31" s="292">
        <v>0</v>
      </c>
      <c r="CG31" s="290">
        <v>1</v>
      </c>
      <c r="CH31" s="290">
        <v>1</v>
      </c>
      <c r="CI31" s="290">
        <v>1</v>
      </c>
      <c r="CJ31" s="299" t="s">
        <v>57</v>
      </c>
      <c r="CK31" s="292">
        <v>0</v>
      </c>
      <c r="CL31" s="292">
        <v>0</v>
      </c>
      <c r="CM31" s="292">
        <v>0</v>
      </c>
      <c r="CN31" s="292">
        <v>0</v>
      </c>
      <c r="CO31" s="299" t="s">
        <v>57</v>
      </c>
      <c r="CP31" s="299" t="s">
        <v>57</v>
      </c>
      <c r="CQ31" s="292">
        <v>0</v>
      </c>
      <c r="CR31" s="292">
        <v>0</v>
      </c>
      <c r="CS31" s="292">
        <v>0</v>
      </c>
      <c r="CT31" s="290">
        <v>1</v>
      </c>
      <c r="CU31" s="290">
        <v>1</v>
      </c>
      <c r="CV31" s="292">
        <v>0</v>
      </c>
      <c r="CW31" s="292">
        <v>0</v>
      </c>
      <c r="CX31" s="292">
        <v>0</v>
      </c>
      <c r="CY31" s="292">
        <v>0</v>
      </c>
      <c r="CZ31" s="290">
        <v>1</v>
      </c>
      <c r="DA31" s="292">
        <v>0</v>
      </c>
      <c r="DB31" s="292">
        <v>0</v>
      </c>
      <c r="DC31" s="299" t="s">
        <v>57</v>
      </c>
      <c r="DD31" s="292">
        <v>0</v>
      </c>
      <c r="DE31" s="299" t="s">
        <v>57</v>
      </c>
      <c r="DF31" s="290">
        <v>1</v>
      </c>
      <c r="DG31" s="299" t="s">
        <v>57</v>
      </c>
      <c r="DH31" s="299" t="s">
        <v>57</v>
      </c>
      <c r="DI31" s="299" t="s">
        <v>57</v>
      </c>
      <c r="DJ31" s="292">
        <v>0</v>
      </c>
      <c r="DK31" s="292">
        <v>0</v>
      </c>
      <c r="DL31" s="290">
        <v>1</v>
      </c>
      <c r="DM31" s="292">
        <v>0</v>
      </c>
      <c r="DN31" s="299" t="s">
        <v>57</v>
      </c>
      <c r="DO31" s="299" t="s">
        <v>57</v>
      </c>
      <c r="DP31" s="299" t="s">
        <v>57</v>
      </c>
      <c r="DQ31" s="299" t="s">
        <v>57</v>
      </c>
      <c r="DR31" s="299" t="s">
        <v>57</v>
      </c>
      <c r="DS31" s="290">
        <v>1</v>
      </c>
      <c r="DT31" s="290">
        <v>1</v>
      </c>
      <c r="DU31" s="292">
        <v>0</v>
      </c>
      <c r="DV31" s="290">
        <v>1</v>
      </c>
      <c r="DW31" s="299" t="s">
        <v>57</v>
      </c>
      <c r="DX31" s="292">
        <v>0</v>
      </c>
      <c r="DY31" s="292">
        <v>0</v>
      </c>
      <c r="DZ31" s="292">
        <v>0</v>
      </c>
      <c r="EA31" s="292">
        <v>0</v>
      </c>
      <c r="EB31" s="299" t="s">
        <v>57</v>
      </c>
      <c r="EC31" s="292">
        <v>0</v>
      </c>
      <c r="ED31" s="299" t="s">
        <v>57</v>
      </c>
      <c r="EE31" s="299" t="s">
        <v>57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  <c r="EO31" s="292">
        <v>0</v>
      </c>
      <c r="EP31" s="290">
        <v>1</v>
      </c>
      <c r="EQ31" s="292">
        <v>0</v>
      </c>
      <c r="ER31" s="290">
        <v>1</v>
      </c>
      <c r="ES31" s="290">
        <v>1</v>
      </c>
      <c r="ET31" s="290">
        <v>1</v>
      </c>
      <c r="EU31" s="290">
        <v>1</v>
      </c>
      <c r="EV31" s="292">
        <v>0</v>
      </c>
      <c r="EW31" s="290">
        <v>1</v>
      </c>
      <c r="EX31" s="290">
        <v>1</v>
      </c>
      <c r="EY31" s="292">
        <v>0</v>
      </c>
      <c r="EZ31" s="290">
        <v>1</v>
      </c>
      <c r="FA31" s="290">
        <v>1</v>
      </c>
      <c r="FB31" s="290">
        <v>1</v>
      </c>
      <c r="FC31" s="293">
        <f t="shared" si="3"/>
        <v>73</v>
      </c>
      <c r="FD31" s="140">
        <f t="shared" si="4"/>
        <v>0.62931034482758619</v>
      </c>
      <c r="FE31" s="300">
        <f t="shared" si="2"/>
        <v>29</v>
      </c>
      <c r="FF31" s="295"/>
      <c r="FG31" s="6">
        <v>0</v>
      </c>
      <c r="FH31" s="301">
        <v>3622605</v>
      </c>
      <c r="FI31" s="97">
        <v>20560697000</v>
      </c>
      <c r="FJ31" s="97">
        <v>1287933000</v>
      </c>
      <c r="FK31" s="97"/>
      <c r="FL31" s="97">
        <v>5242500872</v>
      </c>
      <c r="FM31" s="97">
        <v>41086977553</v>
      </c>
      <c r="FN31" s="97">
        <v>0</v>
      </c>
    </row>
    <row r="32" spans="1:170" s="133" customFormat="1" x14ac:dyDescent="0.25">
      <c r="A32" s="135" t="s">
        <v>185</v>
      </c>
      <c r="B32" s="129" t="s">
        <v>30</v>
      </c>
      <c r="C32" s="290">
        <v>1</v>
      </c>
      <c r="D32" s="290">
        <v>1</v>
      </c>
      <c r="E32" s="298">
        <v>17051457400</v>
      </c>
      <c r="F32" s="298">
        <v>17051457400</v>
      </c>
      <c r="G32" s="298">
        <f t="shared" si="0"/>
        <v>0</v>
      </c>
      <c r="H32" s="302">
        <v>1</v>
      </c>
      <c r="I32" s="302">
        <v>1</v>
      </c>
      <c r="J32" s="302">
        <v>1</v>
      </c>
      <c r="K32" s="302">
        <v>1</v>
      </c>
      <c r="L32" s="302">
        <v>1</v>
      </c>
      <c r="M32" s="302">
        <v>1</v>
      </c>
      <c r="N32" s="290">
        <v>1</v>
      </c>
      <c r="O32" s="303" t="s">
        <v>57</v>
      </c>
      <c r="P32" s="302">
        <v>1</v>
      </c>
      <c r="Q32" s="302">
        <v>1</v>
      </c>
      <c r="R32" s="302">
        <v>1</v>
      </c>
      <c r="S32" s="302">
        <v>1</v>
      </c>
      <c r="T32" s="302">
        <v>1</v>
      </c>
      <c r="U32" s="302">
        <v>1</v>
      </c>
      <c r="V32" s="302">
        <v>1</v>
      </c>
      <c r="W32" s="302">
        <v>1</v>
      </c>
      <c r="X32" s="302">
        <v>1</v>
      </c>
      <c r="Y32" s="302">
        <v>1</v>
      </c>
      <c r="Z32" s="290">
        <v>1</v>
      </c>
      <c r="AA32" s="302">
        <v>1</v>
      </c>
      <c r="AB32" s="302">
        <v>1</v>
      </c>
      <c r="AC32" s="290">
        <v>1</v>
      </c>
      <c r="AD32" s="290">
        <v>1</v>
      </c>
      <c r="AE32" s="290">
        <v>1</v>
      </c>
      <c r="AF32" s="290">
        <v>1</v>
      </c>
      <c r="AG32" s="299" t="s">
        <v>57</v>
      </c>
      <c r="AH32" s="299" t="s">
        <v>57</v>
      </c>
      <c r="AI32" s="299" t="s">
        <v>57</v>
      </c>
      <c r="AJ32" s="299" t="s">
        <v>57</v>
      </c>
      <c r="AK32" s="299" t="s">
        <v>57</v>
      </c>
      <c r="AL32" s="299" t="s">
        <v>57</v>
      </c>
      <c r="AM32" s="299" t="s">
        <v>57</v>
      </c>
      <c r="AN32" s="299" t="s">
        <v>57</v>
      </c>
      <c r="AO32" s="299" t="s">
        <v>57</v>
      </c>
      <c r="AP32" s="299" t="s">
        <v>57</v>
      </c>
      <c r="AQ32" s="299" t="s">
        <v>57</v>
      </c>
      <c r="AR32" s="303" t="s">
        <v>57</v>
      </c>
      <c r="AS32" s="303" t="s">
        <v>57</v>
      </c>
      <c r="AT32" s="302">
        <v>1</v>
      </c>
      <c r="AU32" s="302">
        <v>1</v>
      </c>
      <c r="AV32" s="302">
        <v>1</v>
      </c>
      <c r="AW32" s="302">
        <v>1</v>
      </c>
      <c r="AX32" s="302">
        <v>1</v>
      </c>
      <c r="AY32" s="302">
        <v>1</v>
      </c>
      <c r="AZ32" s="302">
        <v>1</v>
      </c>
      <c r="BA32" s="302">
        <v>1</v>
      </c>
      <c r="BB32" s="302">
        <v>1</v>
      </c>
      <c r="BC32" s="302">
        <v>1</v>
      </c>
      <c r="BD32" s="302">
        <v>1</v>
      </c>
      <c r="BE32" s="302">
        <v>1</v>
      </c>
      <c r="BF32" s="302">
        <v>1</v>
      </c>
      <c r="BG32" s="290">
        <v>1</v>
      </c>
      <c r="BH32" s="290">
        <v>1</v>
      </c>
      <c r="BI32" s="303" t="s">
        <v>57</v>
      </c>
      <c r="BJ32" s="290">
        <v>1</v>
      </c>
      <c r="BK32" s="290">
        <v>1</v>
      </c>
      <c r="BL32" s="303" t="s">
        <v>57</v>
      </c>
      <c r="BM32" s="303" t="s">
        <v>57</v>
      </c>
      <c r="BN32" s="290">
        <v>1</v>
      </c>
      <c r="BO32" s="290">
        <v>1</v>
      </c>
      <c r="BP32" s="303" t="s">
        <v>57</v>
      </c>
      <c r="BQ32" s="290">
        <v>1</v>
      </c>
      <c r="BR32" s="290">
        <v>1</v>
      </c>
      <c r="BS32" s="290">
        <v>1</v>
      </c>
      <c r="BT32" s="290">
        <v>1</v>
      </c>
      <c r="BU32" s="290">
        <v>1</v>
      </c>
      <c r="BV32" s="290">
        <v>1</v>
      </c>
      <c r="BW32" s="290">
        <v>1</v>
      </c>
      <c r="BX32" s="290">
        <v>1</v>
      </c>
      <c r="BY32" s="290">
        <v>1</v>
      </c>
      <c r="BZ32" s="290">
        <v>1</v>
      </c>
      <c r="CA32" s="290">
        <v>1</v>
      </c>
      <c r="CB32" s="290">
        <v>1</v>
      </c>
      <c r="CC32" s="290">
        <v>1</v>
      </c>
      <c r="CD32" s="290">
        <v>1</v>
      </c>
      <c r="CE32" s="290">
        <v>1</v>
      </c>
      <c r="CF32" s="290">
        <v>1</v>
      </c>
      <c r="CG32" s="290">
        <v>1</v>
      </c>
      <c r="CH32" s="290">
        <v>1</v>
      </c>
      <c r="CI32" s="290">
        <v>1</v>
      </c>
      <c r="CJ32" s="303" t="s">
        <v>57</v>
      </c>
      <c r="CK32" s="290">
        <v>1</v>
      </c>
      <c r="CL32" s="290">
        <v>1</v>
      </c>
      <c r="CM32" s="302">
        <v>1</v>
      </c>
      <c r="CN32" s="290">
        <v>1</v>
      </c>
      <c r="CO32" s="303" t="s">
        <v>57</v>
      </c>
      <c r="CP32" s="303" t="s">
        <v>57</v>
      </c>
      <c r="CQ32" s="290">
        <v>1</v>
      </c>
      <c r="CR32" s="290">
        <v>1</v>
      </c>
      <c r="CS32" s="290">
        <v>1</v>
      </c>
      <c r="CT32" s="290">
        <v>1</v>
      </c>
      <c r="CU32" s="290">
        <v>1</v>
      </c>
      <c r="CV32" s="290">
        <v>1</v>
      </c>
      <c r="CW32" s="290">
        <v>1</v>
      </c>
      <c r="CX32" s="290">
        <v>1</v>
      </c>
      <c r="CY32" s="290">
        <v>1</v>
      </c>
      <c r="CZ32" s="290">
        <v>1</v>
      </c>
      <c r="DA32" s="290">
        <v>1</v>
      </c>
      <c r="DB32" s="290">
        <v>1</v>
      </c>
      <c r="DC32" s="303" t="s">
        <v>57</v>
      </c>
      <c r="DD32" s="290">
        <v>1</v>
      </c>
      <c r="DE32" s="303" t="s">
        <v>57</v>
      </c>
      <c r="DF32" s="302">
        <v>1</v>
      </c>
      <c r="DG32" s="303" t="s">
        <v>57</v>
      </c>
      <c r="DH32" s="303" t="s">
        <v>57</v>
      </c>
      <c r="DI32" s="303" t="s">
        <v>57</v>
      </c>
      <c r="DJ32" s="290">
        <v>1</v>
      </c>
      <c r="DK32" s="290">
        <v>1</v>
      </c>
      <c r="DL32" s="290">
        <v>1</v>
      </c>
      <c r="DM32" s="290">
        <v>1</v>
      </c>
      <c r="DN32" s="303" t="s">
        <v>57</v>
      </c>
      <c r="DO32" s="303" t="s">
        <v>57</v>
      </c>
      <c r="DP32" s="303" t="s">
        <v>57</v>
      </c>
      <c r="DQ32" s="303" t="s">
        <v>57</v>
      </c>
      <c r="DR32" s="303" t="s">
        <v>57</v>
      </c>
      <c r="DS32" s="290">
        <v>1</v>
      </c>
      <c r="DT32" s="290">
        <v>1</v>
      </c>
      <c r="DU32" s="290">
        <v>1</v>
      </c>
      <c r="DV32" s="290">
        <v>1</v>
      </c>
      <c r="DW32" s="303" t="s">
        <v>57</v>
      </c>
      <c r="DX32" s="290">
        <v>1</v>
      </c>
      <c r="DY32" s="290">
        <v>1</v>
      </c>
      <c r="DZ32" s="290">
        <v>1</v>
      </c>
      <c r="EA32" s="290">
        <v>1</v>
      </c>
      <c r="EB32" s="303" t="s">
        <v>57</v>
      </c>
      <c r="EC32" s="290">
        <v>1</v>
      </c>
      <c r="ED32" s="303" t="s">
        <v>57</v>
      </c>
      <c r="EE32" s="303" t="s">
        <v>57</v>
      </c>
      <c r="EF32" s="290">
        <v>1</v>
      </c>
      <c r="EG32" s="290">
        <v>1</v>
      </c>
      <c r="EH32" s="290">
        <v>1</v>
      </c>
      <c r="EI32" s="290">
        <v>1</v>
      </c>
      <c r="EJ32" s="290">
        <v>1</v>
      </c>
      <c r="EK32" s="292">
        <v>0</v>
      </c>
      <c r="EL32" s="290">
        <v>1</v>
      </c>
      <c r="EM32" s="290">
        <v>1</v>
      </c>
      <c r="EN32" s="290">
        <v>1</v>
      </c>
      <c r="EO32" s="290">
        <v>1</v>
      </c>
      <c r="EP32" s="290">
        <v>1</v>
      </c>
      <c r="EQ32" s="290">
        <v>1</v>
      </c>
      <c r="ER32" s="290">
        <v>1</v>
      </c>
      <c r="ES32" s="290">
        <v>1</v>
      </c>
      <c r="ET32" s="290">
        <v>1</v>
      </c>
      <c r="EU32" s="290">
        <v>1</v>
      </c>
      <c r="EV32" s="290">
        <v>1</v>
      </c>
      <c r="EW32" s="290">
        <v>1</v>
      </c>
      <c r="EX32" s="290">
        <v>1</v>
      </c>
      <c r="EY32" s="290">
        <v>1</v>
      </c>
      <c r="EZ32" s="290">
        <v>1</v>
      </c>
      <c r="FA32" s="290">
        <v>1</v>
      </c>
      <c r="FB32" s="290">
        <v>1</v>
      </c>
      <c r="FC32" s="293">
        <f t="shared" si="3"/>
        <v>115</v>
      </c>
      <c r="FD32" s="140">
        <f t="shared" si="4"/>
        <v>0.99137931034482762</v>
      </c>
      <c r="FE32" s="300">
        <f t="shared" si="2"/>
        <v>7</v>
      </c>
      <c r="FF32" s="295"/>
      <c r="FG32" s="5">
        <v>1</v>
      </c>
      <c r="FH32" s="301">
        <v>1313067</v>
      </c>
      <c r="FI32" s="97">
        <v>2255673000</v>
      </c>
      <c r="FJ32" s="97">
        <v>0</v>
      </c>
      <c r="FK32" s="97"/>
      <c r="FL32" s="97">
        <v>970549200</v>
      </c>
      <c r="FM32" s="97">
        <v>16080908200</v>
      </c>
      <c r="FN32" s="97">
        <v>0</v>
      </c>
    </row>
    <row r="33" spans="1:170" s="133" customFormat="1" x14ac:dyDescent="0.25">
      <c r="A33" s="135" t="s">
        <v>186</v>
      </c>
      <c r="B33" s="129" t="s">
        <v>31</v>
      </c>
      <c r="C33" s="290">
        <v>1</v>
      </c>
      <c r="D33" s="290">
        <v>1</v>
      </c>
      <c r="E33" s="298">
        <v>101988714762</v>
      </c>
      <c r="F33" s="298">
        <v>101988714762</v>
      </c>
      <c r="G33" s="298">
        <f t="shared" si="0"/>
        <v>0</v>
      </c>
      <c r="H33" s="292">
        <v>0</v>
      </c>
      <c r="I33" s="292">
        <v>0</v>
      </c>
      <c r="J33" s="290">
        <v>1</v>
      </c>
      <c r="K33" s="290">
        <v>1</v>
      </c>
      <c r="L33" s="290">
        <v>1</v>
      </c>
      <c r="M33" s="290">
        <v>1</v>
      </c>
      <c r="N33" s="290">
        <v>1</v>
      </c>
      <c r="O33" s="299" t="s">
        <v>57</v>
      </c>
      <c r="P33" s="290">
        <v>1</v>
      </c>
      <c r="Q33" s="302">
        <v>1</v>
      </c>
      <c r="R33" s="302">
        <v>1</v>
      </c>
      <c r="S33" s="302">
        <v>1</v>
      </c>
      <c r="T33" s="302">
        <v>1</v>
      </c>
      <c r="U33" s="305">
        <v>0</v>
      </c>
      <c r="V33" s="290">
        <v>1</v>
      </c>
      <c r="W33" s="292">
        <v>0</v>
      </c>
      <c r="X33" s="290">
        <v>1</v>
      </c>
      <c r="Y33" s="290">
        <v>1</v>
      </c>
      <c r="Z33" s="290">
        <v>1</v>
      </c>
      <c r="AA33" s="290">
        <v>1</v>
      </c>
      <c r="AB33" s="290">
        <v>1</v>
      </c>
      <c r="AC33" s="290">
        <v>1</v>
      </c>
      <c r="AD33" s="290">
        <v>1</v>
      </c>
      <c r="AE33" s="290">
        <v>1</v>
      </c>
      <c r="AF33" s="290">
        <v>1</v>
      </c>
      <c r="AG33" s="299" t="s">
        <v>57</v>
      </c>
      <c r="AH33" s="299" t="s">
        <v>57</v>
      </c>
      <c r="AI33" s="299" t="s">
        <v>57</v>
      </c>
      <c r="AJ33" s="299" t="s">
        <v>57</v>
      </c>
      <c r="AK33" s="299" t="s">
        <v>57</v>
      </c>
      <c r="AL33" s="299" t="s">
        <v>57</v>
      </c>
      <c r="AM33" s="299" t="s">
        <v>57</v>
      </c>
      <c r="AN33" s="299" t="s">
        <v>57</v>
      </c>
      <c r="AO33" s="299" t="s">
        <v>57</v>
      </c>
      <c r="AP33" s="299" t="s">
        <v>57</v>
      </c>
      <c r="AQ33" s="299" t="s">
        <v>57</v>
      </c>
      <c r="AR33" s="299" t="s">
        <v>57</v>
      </c>
      <c r="AS33" s="299" t="s">
        <v>57</v>
      </c>
      <c r="AT33" s="290">
        <v>1</v>
      </c>
      <c r="AU33" s="292">
        <v>0</v>
      </c>
      <c r="AV33" s="292">
        <v>0</v>
      </c>
      <c r="AW33" s="290">
        <v>1</v>
      </c>
      <c r="AX33" s="290">
        <v>1</v>
      </c>
      <c r="AY33" s="290">
        <v>1</v>
      </c>
      <c r="AZ33" s="292">
        <v>0</v>
      </c>
      <c r="BA33" s="290">
        <v>1</v>
      </c>
      <c r="BB33" s="290">
        <v>1</v>
      </c>
      <c r="BC33" s="290">
        <v>1</v>
      </c>
      <c r="BD33" s="292">
        <v>0</v>
      </c>
      <c r="BE33" s="292">
        <v>0</v>
      </c>
      <c r="BF33" s="292">
        <v>0</v>
      </c>
      <c r="BG33" s="292">
        <v>0</v>
      </c>
      <c r="BH33" s="290">
        <v>1</v>
      </c>
      <c r="BI33" s="299" t="s">
        <v>57</v>
      </c>
      <c r="BJ33" s="292">
        <v>0</v>
      </c>
      <c r="BK33" s="290">
        <v>1</v>
      </c>
      <c r="BL33" s="299" t="s">
        <v>57</v>
      </c>
      <c r="BM33" s="299" t="s">
        <v>57</v>
      </c>
      <c r="BN33" s="292">
        <v>0</v>
      </c>
      <c r="BO33" s="292">
        <v>0</v>
      </c>
      <c r="BP33" s="299" t="s">
        <v>57</v>
      </c>
      <c r="BQ33" s="292">
        <v>0</v>
      </c>
      <c r="BR33" s="292">
        <v>0</v>
      </c>
      <c r="BS33" s="290">
        <v>1</v>
      </c>
      <c r="BT33" s="290">
        <v>1</v>
      </c>
      <c r="BU33" s="290">
        <v>1</v>
      </c>
      <c r="BV33" s="290">
        <v>1</v>
      </c>
      <c r="BW33" s="290">
        <v>1</v>
      </c>
      <c r="BX33" s="290">
        <v>1</v>
      </c>
      <c r="BY33" s="290">
        <v>1</v>
      </c>
      <c r="BZ33" s="290">
        <v>1</v>
      </c>
      <c r="CA33" s="290">
        <v>1</v>
      </c>
      <c r="CB33" s="292">
        <v>0</v>
      </c>
      <c r="CC33" s="290">
        <v>1</v>
      </c>
      <c r="CD33" s="290">
        <v>1</v>
      </c>
      <c r="CE33" s="290">
        <v>1</v>
      </c>
      <c r="CF33" s="290">
        <v>1</v>
      </c>
      <c r="CG33" s="290">
        <v>1</v>
      </c>
      <c r="CH33" s="290">
        <v>1</v>
      </c>
      <c r="CI33" s="290">
        <v>1</v>
      </c>
      <c r="CJ33" s="299" t="s">
        <v>57</v>
      </c>
      <c r="CK33" s="290">
        <v>1</v>
      </c>
      <c r="CL33" s="290">
        <v>1</v>
      </c>
      <c r="CM33" s="290">
        <v>1</v>
      </c>
      <c r="CN33" s="292">
        <v>0</v>
      </c>
      <c r="CO33" s="299" t="s">
        <v>57</v>
      </c>
      <c r="CP33" s="299" t="s">
        <v>57</v>
      </c>
      <c r="CQ33" s="290">
        <v>1</v>
      </c>
      <c r="CR33" s="292">
        <v>0</v>
      </c>
      <c r="CS33" s="292">
        <v>0</v>
      </c>
      <c r="CT33" s="290">
        <v>1</v>
      </c>
      <c r="CU33" s="290">
        <v>1</v>
      </c>
      <c r="CV33" s="292">
        <v>0</v>
      </c>
      <c r="CW33" s="292">
        <v>0</v>
      </c>
      <c r="CX33" s="292">
        <v>0</v>
      </c>
      <c r="CY33" s="292">
        <v>0</v>
      </c>
      <c r="CZ33" s="290">
        <v>1</v>
      </c>
      <c r="DA33" s="292">
        <v>0</v>
      </c>
      <c r="DB33" s="290">
        <v>1</v>
      </c>
      <c r="DC33" s="299" t="s">
        <v>57</v>
      </c>
      <c r="DD33" s="292">
        <v>0</v>
      </c>
      <c r="DE33" s="299" t="s">
        <v>57</v>
      </c>
      <c r="DF33" s="290">
        <v>1</v>
      </c>
      <c r="DG33" s="299" t="s">
        <v>57</v>
      </c>
      <c r="DH33" s="299" t="s">
        <v>57</v>
      </c>
      <c r="DI33" s="299" t="s">
        <v>57</v>
      </c>
      <c r="DJ33" s="292">
        <v>0</v>
      </c>
      <c r="DK33" s="292">
        <v>0</v>
      </c>
      <c r="DL33" s="290">
        <v>1</v>
      </c>
      <c r="DM33" s="290">
        <v>1</v>
      </c>
      <c r="DN33" s="299" t="s">
        <v>57</v>
      </c>
      <c r="DO33" s="299" t="s">
        <v>57</v>
      </c>
      <c r="DP33" s="299" t="s">
        <v>57</v>
      </c>
      <c r="DQ33" s="299" t="s">
        <v>57</v>
      </c>
      <c r="DR33" s="299" t="s">
        <v>57</v>
      </c>
      <c r="DS33" s="290">
        <v>1</v>
      </c>
      <c r="DT33" s="290">
        <v>1</v>
      </c>
      <c r="DU33" s="292">
        <v>0</v>
      </c>
      <c r="DV33" s="290">
        <v>1</v>
      </c>
      <c r="DW33" s="299" t="s">
        <v>57</v>
      </c>
      <c r="DX33" s="290">
        <v>1</v>
      </c>
      <c r="DY33" s="292">
        <v>0</v>
      </c>
      <c r="DZ33" s="292">
        <v>0</v>
      </c>
      <c r="EA33" s="292">
        <v>0</v>
      </c>
      <c r="EB33" s="299" t="s">
        <v>57</v>
      </c>
      <c r="EC33" s="292">
        <v>0</v>
      </c>
      <c r="ED33" s="299" t="s">
        <v>57</v>
      </c>
      <c r="EE33" s="299" t="s">
        <v>57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0">
        <v>1</v>
      </c>
      <c r="EL33" s="292">
        <v>0</v>
      </c>
      <c r="EM33" s="290">
        <v>1</v>
      </c>
      <c r="EN33" s="290">
        <v>1</v>
      </c>
      <c r="EO33" s="290">
        <v>1</v>
      </c>
      <c r="EP33" s="290">
        <v>1</v>
      </c>
      <c r="EQ33" s="292">
        <v>0</v>
      </c>
      <c r="ER33" s="290">
        <v>1</v>
      </c>
      <c r="ES33" s="290">
        <v>1</v>
      </c>
      <c r="ET33" s="290">
        <v>1</v>
      </c>
      <c r="EU33" s="292">
        <v>0</v>
      </c>
      <c r="EV33" s="292">
        <v>0</v>
      </c>
      <c r="EW33" s="292">
        <v>0</v>
      </c>
      <c r="EX33" s="290">
        <v>1</v>
      </c>
      <c r="EY33" s="292">
        <v>0</v>
      </c>
      <c r="EZ33" s="290">
        <v>1</v>
      </c>
      <c r="FA33" s="290">
        <v>1</v>
      </c>
      <c r="FB33" s="292">
        <v>0</v>
      </c>
      <c r="FC33" s="293">
        <f t="shared" si="3"/>
        <v>71</v>
      </c>
      <c r="FD33" s="140">
        <f t="shared" si="4"/>
        <v>0.61206896551724133</v>
      </c>
      <c r="FE33" s="300">
        <f t="shared" si="2"/>
        <v>30</v>
      </c>
      <c r="FF33" s="295"/>
      <c r="FG33" s="6">
        <v>0</v>
      </c>
      <c r="FH33" s="301">
        <v>8163963</v>
      </c>
      <c r="FI33" s="97">
        <v>43474902130</v>
      </c>
      <c r="FJ33" s="97">
        <v>6618541910</v>
      </c>
      <c r="FK33" s="97"/>
      <c r="FL33" s="97">
        <v>8871022184</v>
      </c>
      <c r="FM33" s="97">
        <v>93117692578</v>
      </c>
      <c r="FN33" s="97">
        <v>0</v>
      </c>
    </row>
    <row r="34" spans="1:170" s="133" customFormat="1" x14ac:dyDescent="0.25">
      <c r="A34" s="135" t="s">
        <v>187</v>
      </c>
      <c r="B34" s="129" t="s">
        <v>32</v>
      </c>
      <c r="C34" s="290">
        <v>1</v>
      </c>
      <c r="D34" s="290">
        <v>1</v>
      </c>
      <c r="E34" s="298">
        <v>39922727687</v>
      </c>
      <c r="F34" s="298">
        <v>39922727687</v>
      </c>
      <c r="G34" s="298">
        <f t="shared" si="0"/>
        <v>0</v>
      </c>
      <c r="H34" s="290">
        <v>1</v>
      </c>
      <c r="I34" s="292">
        <v>0</v>
      </c>
      <c r="J34" s="290">
        <v>1</v>
      </c>
      <c r="K34" s="290">
        <v>1</v>
      </c>
      <c r="L34" s="290">
        <v>1</v>
      </c>
      <c r="M34" s="290">
        <v>1</v>
      </c>
      <c r="N34" s="290">
        <v>1</v>
      </c>
      <c r="O34" s="299" t="s">
        <v>57</v>
      </c>
      <c r="P34" s="290">
        <v>1</v>
      </c>
      <c r="Q34" s="290">
        <v>1</v>
      </c>
      <c r="R34" s="290">
        <v>1</v>
      </c>
      <c r="S34" s="290">
        <v>1</v>
      </c>
      <c r="T34" s="290">
        <v>1</v>
      </c>
      <c r="U34" s="290">
        <v>1</v>
      </c>
      <c r="V34" s="290">
        <v>1</v>
      </c>
      <c r="W34" s="290">
        <v>1</v>
      </c>
      <c r="X34" s="290">
        <v>1</v>
      </c>
      <c r="Y34" s="290">
        <v>1</v>
      </c>
      <c r="Z34" s="290">
        <v>1</v>
      </c>
      <c r="AA34" s="290">
        <v>1</v>
      </c>
      <c r="AB34" s="290">
        <v>1</v>
      </c>
      <c r="AC34" s="290">
        <v>1</v>
      </c>
      <c r="AD34" s="290">
        <v>1</v>
      </c>
      <c r="AE34" s="290">
        <v>1</v>
      </c>
      <c r="AF34" s="290">
        <v>1</v>
      </c>
      <c r="AG34" s="299" t="s">
        <v>57</v>
      </c>
      <c r="AH34" s="299" t="s">
        <v>57</v>
      </c>
      <c r="AI34" s="299" t="s">
        <v>57</v>
      </c>
      <c r="AJ34" s="299" t="s">
        <v>57</v>
      </c>
      <c r="AK34" s="299" t="s">
        <v>57</v>
      </c>
      <c r="AL34" s="299" t="s">
        <v>57</v>
      </c>
      <c r="AM34" s="299" t="s">
        <v>57</v>
      </c>
      <c r="AN34" s="299" t="s">
        <v>57</v>
      </c>
      <c r="AO34" s="299" t="s">
        <v>57</v>
      </c>
      <c r="AP34" s="299" t="s">
        <v>57</v>
      </c>
      <c r="AQ34" s="299" t="s">
        <v>57</v>
      </c>
      <c r="AR34" s="299" t="s">
        <v>57</v>
      </c>
      <c r="AS34" s="299" t="s">
        <v>57</v>
      </c>
      <c r="AT34" s="290">
        <v>1</v>
      </c>
      <c r="AU34" s="290">
        <v>1</v>
      </c>
      <c r="AV34" s="290">
        <v>1</v>
      </c>
      <c r="AW34" s="290">
        <v>1</v>
      </c>
      <c r="AX34" s="290">
        <v>1</v>
      </c>
      <c r="AY34" s="290">
        <v>1</v>
      </c>
      <c r="AZ34" s="292">
        <v>0</v>
      </c>
      <c r="BA34" s="290">
        <v>1</v>
      </c>
      <c r="BB34" s="290">
        <v>1</v>
      </c>
      <c r="BC34" s="292">
        <v>0</v>
      </c>
      <c r="BD34" s="290">
        <v>1</v>
      </c>
      <c r="BE34" s="290">
        <v>1</v>
      </c>
      <c r="BF34" s="290">
        <v>1</v>
      </c>
      <c r="BG34" s="290">
        <v>1</v>
      </c>
      <c r="BH34" s="290">
        <v>1</v>
      </c>
      <c r="BI34" s="299" t="s">
        <v>57</v>
      </c>
      <c r="BJ34" s="292">
        <v>0</v>
      </c>
      <c r="BK34" s="290">
        <v>1</v>
      </c>
      <c r="BL34" s="299" t="s">
        <v>57</v>
      </c>
      <c r="BM34" s="299" t="s">
        <v>57</v>
      </c>
      <c r="BN34" s="290">
        <v>1</v>
      </c>
      <c r="BO34" s="290">
        <v>1</v>
      </c>
      <c r="BP34" s="299" t="s">
        <v>57</v>
      </c>
      <c r="BQ34" s="290">
        <v>1</v>
      </c>
      <c r="BR34" s="290">
        <v>1</v>
      </c>
      <c r="BS34" s="290">
        <v>1</v>
      </c>
      <c r="BT34" s="290">
        <v>1</v>
      </c>
      <c r="BU34" s="290">
        <v>1</v>
      </c>
      <c r="BV34" s="290">
        <v>1</v>
      </c>
      <c r="BW34" s="290">
        <v>1</v>
      </c>
      <c r="BX34" s="290">
        <v>1</v>
      </c>
      <c r="BY34" s="290">
        <v>1</v>
      </c>
      <c r="BZ34" s="290">
        <v>1</v>
      </c>
      <c r="CA34" s="290">
        <v>1</v>
      </c>
      <c r="CB34" s="290">
        <v>1</v>
      </c>
      <c r="CC34" s="290">
        <v>1</v>
      </c>
      <c r="CD34" s="292">
        <v>0</v>
      </c>
      <c r="CE34" s="290">
        <v>1</v>
      </c>
      <c r="CF34" s="290">
        <v>1</v>
      </c>
      <c r="CG34" s="290">
        <v>1</v>
      </c>
      <c r="CH34" s="290">
        <v>1</v>
      </c>
      <c r="CI34" s="290">
        <v>1</v>
      </c>
      <c r="CJ34" s="299" t="s">
        <v>57</v>
      </c>
      <c r="CK34" s="290">
        <v>1</v>
      </c>
      <c r="CL34" s="290">
        <v>1</v>
      </c>
      <c r="CM34" s="290">
        <v>1</v>
      </c>
      <c r="CN34" s="290">
        <v>1</v>
      </c>
      <c r="CO34" s="299" t="s">
        <v>57</v>
      </c>
      <c r="CP34" s="299" t="s">
        <v>57</v>
      </c>
      <c r="CQ34" s="292">
        <v>0</v>
      </c>
      <c r="CR34" s="290">
        <v>1</v>
      </c>
      <c r="CS34" s="290">
        <v>1</v>
      </c>
      <c r="CT34" s="290">
        <v>1</v>
      </c>
      <c r="CU34" s="290">
        <v>1</v>
      </c>
      <c r="CV34" s="290">
        <v>1</v>
      </c>
      <c r="CW34" s="290">
        <v>1</v>
      </c>
      <c r="CX34" s="290">
        <v>1</v>
      </c>
      <c r="CY34" s="290">
        <v>1</v>
      </c>
      <c r="CZ34" s="290">
        <v>1</v>
      </c>
      <c r="DA34" s="290">
        <v>1</v>
      </c>
      <c r="DB34" s="290">
        <v>1</v>
      </c>
      <c r="DC34" s="299" t="s">
        <v>57</v>
      </c>
      <c r="DD34" s="292">
        <v>0</v>
      </c>
      <c r="DE34" s="299" t="s">
        <v>57</v>
      </c>
      <c r="DF34" s="290">
        <v>1</v>
      </c>
      <c r="DG34" s="299" t="s">
        <v>57</v>
      </c>
      <c r="DH34" s="299" t="s">
        <v>57</v>
      </c>
      <c r="DI34" s="299" t="s">
        <v>57</v>
      </c>
      <c r="DJ34" s="290">
        <v>1</v>
      </c>
      <c r="DK34" s="290">
        <v>1</v>
      </c>
      <c r="DL34" s="290">
        <v>1</v>
      </c>
      <c r="DM34" s="290">
        <v>1</v>
      </c>
      <c r="DN34" s="299" t="s">
        <v>57</v>
      </c>
      <c r="DO34" s="299" t="s">
        <v>57</v>
      </c>
      <c r="DP34" s="299" t="s">
        <v>57</v>
      </c>
      <c r="DQ34" s="299" t="s">
        <v>57</v>
      </c>
      <c r="DR34" s="299" t="s">
        <v>57</v>
      </c>
      <c r="DS34" s="290">
        <v>1</v>
      </c>
      <c r="DT34" s="290">
        <v>1</v>
      </c>
      <c r="DU34" s="290">
        <v>1</v>
      </c>
      <c r="DV34" s="290">
        <v>1</v>
      </c>
      <c r="DW34" s="299" t="s">
        <v>57</v>
      </c>
      <c r="DX34" s="290">
        <v>1</v>
      </c>
      <c r="DY34" s="290">
        <v>1</v>
      </c>
      <c r="DZ34" s="290">
        <v>1</v>
      </c>
      <c r="EA34" s="292">
        <v>0</v>
      </c>
      <c r="EB34" s="299" t="s">
        <v>57</v>
      </c>
      <c r="EC34" s="290">
        <v>1</v>
      </c>
      <c r="ED34" s="299" t="s">
        <v>57</v>
      </c>
      <c r="EE34" s="299" t="s">
        <v>57</v>
      </c>
      <c r="EF34" s="290">
        <v>1</v>
      </c>
      <c r="EG34" s="290">
        <v>1</v>
      </c>
      <c r="EH34" s="290">
        <v>1</v>
      </c>
      <c r="EI34" s="292">
        <v>0</v>
      </c>
      <c r="EJ34" s="292">
        <v>0</v>
      </c>
      <c r="EK34" s="290">
        <v>1</v>
      </c>
      <c r="EL34" s="290">
        <v>1</v>
      </c>
      <c r="EM34" s="290">
        <v>1</v>
      </c>
      <c r="EN34" s="290">
        <v>1</v>
      </c>
      <c r="EO34" s="292">
        <v>0</v>
      </c>
      <c r="EP34" s="290">
        <v>1</v>
      </c>
      <c r="EQ34" s="290">
        <v>1</v>
      </c>
      <c r="ER34" s="290">
        <v>1</v>
      </c>
      <c r="ES34" s="290">
        <v>1</v>
      </c>
      <c r="ET34" s="290">
        <v>1</v>
      </c>
      <c r="EU34" s="290">
        <v>1</v>
      </c>
      <c r="EV34" s="290">
        <v>1</v>
      </c>
      <c r="EW34" s="290">
        <v>1</v>
      </c>
      <c r="EX34" s="290">
        <v>1</v>
      </c>
      <c r="EY34" s="290">
        <v>1</v>
      </c>
      <c r="EZ34" s="290">
        <v>1</v>
      </c>
      <c r="FA34" s="290">
        <v>1</v>
      </c>
      <c r="FB34" s="290">
        <v>1</v>
      </c>
      <c r="FC34" s="293">
        <f t="shared" si="3"/>
        <v>105</v>
      </c>
      <c r="FD34" s="140">
        <f t="shared" si="4"/>
        <v>0.90517241379310343</v>
      </c>
      <c r="FE34" s="300">
        <f t="shared" si="2"/>
        <v>12</v>
      </c>
      <c r="FF34" s="295"/>
      <c r="FG34" s="5">
        <v>1</v>
      </c>
      <c r="FH34" s="301">
        <v>2172839</v>
      </c>
      <c r="FI34" s="97">
        <v>10729655923</v>
      </c>
      <c r="FJ34" s="97">
        <v>353149459</v>
      </c>
      <c r="FK34" s="97"/>
      <c r="FL34" s="97">
        <v>6846303169</v>
      </c>
      <c r="FM34" s="97">
        <v>31696424518</v>
      </c>
      <c r="FN34" s="97">
        <v>1380000000</v>
      </c>
    </row>
    <row r="35" spans="1:170" s="133" customFormat="1" x14ac:dyDescent="0.25">
      <c r="A35" s="135" t="s">
        <v>188</v>
      </c>
      <c r="B35" s="129" t="s">
        <v>33</v>
      </c>
      <c r="C35" s="290">
        <v>1</v>
      </c>
      <c r="D35" s="290">
        <v>1</v>
      </c>
      <c r="E35" s="298">
        <v>35033593697</v>
      </c>
      <c r="F35" s="298">
        <v>35030593697</v>
      </c>
      <c r="G35" s="298">
        <f t="shared" si="0"/>
        <v>3000000</v>
      </c>
      <c r="H35" s="290">
        <v>1</v>
      </c>
      <c r="I35" s="290">
        <v>1</v>
      </c>
      <c r="J35" s="290">
        <v>1</v>
      </c>
      <c r="K35" s="290">
        <v>1</v>
      </c>
      <c r="L35" s="290">
        <v>1</v>
      </c>
      <c r="M35" s="290">
        <v>1</v>
      </c>
      <c r="N35" s="290">
        <v>1</v>
      </c>
      <c r="O35" s="299" t="s">
        <v>57</v>
      </c>
      <c r="P35" s="290">
        <v>1</v>
      </c>
      <c r="Q35" s="290">
        <v>1</v>
      </c>
      <c r="R35" s="290">
        <v>1</v>
      </c>
      <c r="S35" s="290">
        <v>1</v>
      </c>
      <c r="T35" s="290">
        <v>1</v>
      </c>
      <c r="U35" s="290">
        <v>1</v>
      </c>
      <c r="V35" s="290">
        <v>1</v>
      </c>
      <c r="W35" s="290">
        <v>1</v>
      </c>
      <c r="X35" s="290">
        <v>1</v>
      </c>
      <c r="Y35" s="290">
        <v>1</v>
      </c>
      <c r="Z35" s="290">
        <v>1</v>
      </c>
      <c r="AA35" s="290">
        <v>1</v>
      </c>
      <c r="AB35" s="290">
        <v>1</v>
      </c>
      <c r="AC35" s="290">
        <v>1</v>
      </c>
      <c r="AD35" s="290">
        <v>1</v>
      </c>
      <c r="AE35" s="290">
        <v>1</v>
      </c>
      <c r="AF35" s="290">
        <v>1</v>
      </c>
      <c r="AG35" s="299" t="s">
        <v>57</v>
      </c>
      <c r="AH35" s="299" t="s">
        <v>57</v>
      </c>
      <c r="AI35" s="299" t="s">
        <v>57</v>
      </c>
      <c r="AJ35" s="299" t="s">
        <v>57</v>
      </c>
      <c r="AK35" s="299" t="s">
        <v>57</v>
      </c>
      <c r="AL35" s="299" t="s">
        <v>57</v>
      </c>
      <c r="AM35" s="299" t="s">
        <v>57</v>
      </c>
      <c r="AN35" s="299" t="s">
        <v>57</v>
      </c>
      <c r="AO35" s="299" t="s">
        <v>57</v>
      </c>
      <c r="AP35" s="299" t="s">
        <v>57</v>
      </c>
      <c r="AQ35" s="299" t="s">
        <v>57</v>
      </c>
      <c r="AR35" s="299" t="s">
        <v>57</v>
      </c>
      <c r="AS35" s="299" t="s">
        <v>57</v>
      </c>
      <c r="AT35" s="290">
        <v>1</v>
      </c>
      <c r="AU35" s="292">
        <v>0</v>
      </c>
      <c r="AV35" s="292">
        <v>0</v>
      </c>
      <c r="AW35" s="290">
        <v>1</v>
      </c>
      <c r="AX35" s="290">
        <v>1</v>
      </c>
      <c r="AY35" s="290">
        <v>1</v>
      </c>
      <c r="AZ35" s="292">
        <v>0</v>
      </c>
      <c r="BA35" s="290">
        <v>1</v>
      </c>
      <c r="BB35" s="290">
        <v>1</v>
      </c>
      <c r="BC35" s="290">
        <v>1</v>
      </c>
      <c r="BD35" s="292">
        <v>0</v>
      </c>
      <c r="BE35" s="292">
        <v>0</v>
      </c>
      <c r="BF35" s="290">
        <v>1</v>
      </c>
      <c r="BG35" s="290">
        <v>1</v>
      </c>
      <c r="BH35" s="290">
        <v>1</v>
      </c>
      <c r="BI35" s="299" t="s">
        <v>57</v>
      </c>
      <c r="BJ35" s="290">
        <v>1</v>
      </c>
      <c r="BK35" s="290">
        <v>1</v>
      </c>
      <c r="BL35" s="299" t="s">
        <v>57</v>
      </c>
      <c r="BM35" s="299" t="s">
        <v>57</v>
      </c>
      <c r="BN35" s="290">
        <v>1</v>
      </c>
      <c r="BO35" s="290">
        <v>1</v>
      </c>
      <c r="BP35" s="299" t="s">
        <v>57</v>
      </c>
      <c r="BQ35" s="290">
        <v>1</v>
      </c>
      <c r="BR35" s="290">
        <v>1</v>
      </c>
      <c r="BS35" s="290">
        <v>1</v>
      </c>
      <c r="BT35" s="292">
        <v>0</v>
      </c>
      <c r="BU35" s="290">
        <v>1</v>
      </c>
      <c r="BV35" s="290">
        <v>1</v>
      </c>
      <c r="BW35" s="290">
        <v>1</v>
      </c>
      <c r="BX35" s="290">
        <v>1</v>
      </c>
      <c r="BY35" s="290">
        <v>1</v>
      </c>
      <c r="BZ35" s="290">
        <v>1</v>
      </c>
      <c r="CA35" s="290">
        <v>1</v>
      </c>
      <c r="CB35" s="290">
        <v>1</v>
      </c>
      <c r="CC35" s="290">
        <v>1</v>
      </c>
      <c r="CD35" s="290">
        <v>1</v>
      </c>
      <c r="CE35" s="290">
        <v>1</v>
      </c>
      <c r="CF35" s="290">
        <v>1</v>
      </c>
      <c r="CG35" s="290">
        <v>1</v>
      </c>
      <c r="CH35" s="290">
        <v>1</v>
      </c>
      <c r="CI35" s="290">
        <v>1</v>
      </c>
      <c r="CJ35" s="299" t="s">
        <v>57</v>
      </c>
      <c r="CK35" s="290">
        <v>1</v>
      </c>
      <c r="CL35" s="290">
        <v>1</v>
      </c>
      <c r="CM35" s="292">
        <v>0</v>
      </c>
      <c r="CN35" s="292">
        <v>0</v>
      </c>
      <c r="CO35" s="299" t="s">
        <v>57</v>
      </c>
      <c r="CP35" s="299" t="s">
        <v>57</v>
      </c>
      <c r="CQ35" s="292">
        <v>0</v>
      </c>
      <c r="CR35" s="292">
        <v>0</v>
      </c>
      <c r="CS35" s="290">
        <v>1</v>
      </c>
      <c r="CT35" s="290">
        <v>1</v>
      </c>
      <c r="CU35" s="290">
        <v>1</v>
      </c>
      <c r="CV35" s="292">
        <v>0</v>
      </c>
      <c r="CW35" s="290">
        <v>1</v>
      </c>
      <c r="CX35" s="290">
        <v>1</v>
      </c>
      <c r="CY35" s="290">
        <v>1</v>
      </c>
      <c r="CZ35" s="290">
        <v>1</v>
      </c>
      <c r="DA35" s="290">
        <v>1</v>
      </c>
      <c r="DB35" s="290">
        <v>1</v>
      </c>
      <c r="DC35" s="299" t="s">
        <v>57</v>
      </c>
      <c r="DD35" s="292">
        <v>0</v>
      </c>
      <c r="DE35" s="299" t="s">
        <v>57</v>
      </c>
      <c r="DF35" s="290">
        <v>1</v>
      </c>
      <c r="DG35" s="299" t="s">
        <v>57</v>
      </c>
      <c r="DH35" s="299" t="s">
        <v>57</v>
      </c>
      <c r="DI35" s="299" t="s">
        <v>57</v>
      </c>
      <c r="DJ35" s="290">
        <v>1</v>
      </c>
      <c r="DK35" s="290">
        <v>1</v>
      </c>
      <c r="DL35" s="290">
        <v>1</v>
      </c>
      <c r="DM35" s="290">
        <v>1</v>
      </c>
      <c r="DN35" s="299" t="s">
        <v>57</v>
      </c>
      <c r="DO35" s="299" t="s">
        <v>57</v>
      </c>
      <c r="DP35" s="299" t="s">
        <v>57</v>
      </c>
      <c r="DQ35" s="299" t="s">
        <v>57</v>
      </c>
      <c r="DR35" s="299" t="s">
        <v>57</v>
      </c>
      <c r="DS35" s="290">
        <v>1</v>
      </c>
      <c r="DT35" s="290">
        <v>1</v>
      </c>
      <c r="DU35" s="290">
        <v>1</v>
      </c>
      <c r="DV35" s="290">
        <v>1</v>
      </c>
      <c r="DW35" s="299" t="s">
        <v>57</v>
      </c>
      <c r="DX35" s="290">
        <v>1</v>
      </c>
      <c r="DY35" s="292">
        <v>0</v>
      </c>
      <c r="DZ35" s="292">
        <v>0</v>
      </c>
      <c r="EA35" s="292">
        <v>0</v>
      </c>
      <c r="EB35" s="299" t="s">
        <v>57</v>
      </c>
      <c r="EC35" s="290">
        <v>1</v>
      </c>
      <c r="ED35" s="299" t="s">
        <v>57</v>
      </c>
      <c r="EE35" s="299" t="s">
        <v>57</v>
      </c>
      <c r="EF35" s="292">
        <v>0</v>
      </c>
      <c r="EG35" s="292">
        <v>0</v>
      </c>
      <c r="EH35" s="290">
        <v>1</v>
      </c>
      <c r="EI35" s="292">
        <v>0</v>
      </c>
      <c r="EJ35" s="292">
        <v>0</v>
      </c>
      <c r="EK35" s="290">
        <v>1</v>
      </c>
      <c r="EL35" s="292">
        <v>0</v>
      </c>
      <c r="EM35" s="292">
        <v>0</v>
      </c>
      <c r="EN35" s="290">
        <v>1</v>
      </c>
      <c r="EO35" s="292">
        <v>0</v>
      </c>
      <c r="EP35" s="290">
        <v>1</v>
      </c>
      <c r="EQ35" s="292">
        <v>0</v>
      </c>
      <c r="ER35" s="290">
        <v>1</v>
      </c>
      <c r="ES35" s="292">
        <v>0</v>
      </c>
      <c r="ET35" s="290">
        <v>1</v>
      </c>
      <c r="EU35" s="290">
        <v>1</v>
      </c>
      <c r="EV35" s="290">
        <v>1</v>
      </c>
      <c r="EW35" s="290">
        <v>1</v>
      </c>
      <c r="EX35" s="290">
        <v>1</v>
      </c>
      <c r="EY35" s="290">
        <v>1</v>
      </c>
      <c r="EZ35" s="290">
        <v>1</v>
      </c>
      <c r="FA35" s="290">
        <v>1</v>
      </c>
      <c r="FB35" s="290">
        <v>1</v>
      </c>
      <c r="FC35" s="300">
        <f t="shared" si="3"/>
        <v>92</v>
      </c>
      <c r="FD35" s="140">
        <f t="shared" si="4"/>
        <v>0.7931034482758621</v>
      </c>
      <c r="FE35" s="300">
        <f t="shared" si="2"/>
        <v>19</v>
      </c>
      <c r="FF35" s="295"/>
      <c r="FG35" s="5">
        <v>1</v>
      </c>
      <c r="FH35" s="301">
        <v>1600412</v>
      </c>
      <c r="FI35" s="108" t="s">
        <v>199</v>
      </c>
      <c r="FJ35" s="108" t="s">
        <v>199</v>
      </c>
      <c r="FK35" s="97"/>
      <c r="FL35" s="97">
        <v>3619060653</v>
      </c>
      <c r="FM35" s="97">
        <v>24072831961</v>
      </c>
      <c r="FN35" s="97">
        <v>7341701084</v>
      </c>
    </row>
    <row r="36" spans="1:170" x14ac:dyDescent="0.25">
      <c r="A36" s="74"/>
      <c r="B36" s="31"/>
      <c r="C36" s="31"/>
      <c r="D36" s="31"/>
      <c r="E36" s="75"/>
      <c r="F36" s="75"/>
      <c r="G36" s="76"/>
      <c r="H36" s="31"/>
      <c r="I36" s="31"/>
      <c r="J36" s="31"/>
      <c r="K36" s="31"/>
      <c r="L36" s="31"/>
      <c r="M36" s="122"/>
      <c r="N36" s="12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122"/>
      <c r="BG36" s="122"/>
      <c r="BH36" s="122"/>
      <c r="BI36" s="122"/>
      <c r="BJ36" s="122"/>
      <c r="BK36" s="122"/>
      <c r="BL36" s="31"/>
      <c r="BM36" s="31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122"/>
      <c r="CW36" s="122"/>
      <c r="CX36" s="122"/>
      <c r="CY36" s="122"/>
      <c r="CZ36" s="122"/>
      <c r="DA36" s="122"/>
      <c r="DB36" s="122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31"/>
      <c r="EC36" s="122"/>
      <c r="ED36" s="122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G36" s="31"/>
      <c r="FH36" s="31"/>
      <c r="FI36" s="73"/>
      <c r="FJ36" s="73"/>
      <c r="FK36" s="73"/>
      <c r="FL36" s="31"/>
      <c r="FM36" s="31"/>
      <c r="FN36" s="31"/>
    </row>
    <row r="37" spans="1:170" x14ac:dyDescent="0.25">
      <c r="A37" s="74"/>
      <c r="B37" s="31"/>
      <c r="C37" s="31"/>
      <c r="D37" s="31"/>
      <c r="E37" s="75"/>
      <c r="F37" s="75"/>
      <c r="G37" s="7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122"/>
      <c r="ED37" s="122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G37" s="31"/>
      <c r="FH37" s="31"/>
      <c r="FI37" s="73"/>
      <c r="FJ37" s="73"/>
      <c r="FK37" s="73"/>
      <c r="FL37" s="31"/>
      <c r="FM37" s="31"/>
      <c r="FN37" s="31"/>
    </row>
    <row r="38" spans="1:170" ht="15.75" customHeight="1" x14ac:dyDescent="0.25">
      <c r="A38" s="74"/>
      <c r="B38" s="31"/>
      <c r="C38" s="31"/>
      <c r="D38" s="31"/>
      <c r="E38" s="75"/>
      <c r="F38" s="75"/>
      <c r="G38" s="7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122"/>
      <c r="ED38" s="122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G38" s="31"/>
      <c r="FH38" s="31"/>
      <c r="FI38" s="73"/>
      <c r="FJ38" s="73"/>
      <c r="FK38" s="73"/>
      <c r="FL38" s="31"/>
      <c r="FM38" s="31"/>
      <c r="FN38" s="31"/>
    </row>
    <row r="39" spans="1:170" ht="84.75" customHeight="1" x14ac:dyDescent="0.25">
      <c r="A39" s="74"/>
      <c r="B39" s="31"/>
      <c r="C39" s="31"/>
      <c r="D39" s="31"/>
      <c r="E39" s="75"/>
      <c r="F39" s="75"/>
      <c r="G39" s="7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G39" s="31"/>
      <c r="FH39" s="31"/>
      <c r="FI39" s="73"/>
      <c r="FJ39" s="73"/>
      <c r="FK39" s="73"/>
      <c r="FL39" s="31"/>
      <c r="FM39" s="31"/>
      <c r="FN39" s="31"/>
    </row>
    <row r="40" spans="1:170" ht="15.75" customHeight="1" x14ac:dyDescent="0.25">
      <c r="A40" s="74"/>
      <c r="B40" s="31"/>
      <c r="C40" s="31"/>
      <c r="D40" s="31"/>
      <c r="E40" s="75"/>
      <c r="F40" s="75"/>
      <c r="G40" s="7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G40" s="31"/>
      <c r="FH40" s="31"/>
      <c r="FI40" s="73"/>
      <c r="FJ40" s="73"/>
      <c r="FK40" s="73"/>
      <c r="FL40" s="31"/>
      <c r="FM40" s="31"/>
      <c r="FN40" s="31"/>
    </row>
    <row r="41" spans="1:170" x14ac:dyDescent="0.25">
      <c r="A41" s="74"/>
      <c r="B41" s="31"/>
      <c r="C41" s="31"/>
      <c r="D41" s="31"/>
      <c r="E41" s="75"/>
      <c r="F41" s="75"/>
      <c r="G41" s="7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G41" s="31"/>
      <c r="FH41" s="31"/>
      <c r="FI41" s="73"/>
      <c r="FJ41" s="73"/>
      <c r="FK41" s="73"/>
      <c r="FL41" s="31"/>
      <c r="FM41" s="31"/>
      <c r="FN41" s="31"/>
    </row>
    <row r="42" spans="1:170" x14ac:dyDescent="0.25">
      <c r="A42" s="74"/>
      <c r="B42" s="31"/>
      <c r="C42" s="31"/>
      <c r="D42" s="31"/>
      <c r="E42" s="75"/>
      <c r="F42" s="75"/>
      <c r="G42" s="7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G42" s="31"/>
      <c r="FH42" s="31"/>
      <c r="FI42" s="31"/>
      <c r="FJ42" s="31"/>
      <c r="FK42" s="31"/>
      <c r="FL42" s="31"/>
      <c r="FM42" s="31"/>
      <c r="FN42" s="31"/>
    </row>
  </sheetData>
  <mergeCells count="14">
    <mergeCell ref="FG1:FN1"/>
    <mergeCell ref="FC1:FE1"/>
    <mergeCell ref="CQ1:DD1"/>
    <mergeCell ref="CC1:CD1"/>
    <mergeCell ref="CE1:CP1"/>
    <mergeCell ref="DE1:DI1"/>
    <mergeCell ref="EN1:FB1"/>
    <mergeCell ref="DJ1:EM1"/>
    <mergeCell ref="AG1:BE1"/>
    <mergeCell ref="A1:A3"/>
    <mergeCell ref="B1:B3"/>
    <mergeCell ref="BF1:BN1"/>
    <mergeCell ref="BO1:CB1"/>
    <mergeCell ref="H1:AF1"/>
  </mergeCells>
  <pageMargins left="0.7" right="0.7" top="0.75" bottom="0.75" header="0.3" footer="0.3"/>
  <ignoredErrors>
    <ignoredError sqref="A4:A35" numberStoredAsText="1"/>
    <ignoredError sqref="FD12" 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FN45"/>
  <sheetViews>
    <sheetView showGridLines="0" zoomScale="90" zoomScaleNormal="90" workbookViewId="0">
      <pane xSplit="2" ySplit="3" topLeftCell="FG4" activePane="bottomRight" state="frozen"/>
      <selection pane="topRight" activeCell="C1" sqref="C1"/>
      <selection pane="bottomLeft" activeCell="A5" sqref="A5"/>
      <selection pane="bottomRight" activeCell="FG2" sqref="FG1:FN1048576"/>
    </sheetView>
  </sheetViews>
  <sheetFormatPr baseColWidth="10" defaultColWidth="11.42578125" defaultRowHeight="15" x14ac:dyDescent="0.25"/>
  <cols>
    <col min="1" max="2" width="17.7109375" style="26" customWidth="1"/>
    <col min="3" max="4" width="11.7109375" style="27" customWidth="1"/>
    <col min="5" max="6" width="20.7109375" style="28" customWidth="1"/>
    <col min="7" max="7" width="20.7109375" style="34" customWidth="1"/>
    <col min="8" max="15" width="30.7109375" style="32" customWidth="1"/>
    <col min="16" max="20" width="30.7109375" style="26" customWidth="1"/>
    <col min="21" max="28" width="30.7109375" style="157" customWidth="1"/>
    <col min="29" max="45" width="30.7109375" style="32" customWidth="1"/>
    <col min="46" max="57" width="30.7109375" style="157" customWidth="1"/>
    <col min="58" max="65" width="30.7109375" style="32" customWidth="1"/>
    <col min="66" max="66" width="30.7109375" style="26" customWidth="1"/>
    <col min="67" max="79" width="30.7109375" style="32" customWidth="1"/>
    <col min="80" max="80" width="30.7109375" style="156" customWidth="1"/>
    <col min="81" max="107" width="30.7109375" style="32" customWidth="1"/>
    <col min="108" max="108" width="30.7109375" style="156" customWidth="1"/>
    <col min="109" max="135" width="30.7109375" style="32" customWidth="1"/>
    <col min="136" max="136" width="30.7109375" style="26" customWidth="1"/>
    <col min="137" max="138" width="30.7109375" style="121" customWidth="1"/>
    <col min="139" max="143" width="30.7109375" style="156" customWidth="1"/>
    <col min="144" max="151" width="30.7109375" style="32" customWidth="1"/>
    <col min="152" max="158" width="30.7109375" style="156" customWidth="1"/>
    <col min="159" max="160" width="11.7109375" style="26" customWidth="1"/>
    <col min="161" max="161" width="11.7109375" style="126" customWidth="1"/>
    <col min="162" max="162" width="11.7109375" style="26" customWidth="1"/>
    <col min="163" max="163" width="15.85546875" style="26" bestFit="1" customWidth="1"/>
    <col min="164" max="164" width="9" style="26" bestFit="1" customWidth="1"/>
    <col min="165" max="165" width="17.5703125" style="26" bestFit="1" customWidth="1"/>
    <col min="166" max="166" width="12" style="26" bestFit="1" customWidth="1"/>
    <col min="167" max="167" width="72.140625" style="26" bestFit="1" customWidth="1"/>
    <col min="168" max="168" width="14.7109375" style="26" bestFit="1" customWidth="1"/>
    <col min="169" max="169" width="16.140625" style="26" bestFit="1" customWidth="1"/>
    <col min="170" max="170" width="11.42578125" style="26"/>
  </cols>
  <sheetData>
    <row r="1" spans="1:170" s="133" customFormat="1" ht="15.75" customHeight="1" thickBot="1" x14ac:dyDescent="0.3">
      <c r="A1" s="246" t="s">
        <v>56</v>
      </c>
      <c r="B1" s="246" t="s">
        <v>0</v>
      </c>
      <c r="C1" s="35"/>
      <c r="D1" s="35"/>
      <c r="E1" s="45"/>
      <c r="F1" s="45"/>
      <c r="G1" s="46"/>
      <c r="H1" s="243" t="s">
        <v>266</v>
      </c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5"/>
      <c r="AG1" s="240" t="s">
        <v>351</v>
      </c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2"/>
      <c r="BF1" s="252" t="s">
        <v>415</v>
      </c>
      <c r="BG1" s="253"/>
      <c r="BH1" s="253"/>
      <c r="BI1" s="253"/>
      <c r="BJ1" s="253"/>
      <c r="BK1" s="253"/>
      <c r="BL1" s="253"/>
      <c r="BM1" s="253"/>
      <c r="BN1" s="254"/>
      <c r="BO1" s="249" t="s">
        <v>416</v>
      </c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1"/>
      <c r="CC1" s="248" t="s">
        <v>417</v>
      </c>
      <c r="CD1" s="248"/>
      <c r="CE1" s="247" t="s">
        <v>418</v>
      </c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52" t="s">
        <v>419</v>
      </c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4"/>
      <c r="DE1" s="247" t="s">
        <v>420</v>
      </c>
      <c r="DF1" s="247"/>
      <c r="DG1" s="247"/>
      <c r="DH1" s="247"/>
      <c r="DI1" s="247"/>
      <c r="DJ1" s="252" t="s">
        <v>421</v>
      </c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4"/>
      <c r="EN1" s="249" t="s">
        <v>422</v>
      </c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1"/>
      <c r="FC1" s="264" t="s">
        <v>317</v>
      </c>
      <c r="FD1" s="265"/>
      <c r="FE1" s="266"/>
      <c r="FF1" s="179"/>
      <c r="FG1" s="261" t="s">
        <v>399</v>
      </c>
      <c r="FH1" s="262"/>
      <c r="FI1" s="262"/>
      <c r="FJ1" s="262"/>
      <c r="FK1" s="262"/>
      <c r="FL1" s="262"/>
      <c r="FM1" s="263"/>
      <c r="FN1" s="179"/>
    </row>
    <row r="2" spans="1:170" s="133" customFormat="1" ht="85.15" customHeight="1" thickBot="1" x14ac:dyDescent="0.3">
      <c r="A2" s="246"/>
      <c r="B2" s="246"/>
      <c r="C2" s="158" t="s">
        <v>1</v>
      </c>
      <c r="D2" s="158" t="s">
        <v>2</v>
      </c>
      <c r="E2" s="39" t="s">
        <v>34</v>
      </c>
      <c r="F2" s="39" t="s">
        <v>35</v>
      </c>
      <c r="G2" s="38" t="s">
        <v>36</v>
      </c>
      <c r="H2" s="161" t="s">
        <v>295</v>
      </c>
      <c r="I2" s="161" t="s">
        <v>200</v>
      </c>
      <c r="J2" s="161" t="s">
        <v>201</v>
      </c>
      <c r="K2" s="161" t="s">
        <v>202</v>
      </c>
      <c r="L2" s="161" t="s">
        <v>203</v>
      </c>
      <c r="M2" s="161" t="s">
        <v>204</v>
      </c>
      <c r="N2" s="161" t="s">
        <v>205</v>
      </c>
      <c r="O2" s="161" t="s">
        <v>149</v>
      </c>
      <c r="P2" s="161" t="s">
        <v>268</v>
      </c>
      <c r="Q2" s="161" t="s">
        <v>269</v>
      </c>
      <c r="R2" s="161" t="s">
        <v>270</v>
      </c>
      <c r="S2" s="161" t="s">
        <v>271</v>
      </c>
      <c r="T2" s="161" t="s">
        <v>272</v>
      </c>
      <c r="U2" s="161" t="s">
        <v>322</v>
      </c>
      <c r="V2" s="161" t="s">
        <v>324</v>
      </c>
      <c r="W2" s="161" t="s">
        <v>328</v>
      </c>
      <c r="X2" s="161" t="s">
        <v>353</v>
      </c>
      <c r="Y2" s="161" t="s">
        <v>329</v>
      </c>
      <c r="Z2" s="161" t="s">
        <v>330</v>
      </c>
      <c r="AA2" s="161" t="s">
        <v>334</v>
      </c>
      <c r="AB2" s="161" t="s">
        <v>335</v>
      </c>
      <c r="AC2" s="162" t="s">
        <v>37</v>
      </c>
      <c r="AD2" s="162" t="s">
        <v>38</v>
      </c>
      <c r="AE2" s="162" t="s">
        <v>39</v>
      </c>
      <c r="AF2" s="229" t="s">
        <v>40</v>
      </c>
      <c r="AG2" s="223" t="s">
        <v>297</v>
      </c>
      <c r="AH2" s="163" t="s">
        <v>298</v>
      </c>
      <c r="AI2" s="163" t="s">
        <v>299</v>
      </c>
      <c r="AJ2" s="163" t="s">
        <v>300</v>
      </c>
      <c r="AK2" s="163" t="s">
        <v>301</v>
      </c>
      <c r="AL2" s="163" t="s">
        <v>302</v>
      </c>
      <c r="AM2" s="163" t="s">
        <v>303</v>
      </c>
      <c r="AN2" s="163" t="s">
        <v>304</v>
      </c>
      <c r="AO2" s="163" t="s">
        <v>305</v>
      </c>
      <c r="AP2" s="163" t="s">
        <v>306</v>
      </c>
      <c r="AQ2" s="163" t="s">
        <v>307</v>
      </c>
      <c r="AR2" s="163" t="s">
        <v>144</v>
      </c>
      <c r="AS2" s="163" t="s">
        <v>401</v>
      </c>
      <c r="AT2" s="163" t="s">
        <v>340</v>
      </c>
      <c r="AU2" s="163" t="s">
        <v>341</v>
      </c>
      <c r="AV2" s="163" t="s">
        <v>342</v>
      </c>
      <c r="AW2" s="163" t="s">
        <v>343</v>
      </c>
      <c r="AX2" s="163" t="s">
        <v>344</v>
      </c>
      <c r="AY2" s="163" t="s">
        <v>345</v>
      </c>
      <c r="AZ2" s="163" t="s">
        <v>356</v>
      </c>
      <c r="BA2" s="163" t="s">
        <v>348</v>
      </c>
      <c r="BB2" s="163" t="s">
        <v>349</v>
      </c>
      <c r="BC2" s="163" t="s">
        <v>350</v>
      </c>
      <c r="BD2" s="163" t="s">
        <v>346</v>
      </c>
      <c r="BE2" s="224" t="s">
        <v>347</v>
      </c>
      <c r="BF2" s="232" t="s">
        <v>206</v>
      </c>
      <c r="BG2" s="161" t="s">
        <v>207</v>
      </c>
      <c r="BH2" s="161" t="s">
        <v>208</v>
      </c>
      <c r="BI2" s="161" t="s">
        <v>209</v>
      </c>
      <c r="BJ2" s="161" t="s">
        <v>210</v>
      </c>
      <c r="BK2" s="161" t="s">
        <v>211</v>
      </c>
      <c r="BL2" s="161" t="s">
        <v>147</v>
      </c>
      <c r="BM2" s="161" t="s">
        <v>148</v>
      </c>
      <c r="BN2" s="161" t="s">
        <v>212</v>
      </c>
      <c r="BO2" s="163" t="s">
        <v>213</v>
      </c>
      <c r="BP2" s="163" t="s">
        <v>214</v>
      </c>
      <c r="BQ2" s="163" t="s">
        <v>357</v>
      </c>
      <c r="BR2" s="163" t="s">
        <v>358</v>
      </c>
      <c r="BS2" s="163" t="s">
        <v>215</v>
      </c>
      <c r="BT2" s="163" t="s">
        <v>216</v>
      </c>
      <c r="BU2" s="163" t="s">
        <v>217</v>
      </c>
      <c r="BV2" s="163" t="s">
        <v>218</v>
      </c>
      <c r="BW2" s="163" t="s">
        <v>219</v>
      </c>
      <c r="BX2" s="163" t="s">
        <v>220</v>
      </c>
      <c r="BY2" s="163" t="s">
        <v>221</v>
      </c>
      <c r="BZ2" s="163" t="s">
        <v>222</v>
      </c>
      <c r="CA2" s="163" t="s">
        <v>223</v>
      </c>
      <c r="CB2" s="163" t="s">
        <v>359</v>
      </c>
      <c r="CC2" s="161" t="s">
        <v>224</v>
      </c>
      <c r="CD2" s="161" t="s">
        <v>296</v>
      </c>
      <c r="CE2" s="163" t="s">
        <v>279</v>
      </c>
      <c r="CF2" s="163" t="s">
        <v>280</v>
      </c>
      <c r="CG2" s="163" t="s">
        <v>281</v>
      </c>
      <c r="CH2" s="163" t="s">
        <v>282</v>
      </c>
      <c r="CI2" s="163" t="s">
        <v>283</v>
      </c>
      <c r="CJ2" s="163" t="s">
        <v>41</v>
      </c>
      <c r="CK2" s="163" t="s">
        <v>42</v>
      </c>
      <c r="CL2" s="163" t="s">
        <v>225</v>
      </c>
      <c r="CM2" s="163" t="s">
        <v>43</v>
      </c>
      <c r="CN2" s="163" t="s">
        <v>226</v>
      </c>
      <c r="CO2" s="163" t="s">
        <v>151</v>
      </c>
      <c r="CP2" s="163" t="s">
        <v>154</v>
      </c>
      <c r="CQ2" s="161" t="s">
        <v>284</v>
      </c>
      <c r="CR2" s="161" t="s">
        <v>227</v>
      </c>
      <c r="CS2" s="161" t="s">
        <v>310</v>
      </c>
      <c r="CT2" s="161" t="s">
        <v>285</v>
      </c>
      <c r="CU2" s="161" t="s">
        <v>286</v>
      </c>
      <c r="CV2" s="161" t="s">
        <v>287</v>
      </c>
      <c r="CW2" s="161" t="s">
        <v>308</v>
      </c>
      <c r="CX2" s="161" t="s">
        <v>288</v>
      </c>
      <c r="CY2" s="161" t="s">
        <v>289</v>
      </c>
      <c r="CZ2" s="161" t="s">
        <v>290</v>
      </c>
      <c r="DA2" s="161" t="s">
        <v>291</v>
      </c>
      <c r="DB2" s="161" t="s">
        <v>292</v>
      </c>
      <c r="DC2" s="161" t="s">
        <v>152</v>
      </c>
      <c r="DD2" s="161" t="s">
        <v>354</v>
      </c>
      <c r="DE2" s="163" t="s">
        <v>44</v>
      </c>
      <c r="DF2" s="163" t="s">
        <v>293</v>
      </c>
      <c r="DG2" s="163" t="s">
        <v>45</v>
      </c>
      <c r="DH2" s="163" t="s">
        <v>228</v>
      </c>
      <c r="DI2" s="163" t="s">
        <v>46</v>
      </c>
      <c r="DJ2" s="161" t="s">
        <v>229</v>
      </c>
      <c r="DK2" s="161" t="s">
        <v>230</v>
      </c>
      <c r="DL2" s="161" t="s">
        <v>231</v>
      </c>
      <c r="DM2" s="161" t="s">
        <v>232</v>
      </c>
      <c r="DN2" s="161" t="s">
        <v>233</v>
      </c>
      <c r="DO2" s="161" t="s">
        <v>234</v>
      </c>
      <c r="DP2" s="161" t="s">
        <v>235</v>
      </c>
      <c r="DQ2" s="161" t="s">
        <v>236</v>
      </c>
      <c r="DR2" s="161" t="s">
        <v>294</v>
      </c>
      <c r="DS2" s="161" t="s">
        <v>237</v>
      </c>
      <c r="DT2" s="161" t="s">
        <v>238</v>
      </c>
      <c r="DU2" s="161" t="s">
        <v>273</v>
      </c>
      <c r="DV2" s="161" t="s">
        <v>239</v>
      </c>
      <c r="DW2" s="161" t="s">
        <v>274</v>
      </c>
      <c r="DX2" s="161" t="s">
        <v>361</v>
      </c>
      <c r="DY2" s="161" t="s">
        <v>275</v>
      </c>
      <c r="DZ2" s="161" t="s">
        <v>240</v>
      </c>
      <c r="EA2" s="161" t="s">
        <v>241</v>
      </c>
      <c r="EB2" s="161" t="s">
        <v>47</v>
      </c>
      <c r="EC2" s="161" t="s">
        <v>242</v>
      </c>
      <c r="ED2" s="161" t="s">
        <v>243</v>
      </c>
      <c r="EE2" s="161" t="s">
        <v>48</v>
      </c>
      <c r="EF2" s="161" t="s">
        <v>380</v>
      </c>
      <c r="EG2" s="161" t="s">
        <v>277</v>
      </c>
      <c r="EH2" s="161" t="s">
        <v>309</v>
      </c>
      <c r="EI2" s="161" t="s">
        <v>362</v>
      </c>
      <c r="EJ2" s="161" t="s">
        <v>363</v>
      </c>
      <c r="EK2" s="161" t="s">
        <v>364</v>
      </c>
      <c r="EL2" s="161" t="s">
        <v>381</v>
      </c>
      <c r="EM2" s="161" t="s">
        <v>379</v>
      </c>
      <c r="EN2" s="163" t="s">
        <v>49</v>
      </c>
      <c r="EO2" s="163" t="s">
        <v>50</v>
      </c>
      <c r="EP2" s="163" t="s">
        <v>51</v>
      </c>
      <c r="EQ2" s="163" t="s">
        <v>244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365</v>
      </c>
      <c r="EW2" s="233" t="s">
        <v>366</v>
      </c>
      <c r="EX2" s="233" t="s">
        <v>367</v>
      </c>
      <c r="EY2" s="233" t="s">
        <v>368</v>
      </c>
      <c r="EZ2" s="233" t="s">
        <v>369</v>
      </c>
      <c r="FA2" s="233" t="s">
        <v>370</v>
      </c>
      <c r="FB2" s="233" t="s">
        <v>371</v>
      </c>
      <c r="FC2" s="236" t="s">
        <v>189</v>
      </c>
      <c r="FD2" s="236" t="s">
        <v>190</v>
      </c>
      <c r="FE2" s="236" t="s">
        <v>313</v>
      </c>
      <c r="FF2" s="179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197</v>
      </c>
      <c r="FL2" s="25" t="s">
        <v>194</v>
      </c>
      <c r="FM2" s="25" t="s">
        <v>193</v>
      </c>
      <c r="FN2" s="179"/>
    </row>
    <row r="3" spans="1:170" s="133" customFormat="1" ht="15.75" thickBot="1" x14ac:dyDescent="0.3">
      <c r="A3" s="246"/>
      <c r="B3" s="246"/>
      <c r="C3" s="158" t="s">
        <v>252</v>
      </c>
      <c r="D3" s="158" t="s">
        <v>253</v>
      </c>
      <c r="E3" s="158" t="s">
        <v>254</v>
      </c>
      <c r="F3" s="158" t="s">
        <v>255</v>
      </c>
      <c r="G3" s="158" t="s">
        <v>256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59" t="s">
        <v>245</v>
      </c>
      <c r="Q3" s="159" t="s">
        <v>246</v>
      </c>
      <c r="R3" s="159" t="s">
        <v>247</v>
      </c>
      <c r="S3" s="159" t="s">
        <v>248</v>
      </c>
      <c r="T3" s="159" t="s">
        <v>249</v>
      </c>
      <c r="U3" s="159" t="s">
        <v>321</v>
      </c>
      <c r="V3" s="159" t="s">
        <v>323</v>
      </c>
      <c r="W3" s="159" t="s">
        <v>325</v>
      </c>
      <c r="X3" s="159" t="s">
        <v>326</v>
      </c>
      <c r="Y3" s="159" t="s">
        <v>327</v>
      </c>
      <c r="Z3" s="159" t="s">
        <v>331</v>
      </c>
      <c r="AA3" s="159" t="s">
        <v>332</v>
      </c>
      <c r="AB3" s="159" t="s">
        <v>333</v>
      </c>
      <c r="AC3" s="37" t="s">
        <v>336</v>
      </c>
      <c r="AD3" s="37" t="s">
        <v>337</v>
      </c>
      <c r="AE3" s="37" t="s">
        <v>338</v>
      </c>
      <c r="AF3" s="177" t="s">
        <v>339</v>
      </c>
      <c r="AG3" s="15" t="s">
        <v>352</v>
      </c>
      <c r="AH3" s="15" t="s">
        <v>387</v>
      </c>
      <c r="AI3" s="15" t="s">
        <v>388</v>
      </c>
      <c r="AJ3" s="15" t="s">
        <v>389</v>
      </c>
      <c r="AK3" s="15" t="s">
        <v>390</v>
      </c>
      <c r="AL3" s="15" t="s">
        <v>391</v>
      </c>
      <c r="AM3" s="15" t="s">
        <v>392</v>
      </c>
      <c r="AN3" s="15" t="s">
        <v>393</v>
      </c>
      <c r="AO3" s="15" t="s">
        <v>394</v>
      </c>
      <c r="AP3" s="15" t="s">
        <v>395</v>
      </c>
      <c r="AQ3" s="15" t="s">
        <v>396</v>
      </c>
      <c r="AR3" s="15" t="s">
        <v>397</v>
      </c>
      <c r="AS3" s="15" t="s">
        <v>402</v>
      </c>
      <c r="AT3" s="15" t="s">
        <v>403</v>
      </c>
      <c r="AU3" s="15" t="s">
        <v>404</v>
      </c>
      <c r="AV3" s="15" t="s">
        <v>405</v>
      </c>
      <c r="AW3" s="15" t="s">
        <v>406</v>
      </c>
      <c r="AX3" s="15" t="s">
        <v>407</v>
      </c>
      <c r="AY3" s="15" t="s">
        <v>408</v>
      </c>
      <c r="AZ3" s="15" t="s">
        <v>409</v>
      </c>
      <c r="BA3" s="15" t="s">
        <v>410</v>
      </c>
      <c r="BB3" s="15" t="s">
        <v>411</v>
      </c>
      <c r="BC3" s="15" t="s">
        <v>412</v>
      </c>
      <c r="BD3" s="15" t="s">
        <v>413</v>
      </c>
      <c r="BE3" s="15" t="s">
        <v>414</v>
      </c>
      <c r="BF3" s="178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59" t="s">
        <v>250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64" t="s">
        <v>360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159" t="s">
        <v>355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59" t="s">
        <v>251</v>
      </c>
      <c r="EG3" s="159" t="s">
        <v>276</v>
      </c>
      <c r="EH3" s="159" t="s">
        <v>278</v>
      </c>
      <c r="EI3" s="159" t="s">
        <v>382</v>
      </c>
      <c r="EJ3" s="159" t="s">
        <v>383</v>
      </c>
      <c r="EK3" s="159" t="s">
        <v>384</v>
      </c>
      <c r="EL3" s="159" t="s">
        <v>385</v>
      </c>
      <c r="EM3" s="159" t="s">
        <v>386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15" t="s">
        <v>142</v>
      </c>
      <c r="EV3" s="218" t="s">
        <v>372</v>
      </c>
      <c r="EW3" s="218" t="s">
        <v>373</v>
      </c>
      <c r="EX3" s="218" t="s">
        <v>374</v>
      </c>
      <c r="EY3" s="218" t="s">
        <v>375</v>
      </c>
      <c r="EZ3" s="218" t="s">
        <v>376</v>
      </c>
      <c r="FA3" s="218" t="s">
        <v>377</v>
      </c>
      <c r="FB3" s="218" t="s">
        <v>378</v>
      </c>
      <c r="FC3" s="77" t="s">
        <v>314</v>
      </c>
      <c r="FD3" s="77" t="s">
        <v>315</v>
      </c>
      <c r="FE3" s="77" t="s">
        <v>316</v>
      </c>
      <c r="FF3" s="179"/>
      <c r="FG3" s="78" t="s">
        <v>257</v>
      </c>
      <c r="FH3" s="78" t="s">
        <v>258</v>
      </c>
      <c r="FI3" s="78" t="s">
        <v>259</v>
      </c>
      <c r="FJ3" s="78" t="s">
        <v>260</v>
      </c>
      <c r="FK3" s="78" t="s">
        <v>261</v>
      </c>
      <c r="FL3" s="78" t="s">
        <v>262</v>
      </c>
      <c r="FM3" s="78" t="s">
        <v>263</v>
      </c>
      <c r="FN3" s="179"/>
    </row>
    <row r="4" spans="1:170" s="133" customFormat="1" x14ac:dyDescent="0.25">
      <c r="A4" s="181" t="s">
        <v>157</v>
      </c>
      <c r="B4" s="131" t="s">
        <v>3</v>
      </c>
      <c r="C4" s="182"/>
      <c r="D4" s="182"/>
      <c r="E4" s="17"/>
      <c r="F4" s="17"/>
      <c r="G4" s="183"/>
      <c r="H4" s="184" t="s">
        <v>57</v>
      </c>
      <c r="I4" s="40">
        <v>0</v>
      </c>
      <c r="J4" s="184" t="s">
        <v>57</v>
      </c>
      <c r="K4" s="184" t="s">
        <v>57</v>
      </c>
      <c r="L4" s="184" t="s">
        <v>57</v>
      </c>
      <c r="M4" s="184" t="s">
        <v>57</v>
      </c>
      <c r="N4" s="184" t="s">
        <v>57</v>
      </c>
      <c r="O4" s="41">
        <v>1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185" t="s">
        <v>57</v>
      </c>
      <c r="AD4" s="185" t="s">
        <v>57</v>
      </c>
      <c r="AE4" s="185" t="s">
        <v>57</v>
      </c>
      <c r="AF4" s="185" t="s">
        <v>57</v>
      </c>
      <c r="AG4" s="185" t="s">
        <v>57</v>
      </c>
      <c r="AH4" s="185" t="s">
        <v>57</v>
      </c>
      <c r="AI4" s="185" t="s">
        <v>57</v>
      </c>
      <c r="AJ4" s="185" t="s">
        <v>57</v>
      </c>
      <c r="AK4" s="185" t="s">
        <v>57</v>
      </c>
      <c r="AL4" s="185" t="s">
        <v>57</v>
      </c>
      <c r="AM4" s="185" t="s">
        <v>57</v>
      </c>
      <c r="AN4" s="185" t="s">
        <v>57</v>
      </c>
      <c r="AO4" s="185" t="s">
        <v>57</v>
      </c>
      <c r="AP4" s="185" t="s">
        <v>57</v>
      </c>
      <c r="AQ4" s="185" t="s">
        <v>57</v>
      </c>
      <c r="AR4" s="184" t="s">
        <v>57</v>
      </c>
      <c r="AS4" s="184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85" t="s">
        <v>57</v>
      </c>
      <c r="BG4" s="185" t="s">
        <v>57</v>
      </c>
      <c r="BH4" s="185" t="s">
        <v>57</v>
      </c>
      <c r="BI4" s="41">
        <v>1</v>
      </c>
      <c r="BJ4" s="185" t="s">
        <v>57</v>
      </c>
      <c r="BK4" s="41">
        <v>1</v>
      </c>
      <c r="BL4" s="41">
        <v>1</v>
      </c>
      <c r="BM4" s="185" t="s">
        <v>57</v>
      </c>
      <c r="BN4" s="185" t="s">
        <v>57</v>
      </c>
      <c r="BO4" s="185" t="s">
        <v>57</v>
      </c>
      <c r="BP4" s="41">
        <v>1</v>
      </c>
      <c r="BQ4" s="185" t="s">
        <v>57</v>
      </c>
      <c r="BR4" s="185" t="s">
        <v>57</v>
      </c>
      <c r="BS4" s="185" t="s">
        <v>57</v>
      </c>
      <c r="BT4" s="185" t="s">
        <v>57</v>
      </c>
      <c r="BU4" s="41">
        <v>1</v>
      </c>
      <c r="BV4" s="41">
        <v>1</v>
      </c>
      <c r="BW4" s="41">
        <v>1</v>
      </c>
      <c r="BX4" s="41">
        <v>1</v>
      </c>
      <c r="BY4" s="40">
        <v>0</v>
      </c>
      <c r="BZ4" s="41">
        <v>1</v>
      </c>
      <c r="CA4" s="41">
        <v>1</v>
      </c>
      <c r="CB4" s="185" t="s">
        <v>57</v>
      </c>
      <c r="CC4" s="41">
        <v>1</v>
      </c>
      <c r="CD4" s="41">
        <v>1</v>
      </c>
      <c r="CE4" s="41">
        <v>1</v>
      </c>
      <c r="CF4" s="40">
        <v>0</v>
      </c>
      <c r="CG4" s="41">
        <v>1</v>
      </c>
      <c r="CH4" s="185" t="s">
        <v>57</v>
      </c>
      <c r="CI4" s="185" t="s">
        <v>57</v>
      </c>
      <c r="CJ4" s="185" t="s">
        <v>57</v>
      </c>
      <c r="CK4" s="40">
        <v>0</v>
      </c>
      <c r="CL4" s="185" t="s">
        <v>57</v>
      </c>
      <c r="CM4" s="40">
        <v>0</v>
      </c>
      <c r="CN4" s="40">
        <v>0</v>
      </c>
      <c r="CO4" s="185" t="s">
        <v>57</v>
      </c>
      <c r="CP4" s="185" t="s">
        <v>57</v>
      </c>
      <c r="CQ4" s="185" t="s">
        <v>57</v>
      </c>
      <c r="CR4" s="185" t="s">
        <v>57</v>
      </c>
      <c r="CS4" s="185" t="s">
        <v>57</v>
      </c>
      <c r="CT4" s="41">
        <v>1</v>
      </c>
      <c r="CU4" s="41">
        <v>1</v>
      </c>
      <c r="CV4" s="185" t="s">
        <v>57</v>
      </c>
      <c r="CW4" s="185" t="s">
        <v>57</v>
      </c>
      <c r="CX4" s="185" t="s">
        <v>57</v>
      </c>
      <c r="CY4" s="185" t="s">
        <v>57</v>
      </c>
      <c r="CZ4" s="185" t="s">
        <v>57</v>
      </c>
      <c r="DA4" s="185" t="s">
        <v>57</v>
      </c>
      <c r="DB4" s="40">
        <v>0</v>
      </c>
      <c r="DC4" s="185" t="s">
        <v>57</v>
      </c>
      <c r="DD4" s="185" t="s">
        <v>57</v>
      </c>
      <c r="DE4" s="41">
        <v>1</v>
      </c>
      <c r="DF4" s="41">
        <v>1</v>
      </c>
      <c r="DG4" s="185" t="s">
        <v>57</v>
      </c>
      <c r="DH4" s="41">
        <v>1</v>
      </c>
      <c r="DI4" s="185" t="s">
        <v>57</v>
      </c>
      <c r="DJ4" s="41">
        <v>1</v>
      </c>
      <c r="DK4" s="40">
        <v>0</v>
      </c>
      <c r="DL4" s="41">
        <v>1</v>
      </c>
      <c r="DM4" s="40">
        <v>0</v>
      </c>
      <c r="DN4" s="41">
        <v>1</v>
      </c>
      <c r="DO4" s="41">
        <v>1</v>
      </c>
      <c r="DP4" s="185" t="s">
        <v>57</v>
      </c>
      <c r="DQ4" s="185" t="s">
        <v>57</v>
      </c>
      <c r="DR4" s="41">
        <v>1</v>
      </c>
      <c r="DS4" s="185" t="s">
        <v>57</v>
      </c>
      <c r="DT4" s="185" t="s">
        <v>57</v>
      </c>
      <c r="DU4" s="41">
        <v>1</v>
      </c>
      <c r="DV4" s="41">
        <v>1</v>
      </c>
      <c r="DW4" s="40">
        <v>0</v>
      </c>
      <c r="DX4" s="185" t="s">
        <v>57</v>
      </c>
      <c r="DY4" s="185" t="s">
        <v>57</v>
      </c>
      <c r="DZ4" s="185" t="s">
        <v>57</v>
      </c>
      <c r="EA4" s="185" t="s">
        <v>57</v>
      </c>
      <c r="EB4" s="185" t="s">
        <v>57</v>
      </c>
      <c r="EC4" s="185" t="s">
        <v>57</v>
      </c>
      <c r="ED4" s="185" t="s">
        <v>57</v>
      </c>
      <c r="EE4" s="185" t="s">
        <v>57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185" t="s">
        <v>57</v>
      </c>
      <c r="EO4" s="41">
        <v>1</v>
      </c>
      <c r="EP4" s="41">
        <v>1</v>
      </c>
      <c r="EQ4" s="40">
        <v>0</v>
      </c>
      <c r="ER4" s="40">
        <v>0</v>
      </c>
      <c r="ES4" s="40">
        <v>0</v>
      </c>
      <c r="ET4" s="41">
        <v>1</v>
      </c>
      <c r="EU4" s="47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36">
        <f t="shared" ref="FC4:FC35" si="0">SUM(H4:FB4)</f>
        <v>30</v>
      </c>
      <c r="FD4" s="210">
        <f>(FC4/43)</f>
        <v>0.69767441860465118</v>
      </c>
      <c r="FE4" s="101">
        <f>RANK(FD4,$FD$4:$FD$35)</f>
        <v>2</v>
      </c>
      <c r="FF4" s="179"/>
      <c r="FG4" s="190"/>
      <c r="FH4" s="190"/>
      <c r="FI4" s="190"/>
      <c r="FJ4" s="190"/>
      <c r="FK4" s="202">
        <v>2513.2369761298223</v>
      </c>
      <c r="FL4" s="190"/>
      <c r="FM4" s="190"/>
      <c r="FN4" s="179"/>
    </row>
    <row r="5" spans="1:170" s="133" customFormat="1" x14ac:dyDescent="0.25">
      <c r="A5" s="181" t="s">
        <v>158</v>
      </c>
      <c r="B5" s="129" t="s">
        <v>4</v>
      </c>
      <c r="C5" s="187"/>
      <c r="D5" s="187"/>
      <c r="E5" s="20"/>
      <c r="F5" s="21"/>
      <c r="G5" s="188"/>
      <c r="H5" s="189" t="s">
        <v>57</v>
      </c>
      <c r="I5" s="42">
        <v>0</v>
      </c>
      <c r="J5" s="189" t="s">
        <v>57</v>
      </c>
      <c r="K5" s="189" t="s">
        <v>57</v>
      </c>
      <c r="L5" s="189" t="s">
        <v>57</v>
      </c>
      <c r="M5" s="189" t="s">
        <v>57</v>
      </c>
      <c r="N5" s="189" t="s">
        <v>57</v>
      </c>
      <c r="O5" s="43">
        <v>1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67" t="s">
        <v>57</v>
      </c>
      <c r="AD5" s="67" t="s">
        <v>57</v>
      </c>
      <c r="AE5" s="67" t="s">
        <v>57</v>
      </c>
      <c r="AF5" s="67" t="s">
        <v>57</v>
      </c>
      <c r="AG5" s="67" t="s">
        <v>57</v>
      </c>
      <c r="AH5" s="67" t="s">
        <v>57</v>
      </c>
      <c r="AI5" s="67" t="s">
        <v>57</v>
      </c>
      <c r="AJ5" s="67" t="s">
        <v>57</v>
      </c>
      <c r="AK5" s="67" t="s">
        <v>57</v>
      </c>
      <c r="AL5" s="67" t="s">
        <v>57</v>
      </c>
      <c r="AM5" s="67" t="s">
        <v>57</v>
      </c>
      <c r="AN5" s="67" t="s">
        <v>57</v>
      </c>
      <c r="AO5" s="67" t="s">
        <v>57</v>
      </c>
      <c r="AP5" s="67" t="s">
        <v>57</v>
      </c>
      <c r="AQ5" s="67" t="s">
        <v>57</v>
      </c>
      <c r="AR5" s="189" t="s">
        <v>57</v>
      </c>
      <c r="AS5" s="189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67" t="s">
        <v>57</v>
      </c>
      <c r="BG5" s="67" t="s">
        <v>57</v>
      </c>
      <c r="BH5" s="67" t="s">
        <v>57</v>
      </c>
      <c r="BI5" s="43">
        <v>1</v>
      </c>
      <c r="BJ5" s="67" t="s">
        <v>57</v>
      </c>
      <c r="BK5" s="42">
        <v>0</v>
      </c>
      <c r="BL5" s="43">
        <v>1</v>
      </c>
      <c r="BM5" s="67" t="s">
        <v>57</v>
      </c>
      <c r="BN5" s="67" t="s">
        <v>57</v>
      </c>
      <c r="BO5" s="67" t="s">
        <v>57</v>
      </c>
      <c r="BP5" s="43">
        <v>1</v>
      </c>
      <c r="BQ5" s="67" t="s">
        <v>57</v>
      </c>
      <c r="BR5" s="67" t="s">
        <v>57</v>
      </c>
      <c r="BS5" s="67" t="s">
        <v>57</v>
      </c>
      <c r="BT5" s="67" t="s">
        <v>57</v>
      </c>
      <c r="BU5" s="43">
        <v>1</v>
      </c>
      <c r="BV5" s="42">
        <v>0</v>
      </c>
      <c r="BW5" s="43">
        <v>1</v>
      </c>
      <c r="BX5" s="43">
        <v>1</v>
      </c>
      <c r="BY5" s="43">
        <v>1</v>
      </c>
      <c r="BZ5" s="43">
        <v>1</v>
      </c>
      <c r="CA5" s="43">
        <v>1</v>
      </c>
      <c r="CB5" s="185" t="s">
        <v>57</v>
      </c>
      <c r="CC5" s="43">
        <v>1</v>
      </c>
      <c r="CD5" s="43">
        <v>1</v>
      </c>
      <c r="CE5" s="43">
        <v>1</v>
      </c>
      <c r="CF5" s="43">
        <v>1</v>
      </c>
      <c r="CG5" s="42">
        <v>0</v>
      </c>
      <c r="CH5" s="67" t="s">
        <v>57</v>
      </c>
      <c r="CI5" s="67" t="s">
        <v>57</v>
      </c>
      <c r="CJ5" s="67" t="s">
        <v>57</v>
      </c>
      <c r="CK5" s="43">
        <v>1</v>
      </c>
      <c r="CL5" s="67" t="s">
        <v>57</v>
      </c>
      <c r="CM5" s="42">
        <v>0</v>
      </c>
      <c r="CN5" s="42">
        <v>0</v>
      </c>
      <c r="CO5" s="67" t="s">
        <v>57</v>
      </c>
      <c r="CP5" s="67" t="s">
        <v>57</v>
      </c>
      <c r="CQ5" s="67" t="s">
        <v>57</v>
      </c>
      <c r="CR5" s="67" t="s">
        <v>57</v>
      </c>
      <c r="CS5" s="67" t="s">
        <v>57</v>
      </c>
      <c r="CT5" s="43">
        <v>1</v>
      </c>
      <c r="CU5" s="43">
        <v>1</v>
      </c>
      <c r="CV5" s="67" t="s">
        <v>57</v>
      </c>
      <c r="CW5" s="67" t="s">
        <v>57</v>
      </c>
      <c r="CX5" s="67" t="s">
        <v>57</v>
      </c>
      <c r="CY5" s="67" t="s">
        <v>57</v>
      </c>
      <c r="CZ5" s="67" t="s">
        <v>57</v>
      </c>
      <c r="DA5" s="67" t="s">
        <v>57</v>
      </c>
      <c r="DB5" s="43">
        <v>1</v>
      </c>
      <c r="DC5" s="67" t="s">
        <v>57</v>
      </c>
      <c r="DD5" s="185" t="s">
        <v>57</v>
      </c>
      <c r="DE5" s="43">
        <v>1</v>
      </c>
      <c r="DF5" s="43">
        <v>1</v>
      </c>
      <c r="DG5" s="67" t="s">
        <v>57</v>
      </c>
      <c r="DH5" s="43">
        <v>1</v>
      </c>
      <c r="DI5" s="67" t="s">
        <v>57</v>
      </c>
      <c r="DJ5" s="42">
        <v>0</v>
      </c>
      <c r="DK5" s="42">
        <v>0</v>
      </c>
      <c r="DL5" s="43">
        <v>1</v>
      </c>
      <c r="DM5" s="42">
        <v>0</v>
      </c>
      <c r="DN5" s="42">
        <v>0</v>
      </c>
      <c r="DO5" s="42">
        <v>0</v>
      </c>
      <c r="DP5" s="67" t="s">
        <v>57</v>
      </c>
      <c r="DQ5" s="67" t="s">
        <v>57</v>
      </c>
      <c r="DR5" s="43">
        <v>1</v>
      </c>
      <c r="DS5" s="67" t="s">
        <v>57</v>
      </c>
      <c r="DT5" s="67" t="s">
        <v>57</v>
      </c>
      <c r="DU5" s="43">
        <v>1</v>
      </c>
      <c r="DV5" s="42">
        <v>0</v>
      </c>
      <c r="DW5" s="42">
        <v>0</v>
      </c>
      <c r="DX5" s="67" t="s">
        <v>57</v>
      </c>
      <c r="DY5" s="67" t="s">
        <v>57</v>
      </c>
      <c r="DZ5" s="67" t="s">
        <v>57</v>
      </c>
      <c r="EA5" s="67" t="s">
        <v>57</v>
      </c>
      <c r="EB5" s="67" t="s">
        <v>57</v>
      </c>
      <c r="EC5" s="67" t="s">
        <v>57</v>
      </c>
      <c r="ED5" s="67" t="s">
        <v>57</v>
      </c>
      <c r="EE5" s="67" t="s">
        <v>57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67" t="s">
        <v>57</v>
      </c>
      <c r="EO5" s="42">
        <v>0</v>
      </c>
      <c r="EP5" s="42">
        <v>0</v>
      </c>
      <c r="EQ5" s="42">
        <v>0</v>
      </c>
      <c r="ER5" s="42">
        <v>0</v>
      </c>
      <c r="ES5" s="42">
        <v>0</v>
      </c>
      <c r="ET5" s="42">
        <v>0</v>
      </c>
      <c r="EU5" s="48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24</v>
      </c>
      <c r="FD5" s="210">
        <f t="shared" ref="FD5:FD35" si="1">(FC5/43)</f>
        <v>0.55813953488372092</v>
      </c>
      <c r="FE5" s="101">
        <f t="shared" ref="FE5:FE35" si="2">RANK(FD5,$FD$4:$FD$35)</f>
        <v>8</v>
      </c>
      <c r="FF5" s="179"/>
      <c r="FG5" s="190"/>
      <c r="FH5" s="190"/>
      <c r="FI5" s="190"/>
      <c r="FJ5" s="190"/>
      <c r="FK5" s="202">
        <v>6027.8247190362708</v>
      </c>
      <c r="FL5" s="190"/>
      <c r="FM5" s="190"/>
      <c r="FN5" s="179"/>
    </row>
    <row r="6" spans="1:170" s="133" customFormat="1" x14ac:dyDescent="0.25">
      <c r="A6" s="181" t="s">
        <v>159</v>
      </c>
      <c r="B6" s="129" t="s">
        <v>5</v>
      </c>
      <c r="C6" s="187"/>
      <c r="D6" s="187"/>
      <c r="E6" s="191"/>
      <c r="F6" s="21"/>
      <c r="G6" s="188"/>
      <c r="H6" s="189" t="s">
        <v>57</v>
      </c>
      <c r="I6" s="42">
        <v>0</v>
      </c>
      <c r="J6" s="189" t="s">
        <v>57</v>
      </c>
      <c r="K6" s="189" t="s">
        <v>57</v>
      </c>
      <c r="L6" s="189" t="s">
        <v>57</v>
      </c>
      <c r="M6" s="189" t="s">
        <v>57</v>
      </c>
      <c r="N6" s="189" t="s">
        <v>57</v>
      </c>
      <c r="O6" s="42">
        <v>0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67" t="s">
        <v>57</v>
      </c>
      <c r="AD6" s="67" t="s">
        <v>57</v>
      </c>
      <c r="AE6" s="67" t="s">
        <v>57</v>
      </c>
      <c r="AF6" s="67" t="s">
        <v>57</v>
      </c>
      <c r="AG6" s="67" t="s">
        <v>57</v>
      </c>
      <c r="AH6" s="67" t="s">
        <v>57</v>
      </c>
      <c r="AI6" s="67" t="s">
        <v>57</v>
      </c>
      <c r="AJ6" s="67" t="s">
        <v>57</v>
      </c>
      <c r="AK6" s="67" t="s">
        <v>57</v>
      </c>
      <c r="AL6" s="67" t="s">
        <v>57</v>
      </c>
      <c r="AM6" s="67" t="s">
        <v>57</v>
      </c>
      <c r="AN6" s="67" t="s">
        <v>57</v>
      </c>
      <c r="AO6" s="67" t="s">
        <v>57</v>
      </c>
      <c r="AP6" s="67" t="s">
        <v>57</v>
      </c>
      <c r="AQ6" s="67" t="s">
        <v>57</v>
      </c>
      <c r="AR6" s="189" t="s">
        <v>57</v>
      </c>
      <c r="AS6" s="189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67" t="s">
        <v>57</v>
      </c>
      <c r="BG6" s="67" t="s">
        <v>57</v>
      </c>
      <c r="BH6" s="67" t="s">
        <v>57</v>
      </c>
      <c r="BI6" s="43">
        <v>1</v>
      </c>
      <c r="BJ6" s="67" t="s">
        <v>57</v>
      </c>
      <c r="BK6" s="43">
        <v>1</v>
      </c>
      <c r="BL6" s="42">
        <v>0</v>
      </c>
      <c r="BM6" s="67" t="s">
        <v>57</v>
      </c>
      <c r="BN6" s="67" t="s">
        <v>57</v>
      </c>
      <c r="BO6" s="67" t="s">
        <v>57</v>
      </c>
      <c r="BP6" s="43">
        <v>1</v>
      </c>
      <c r="BQ6" s="67" t="s">
        <v>57</v>
      </c>
      <c r="BR6" s="67" t="s">
        <v>57</v>
      </c>
      <c r="BS6" s="67" t="s">
        <v>57</v>
      </c>
      <c r="BT6" s="67" t="s">
        <v>57</v>
      </c>
      <c r="BU6" s="42">
        <v>0</v>
      </c>
      <c r="BV6" s="42">
        <v>0</v>
      </c>
      <c r="BW6" s="42">
        <v>0</v>
      </c>
      <c r="BX6" s="42">
        <v>0</v>
      </c>
      <c r="BY6" s="42">
        <v>0</v>
      </c>
      <c r="BZ6" s="43">
        <v>1</v>
      </c>
      <c r="CA6" s="43">
        <v>1</v>
      </c>
      <c r="CB6" s="185" t="s">
        <v>57</v>
      </c>
      <c r="CC6" s="42">
        <v>0</v>
      </c>
      <c r="CD6" s="42">
        <v>0</v>
      </c>
      <c r="CE6" s="42">
        <v>0</v>
      </c>
      <c r="CF6" s="42">
        <v>0</v>
      </c>
      <c r="CG6" s="42">
        <v>0</v>
      </c>
      <c r="CH6" s="67" t="s">
        <v>57</v>
      </c>
      <c r="CI6" s="67" t="s">
        <v>57</v>
      </c>
      <c r="CJ6" s="67" t="s">
        <v>57</v>
      </c>
      <c r="CK6" s="42">
        <v>0</v>
      </c>
      <c r="CL6" s="67" t="s">
        <v>57</v>
      </c>
      <c r="CM6" s="42">
        <v>0</v>
      </c>
      <c r="CN6" s="42">
        <v>0</v>
      </c>
      <c r="CO6" s="67" t="s">
        <v>57</v>
      </c>
      <c r="CP6" s="67" t="s">
        <v>57</v>
      </c>
      <c r="CQ6" s="67" t="s">
        <v>57</v>
      </c>
      <c r="CR6" s="67" t="s">
        <v>57</v>
      </c>
      <c r="CS6" s="67" t="s">
        <v>57</v>
      </c>
      <c r="CT6" s="43">
        <v>1</v>
      </c>
      <c r="CU6" s="42">
        <v>0</v>
      </c>
      <c r="CV6" s="67" t="s">
        <v>57</v>
      </c>
      <c r="CW6" s="67" t="s">
        <v>57</v>
      </c>
      <c r="CX6" s="67" t="s">
        <v>57</v>
      </c>
      <c r="CY6" s="67" t="s">
        <v>57</v>
      </c>
      <c r="CZ6" s="67" t="s">
        <v>57</v>
      </c>
      <c r="DA6" s="67" t="s">
        <v>57</v>
      </c>
      <c r="DB6" s="42">
        <v>0</v>
      </c>
      <c r="DC6" s="67" t="s">
        <v>57</v>
      </c>
      <c r="DD6" s="185" t="s">
        <v>57</v>
      </c>
      <c r="DE6" s="43">
        <v>1</v>
      </c>
      <c r="DF6" s="43">
        <v>1</v>
      </c>
      <c r="DG6" s="67" t="s">
        <v>57</v>
      </c>
      <c r="DH6" s="43">
        <v>1</v>
      </c>
      <c r="DI6" s="67" t="s">
        <v>57</v>
      </c>
      <c r="DJ6" s="42">
        <v>0</v>
      </c>
      <c r="DK6" s="42">
        <v>0</v>
      </c>
      <c r="DL6" s="42">
        <v>0</v>
      </c>
      <c r="DM6" s="42">
        <v>0</v>
      </c>
      <c r="DN6" s="42">
        <v>0</v>
      </c>
      <c r="DO6" s="42">
        <v>0</v>
      </c>
      <c r="DP6" s="67" t="s">
        <v>57</v>
      </c>
      <c r="DQ6" s="67" t="s">
        <v>57</v>
      </c>
      <c r="DR6" s="42">
        <v>0</v>
      </c>
      <c r="DS6" s="67" t="s">
        <v>57</v>
      </c>
      <c r="DT6" s="67" t="s">
        <v>57</v>
      </c>
      <c r="DU6" s="42">
        <v>0</v>
      </c>
      <c r="DV6" s="42">
        <v>0</v>
      </c>
      <c r="DW6" s="42">
        <v>0</v>
      </c>
      <c r="DX6" s="67" t="s">
        <v>57</v>
      </c>
      <c r="DY6" s="67" t="s">
        <v>57</v>
      </c>
      <c r="DZ6" s="67" t="s">
        <v>57</v>
      </c>
      <c r="EA6" s="67" t="s">
        <v>57</v>
      </c>
      <c r="EB6" s="67" t="s">
        <v>57</v>
      </c>
      <c r="EC6" s="67" t="s">
        <v>57</v>
      </c>
      <c r="ED6" s="67" t="s">
        <v>57</v>
      </c>
      <c r="EE6" s="67" t="s">
        <v>57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67" t="s">
        <v>57</v>
      </c>
      <c r="EO6" s="42">
        <v>0</v>
      </c>
      <c r="EP6" s="42">
        <v>0</v>
      </c>
      <c r="EQ6" s="42">
        <v>0</v>
      </c>
      <c r="ER6" s="42">
        <v>0</v>
      </c>
      <c r="ES6" s="42">
        <v>0</v>
      </c>
      <c r="ET6" s="42">
        <v>0</v>
      </c>
      <c r="EU6" s="48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9</v>
      </c>
      <c r="FD6" s="210">
        <f t="shared" si="1"/>
        <v>0.20930232558139536</v>
      </c>
      <c r="FE6" s="101">
        <f t="shared" si="2"/>
        <v>32</v>
      </c>
      <c r="FF6" s="179"/>
      <c r="FG6" s="190"/>
      <c r="FH6" s="190"/>
      <c r="FI6" s="190"/>
      <c r="FJ6" s="190"/>
      <c r="FK6" s="202">
        <v>1709.945699756759</v>
      </c>
      <c r="FL6" s="190"/>
      <c r="FM6" s="190"/>
      <c r="FN6" s="179"/>
    </row>
    <row r="7" spans="1:170" s="133" customFormat="1" x14ac:dyDescent="0.25">
      <c r="A7" s="181" t="s">
        <v>160</v>
      </c>
      <c r="B7" s="129" t="s">
        <v>6</v>
      </c>
      <c r="C7" s="187"/>
      <c r="D7" s="187"/>
      <c r="E7" s="20"/>
      <c r="F7" s="21"/>
      <c r="G7" s="188"/>
      <c r="H7" s="189" t="s">
        <v>57</v>
      </c>
      <c r="I7" s="43">
        <v>1</v>
      </c>
      <c r="J7" s="189" t="s">
        <v>57</v>
      </c>
      <c r="K7" s="189" t="s">
        <v>57</v>
      </c>
      <c r="L7" s="189" t="s">
        <v>57</v>
      </c>
      <c r="M7" s="189" t="s">
        <v>57</v>
      </c>
      <c r="N7" s="189" t="s">
        <v>57</v>
      </c>
      <c r="O7" s="43">
        <v>1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67" t="s">
        <v>57</v>
      </c>
      <c r="AD7" s="67" t="s">
        <v>57</v>
      </c>
      <c r="AE7" s="67" t="s">
        <v>57</v>
      </c>
      <c r="AF7" s="67" t="s">
        <v>57</v>
      </c>
      <c r="AG7" s="67" t="s">
        <v>57</v>
      </c>
      <c r="AH7" s="67" t="s">
        <v>57</v>
      </c>
      <c r="AI7" s="67" t="s">
        <v>57</v>
      </c>
      <c r="AJ7" s="67" t="s">
        <v>57</v>
      </c>
      <c r="AK7" s="67" t="s">
        <v>57</v>
      </c>
      <c r="AL7" s="67" t="s">
        <v>57</v>
      </c>
      <c r="AM7" s="67" t="s">
        <v>57</v>
      </c>
      <c r="AN7" s="67" t="s">
        <v>57</v>
      </c>
      <c r="AO7" s="67" t="s">
        <v>57</v>
      </c>
      <c r="AP7" s="67" t="s">
        <v>57</v>
      </c>
      <c r="AQ7" s="67" t="s">
        <v>57</v>
      </c>
      <c r="AR7" s="189" t="s">
        <v>57</v>
      </c>
      <c r="AS7" s="189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67" t="s">
        <v>57</v>
      </c>
      <c r="BG7" s="67" t="s">
        <v>57</v>
      </c>
      <c r="BH7" s="67" t="s">
        <v>57</v>
      </c>
      <c r="BI7" s="43">
        <v>1</v>
      </c>
      <c r="BJ7" s="67" t="s">
        <v>57</v>
      </c>
      <c r="BK7" s="43">
        <v>1</v>
      </c>
      <c r="BL7" s="43">
        <v>1</v>
      </c>
      <c r="BM7" s="67" t="s">
        <v>57</v>
      </c>
      <c r="BN7" s="67" t="s">
        <v>57</v>
      </c>
      <c r="BO7" s="67" t="s">
        <v>57</v>
      </c>
      <c r="BP7" s="43">
        <v>1</v>
      </c>
      <c r="BQ7" s="67" t="s">
        <v>57</v>
      </c>
      <c r="BR7" s="67" t="s">
        <v>57</v>
      </c>
      <c r="BS7" s="67" t="s">
        <v>57</v>
      </c>
      <c r="BT7" s="67" t="s">
        <v>57</v>
      </c>
      <c r="BU7" s="43">
        <v>1</v>
      </c>
      <c r="BV7" s="43">
        <v>1</v>
      </c>
      <c r="BW7" s="42">
        <v>0</v>
      </c>
      <c r="BX7" s="43">
        <v>1</v>
      </c>
      <c r="BY7" s="42">
        <v>0</v>
      </c>
      <c r="BZ7" s="43">
        <v>1</v>
      </c>
      <c r="CA7" s="43">
        <v>1</v>
      </c>
      <c r="CB7" s="185" t="s">
        <v>57</v>
      </c>
      <c r="CC7" s="43">
        <v>1</v>
      </c>
      <c r="CD7" s="42">
        <v>0</v>
      </c>
      <c r="CE7" s="43">
        <v>1</v>
      </c>
      <c r="CF7" s="42">
        <v>0</v>
      </c>
      <c r="CG7" s="43">
        <v>1</v>
      </c>
      <c r="CH7" s="67" t="s">
        <v>57</v>
      </c>
      <c r="CI7" s="67" t="s">
        <v>57</v>
      </c>
      <c r="CJ7" s="67" t="s">
        <v>57</v>
      </c>
      <c r="CK7" s="43">
        <v>1</v>
      </c>
      <c r="CL7" s="67" t="s">
        <v>57</v>
      </c>
      <c r="CM7" s="42">
        <v>0</v>
      </c>
      <c r="CN7" s="43">
        <v>1</v>
      </c>
      <c r="CO7" s="67" t="s">
        <v>57</v>
      </c>
      <c r="CP7" s="67" t="s">
        <v>57</v>
      </c>
      <c r="CQ7" s="67" t="s">
        <v>57</v>
      </c>
      <c r="CR7" s="67" t="s">
        <v>57</v>
      </c>
      <c r="CS7" s="67" t="s">
        <v>57</v>
      </c>
      <c r="CT7" s="42">
        <v>0</v>
      </c>
      <c r="CU7" s="42">
        <v>0</v>
      </c>
      <c r="CV7" s="67" t="s">
        <v>57</v>
      </c>
      <c r="CW7" s="67" t="s">
        <v>57</v>
      </c>
      <c r="CX7" s="67" t="s">
        <v>57</v>
      </c>
      <c r="CY7" s="67" t="s">
        <v>57</v>
      </c>
      <c r="CZ7" s="67" t="s">
        <v>57</v>
      </c>
      <c r="DA7" s="67" t="s">
        <v>57</v>
      </c>
      <c r="DB7" s="43">
        <v>1</v>
      </c>
      <c r="DC7" s="67" t="s">
        <v>57</v>
      </c>
      <c r="DD7" s="185" t="s">
        <v>57</v>
      </c>
      <c r="DE7" s="43">
        <v>1</v>
      </c>
      <c r="DF7" s="43">
        <v>1</v>
      </c>
      <c r="DG7" s="67" t="s">
        <v>57</v>
      </c>
      <c r="DH7" s="43">
        <v>1</v>
      </c>
      <c r="DI7" s="67" t="s">
        <v>57</v>
      </c>
      <c r="DJ7" s="42">
        <v>0</v>
      </c>
      <c r="DK7" s="42">
        <v>0</v>
      </c>
      <c r="DL7" s="42">
        <v>0</v>
      </c>
      <c r="DM7" s="42">
        <v>0</v>
      </c>
      <c r="DN7" s="42">
        <v>0</v>
      </c>
      <c r="DO7" s="42">
        <v>0</v>
      </c>
      <c r="DP7" s="67" t="s">
        <v>57</v>
      </c>
      <c r="DQ7" s="67" t="s">
        <v>57</v>
      </c>
      <c r="DR7" s="43">
        <v>1</v>
      </c>
      <c r="DS7" s="67" t="s">
        <v>57</v>
      </c>
      <c r="DT7" s="67" t="s">
        <v>57</v>
      </c>
      <c r="DU7" s="42">
        <v>0</v>
      </c>
      <c r="DV7" s="42">
        <v>0</v>
      </c>
      <c r="DW7" s="42">
        <v>0</v>
      </c>
      <c r="DX7" s="67" t="s">
        <v>57</v>
      </c>
      <c r="DY7" s="67" t="s">
        <v>57</v>
      </c>
      <c r="DZ7" s="67" t="s">
        <v>57</v>
      </c>
      <c r="EA7" s="67" t="s">
        <v>57</v>
      </c>
      <c r="EB7" s="67" t="s">
        <v>57</v>
      </c>
      <c r="EC7" s="67" t="s">
        <v>57</v>
      </c>
      <c r="ED7" s="67" t="s">
        <v>57</v>
      </c>
      <c r="EE7" s="67" t="s">
        <v>57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67" t="s">
        <v>57</v>
      </c>
      <c r="EO7" s="42">
        <v>0</v>
      </c>
      <c r="EP7" s="42">
        <v>0</v>
      </c>
      <c r="EQ7" s="42">
        <v>0</v>
      </c>
      <c r="ER7" s="43">
        <v>1</v>
      </c>
      <c r="ES7" s="42">
        <v>0</v>
      </c>
      <c r="ET7" s="42">
        <v>0</v>
      </c>
      <c r="EU7" s="49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23</v>
      </c>
      <c r="FD7" s="210">
        <f t="shared" si="1"/>
        <v>0.53488372093023251</v>
      </c>
      <c r="FE7" s="101">
        <f t="shared" si="2"/>
        <v>11</v>
      </c>
      <c r="FF7" s="179"/>
      <c r="FG7" s="190"/>
      <c r="FH7" s="190"/>
      <c r="FI7" s="190"/>
      <c r="FJ7" s="190"/>
      <c r="FK7" s="202">
        <v>0</v>
      </c>
      <c r="FL7" s="190"/>
      <c r="FM7" s="190"/>
      <c r="FN7" s="179"/>
    </row>
    <row r="8" spans="1:170" s="133" customFormat="1" x14ac:dyDescent="0.25">
      <c r="A8" s="192" t="s">
        <v>163</v>
      </c>
      <c r="B8" s="136" t="s">
        <v>7</v>
      </c>
      <c r="C8" s="193"/>
      <c r="D8" s="193"/>
      <c r="E8" s="22"/>
      <c r="F8" s="23"/>
      <c r="G8" s="188"/>
      <c r="H8" s="189" t="s">
        <v>57</v>
      </c>
      <c r="I8" s="42">
        <v>0</v>
      </c>
      <c r="J8" s="189" t="s">
        <v>57</v>
      </c>
      <c r="K8" s="189" t="s">
        <v>57</v>
      </c>
      <c r="L8" s="189" t="s">
        <v>57</v>
      </c>
      <c r="M8" s="189" t="s">
        <v>57</v>
      </c>
      <c r="N8" s="189" t="s">
        <v>57</v>
      </c>
      <c r="O8" s="42">
        <v>0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67" t="s">
        <v>57</v>
      </c>
      <c r="AD8" s="67" t="s">
        <v>57</v>
      </c>
      <c r="AE8" s="67" t="s">
        <v>57</v>
      </c>
      <c r="AF8" s="67" t="s">
        <v>57</v>
      </c>
      <c r="AG8" s="67" t="s">
        <v>57</v>
      </c>
      <c r="AH8" s="67" t="s">
        <v>57</v>
      </c>
      <c r="AI8" s="67" t="s">
        <v>57</v>
      </c>
      <c r="AJ8" s="67" t="s">
        <v>57</v>
      </c>
      <c r="AK8" s="67" t="s">
        <v>57</v>
      </c>
      <c r="AL8" s="67" t="s">
        <v>57</v>
      </c>
      <c r="AM8" s="67" t="s">
        <v>57</v>
      </c>
      <c r="AN8" s="67" t="s">
        <v>57</v>
      </c>
      <c r="AO8" s="67" t="s">
        <v>57</v>
      </c>
      <c r="AP8" s="67" t="s">
        <v>57</v>
      </c>
      <c r="AQ8" s="67" t="s">
        <v>57</v>
      </c>
      <c r="AR8" s="189" t="s">
        <v>57</v>
      </c>
      <c r="AS8" s="189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67" t="s">
        <v>57</v>
      </c>
      <c r="BG8" s="67" t="s">
        <v>57</v>
      </c>
      <c r="BH8" s="67" t="s">
        <v>57</v>
      </c>
      <c r="BI8" s="43">
        <v>1</v>
      </c>
      <c r="BJ8" s="67" t="s">
        <v>57</v>
      </c>
      <c r="BK8" s="43">
        <v>1</v>
      </c>
      <c r="BL8" s="42">
        <v>0</v>
      </c>
      <c r="BM8" s="67" t="s">
        <v>57</v>
      </c>
      <c r="BN8" s="67" t="s">
        <v>57</v>
      </c>
      <c r="BO8" s="67" t="s">
        <v>57</v>
      </c>
      <c r="BP8" s="43">
        <v>1</v>
      </c>
      <c r="BQ8" s="67" t="s">
        <v>57</v>
      </c>
      <c r="BR8" s="67" t="s">
        <v>57</v>
      </c>
      <c r="BS8" s="67" t="s">
        <v>57</v>
      </c>
      <c r="BT8" s="67" t="s">
        <v>57</v>
      </c>
      <c r="BU8" s="43">
        <v>1</v>
      </c>
      <c r="BV8" s="43">
        <v>1</v>
      </c>
      <c r="BW8" s="43">
        <v>1</v>
      </c>
      <c r="BX8" s="43">
        <v>1</v>
      </c>
      <c r="BY8" s="43">
        <v>1</v>
      </c>
      <c r="BZ8" s="43">
        <v>1</v>
      </c>
      <c r="CA8" s="43">
        <v>1</v>
      </c>
      <c r="CB8" s="185" t="s">
        <v>57</v>
      </c>
      <c r="CC8" s="43">
        <v>1</v>
      </c>
      <c r="CD8" s="42">
        <v>0</v>
      </c>
      <c r="CE8" s="42">
        <v>0</v>
      </c>
      <c r="CF8" s="42">
        <v>0</v>
      </c>
      <c r="CG8" s="42">
        <v>0</v>
      </c>
      <c r="CH8" s="67" t="s">
        <v>57</v>
      </c>
      <c r="CI8" s="67" t="s">
        <v>57</v>
      </c>
      <c r="CJ8" s="67" t="s">
        <v>57</v>
      </c>
      <c r="CK8" s="42">
        <v>0</v>
      </c>
      <c r="CL8" s="67" t="s">
        <v>57</v>
      </c>
      <c r="CM8" s="42">
        <v>0</v>
      </c>
      <c r="CN8" s="42">
        <v>0</v>
      </c>
      <c r="CO8" s="67" t="s">
        <v>57</v>
      </c>
      <c r="CP8" s="67" t="s">
        <v>57</v>
      </c>
      <c r="CQ8" s="67" t="s">
        <v>57</v>
      </c>
      <c r="CR8" s="67" t="s">
        <v>57</v>
      </c>
      <c r="CS8" s="67" t="s">
        <v>57</v>
      </c>
      <c r="CT8" s="42">
        <v>0</v>
      </c>
      <c r="CU8" s="42">
        <v>0</v>
      </c>
      <c r="CV8" s="67" t="s">
        <v>57</v>
      </c>
      <c r="CW8" s="67" t="s">
        <v>57</v>
      </c>
      <c r="CX8" s="67" t="s">
        <v>57</v>
      </c>
      <c r="CY8" s="67" t="s">
        <v>57</v>
      </c>
      <c r="CZ8" s="67" t="s">
        <v>57</v>
      </c>
      <c r="DA8" s="67" t="s">
        <v>57</v>
      </c>
      <c r="DB8" s="42">
        <v>0</v>
      </c>
      <c r="DC8" s="67" t="s">
        <v>57</v>
      </c>
      <c r="DD8" s="185" t="s">
        <v>57</v>
      </c>
      <c r="DE8" s="43">
        <v>1</v>
      </c>
      <c r="DF8" s="43">
        <v>1</v>
      </c>
      <c r="DG8" s="67" t="s">
        <v>57</v>
      </c>
      <c r="DH8" s="43">
        <v>1</v>
      </c>
      <c r="DI8" s="67" t="s">
        <v>57</v>
      </c>
      <c r="DJ8" s="42">
        <v>0</v>
      </c>
      <c r="DK8" s="42">
        <v>0</v>
      </c>
      <c r="DL8" s="43">
        <v>1</v>
      </c>
      <c r="DM8" s="42">
        <v>0</v>
      </c>
      <c r="DN8" s="42">
        <v>0</v>
      </c>
      <c r="DO8" s="42">
        <v>0</v>
      </c>
      <c r="DP8" s="67" t="s">
        <v>57</v>
      </c>
      <c r="DQ8" s="67" t="s">
        <v>57</v>
      </c>
      <c r="DR8" s="42">
        <v>0</v>
      </c>
      <c r="DS8" s="67" t="s">
        <v>57</v>
      </c>
      <c r="DT8" s="67" t="s">
        <v>57</v>
      </c>
      <c r="DU8" s="42">
        <v>0</v>
      </c>
      <c r="DV8" s="43">
        <v>1</v>
      </c>
      <c r="DW8" s="42">
        <v>0</v>
      </c>
      <c r="DX8" s="67" t="s">
        <v>57</v>
      </c>
      <c r="DY8" s="67" t="s">
        <v>57</v>
      </c>
      <c r="DZ8" s="67" t="s">
        <v>57</v>
      </c>
      <c r="EA8" s="67" t="s">
        <v>57</v>
      </c>
      <c r="EB8" s="67" t="s">
        <v>57</v>
      </c>
      <c r="EC8" s="67" t="s">
        <v>57</v>
      </c>
      <c r="ED8" s="67" t="s">
        <v>57</v>
      </c>
      <c r="EE8" s="67" t="s">
        <v>57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67" t="s">
        <v>57</v>
      </c>
      <c r="EO8" s="42">
        <v>0</v>
      </c>
      <c r="EP8" s="42">
        <v>0</v>
      </c>
      <c r="EQ8" s="42">
        <v>0</v>
      </c>
      <c r="ER8" s="42">
        <v>0</v>
      </c>
      <c r="ES8" s="42">
        <v>0</v>
      </c>
      <c r="ET8" s="43">
        <v>1</v>
      </c>
      <c r="EU8" s="49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18</v>
      </c>
      <c r="FD8" s="210">
        <f t="shared" si="1"/>
        <v>0.41860465116279072</v>
      </c>
      <c r="FE8" s="101">
        <f t="shared" si="2"/>
        <v>25</v>
      </c>
      <c r="FF8" s="179"/>
      <c r="FG8" s="190"/>
      <c r="FH8" s="190"/>
      <c r="FI8" s="190"/>
      <c r="FJ8" s="190"/>
      <c r="FK8" s="202">
        <v>8145.5393421442423</v>
      </c>
      <c r="FL8" s="190"/>
      <c r="FM8" s="190"/>
      <c r="FN8" s="179"/>
    </row>
    <row r="9" spans="1:170" s="133" customFormat="1" x14ac:dyDescent="0.25">
      <c r="A9" s="192" t="s">
        <v>164</v>
      </c>
      <c r="B9" s="129" t="s">
        <v>8</v>
      </c>
      <c r="C9" s="187"/>
      <c r="D9" s="187"/>
      <c r="E9" s="21"/>
      <c r="F9" s="21"/>
      <c r="G9" s="188"/>
      <c r="H9" s="189" t="s">
        <v>57</v>
      </c>
      <c r="I9" s="43">
        <v>1</v>
      </c>
      <c r="J9" s="189" t="s">
        <v>57</v>
      </c>
      <c r="K9" s="189" t="s">
        <v>57</v>
      </c>
      <c r="L9" s="189" t="s">
        <v>57</v>
      </c>
      <c r="M9" s="189" t="s">
        <v>57</v>
      </c>
      <c r="N9" s="189" t="s">
        <v>57</v>
      </c>
      <c r="O9" s="43">
        <v>1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67" t="s">
        <v>57</v>
      </c>
      <c r="AD9" s="67" t="s">
        <v>57</v>
      </c>
      <c r="AE9" s="67" t="s">
        <v>57</v>
      </c>
      <c r="AF9" s="67" t="s">
        <v>57</v>
      </c>
      <c r="AG9" s="67" t="s">
        <v>57</v>
      </c>
      <c r="AH9" s="67" t="s">
        <v>57</v>
      </c>
      <c r="AI9" s="67" t="s">
        <v>57</v>
      </c>
      <c r="AJ9" s="67" t="s">
        <v>57</v>
      </c>
      <c r="AK9" s="67" t="s">
        <v>57</v>
      </c>
      <c r="AL9" s="67" t="s">
        <v>57</v>
      </c>
      <c r="AM9" s="67" t="s">
        <v>57</v>
      </c>
      <c r="AN9" s="67" t="s">
        <v>57</v>
      </c>
      <c r="AO9" s="67" t="s">
        <v>57</v>
      </c>
      <c r="AP9" s="67" t="s">
        <v>57</v>
      </c>
      <c r="AQ9" s="67" t="s">
        <v>57</v>
      </c>
      <c r="AR9" s="189" t="s">
        <v>57</v>
      </c>
      <c r="AS9" s="189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67" t="s">
        <v>57</v>
      </c>
      <c r="BG9" s="67" t="s">
        <v>57</v>
      </c>
      <c r="BH9" s="67" t="s">
        <v>57</v>
      </c>
      <c r="BI9" s="43">
        <v>1</v>
      </c>
      <c r="BJ9" s="67" t="s">
        <v>57</v>
      </c>
      <c r="BK9" s="43">
        <v>1</v>
      </c>
      <c r="BL9" s="42">
        <v>0</v>
      </c>
      <c r="BM9" s="67" t="s">
        <v>57</v>
      </c>
      <c r="BN9" s="67" t="s">
        <v>57</v>
      </c>
      <c r="BO9" s="67" t="s">
        <v>57</v>
      </c>
      <c r="BP9" s="43">
        <v>1</v>
      </c>
      <c r="BQ9" s="67" t="s">
        <v>57</v>
      </c>
      <c r="BR9" s="67" t="s">
        <v>57</v>
      </c>
      <c r="BS9" s="67" t="s">
        <v>57</v>
      </c>
      <c r="BT9" s="67" t="s">
        <v>57</v>
      </c>
      <c r="BU9" s="43">
        <v>1</v>
      </c>
      <c r="BV9" s="43">
        <v>1</v>
      </c>
      <c r="BW9" s="43">
        <v>1</v>
      </c>
      <c r="BX9" s="43">
        <v>1</v>
      </c>
      <c r="BY9" s="43">
        <v>1</v>
      </c>
      <c r="BZ9" s="43">
        <v>1</v>
      </c>
      <c r="CA9" s="43">
        <v>1</v>
      </c>
      <c r="CB9" s="185" t="s">
        <v>57</v>
      </c>
      <c r="CC9" s="43">
        <v>1</v>
      </c>
      <c r="CD9" s="43">
        <v>1</v>
      </c>
      <c r="CE9" s="43">
        <v>1</v>
      </c>
      <c r="CF9" s="42">
        <v>0</v>
      </c>
      <c r="CG9" s="43">
        <v>1</v>
      </c>
      <c r="CH9" s="67" t="s">
        <v>57</v>
      </c>
      <c r="CI9" s="67" t="s">
        <v>57</v>
      </c>
      <c r="CJ9" s="67" t="s">
        <v>57</v>
      </c>
      <c r="CK9" s="43">
        <v>1</v>
      </c>
      <c r="CL9" s="67" t="s">
        <v>57</v>
      </c>
      <c r="CM9" s="42">
        <v>0</v>
      </c>
      <c r="CN9" s="43">
        <v>1</v>
      </c>
      <c r="CO9" s="67" t="s">
        <v>57</v>
      </c>
      <c r="CP9" s="67" t="s">
        <v>57</v>
      </c>
      <c r="CQ9" s="67" t="s">
        <v>57</v>
      </c>
      <c r="CR9" s="67" t="s">
        <v>57</v>
      </c>
      <c r="CS9" s="67" t="s">
        <v>57</v>
      </c>
      <c r="CT9" s="42">
        <v>0</v>
      </c>
      <c r="CU9" s="42">
        <v>0</v>
      </c>
      <c r="CV9" s="67" t="s">
        <v>57</v>
      </c>
      <c r="CW9" s="67" t="s">
        <v>57</v>
      </c>
      <c r="CX9" s="67" t="s">
        <v>57</v>
      </c>
      <c r="CY9" s="67" t="s">
        <v>57</v>
      </c>
      <c r="CZ9" s="67" t="s">
        <v>57</v>
      </c>
      <c r="DA9" s="67" t="s">
        <v>57</v>
      </c>
      <c r="DB9" s="42">
        <v>0</v>
      </c>
      <c r="DC9" s="67" t="s">
        <v>57</v>
      </c>
      <c r="DD9" s="185" t="s">
        <v>57</v>
      </c>
      <c r="DE9" s="43">
        <v>1</v>
      </c>
      <c r="DF9" s="43">
        <v>1</v>
      </c>
      <c r="DG9" s="67" t="s">
        <v>57</v>
      </c>
      <c r="DH9" s="43">
        <v>1</v>
      </c>
      <c r="DI9" s="67" t="s">
        <v>57</v>
      </c>
      <c r="DJ9" s="42">
        <v>0</v>
      </c>
      <c r="DK9" s="42">
        <v>0</v>
      </c>
      <c r="DL9" s="43">
        <v>1</v>
      </c>
      <c r="DM9" s="43">
        <v>1</v>
      </c>
      <c r="DN9" s="43">
        <v>1</v>
      </c>
      <c r="DO9" s="42">
        <v>0</v>
      </c>
      <c r="DP9" s="67" t="s">
        <v>57</v>
      </c>
      <c r="DQ9" s="67" t="s">
        <v>57</v>
      </c>
      <c r="DR9" s="43">
        <v>1</v>
      </c>
      <c r="DS9" s="67" t="s">
        <v>57</v>
      </c>
      <c r="DT9" s="67" t="s">
        <v>57</v>
      </c>
      <c r="DU9" s="42">
        <v>0</v>
      </c>
      <c r="DV9" s="42">
        <v>0</v>
      </c>
      <c r="DW9" s="43">
        <v>1</v>
      </c>
      <c r="DX9" s="67" t="s">
        <v>57</v>
      </c>
      <c r="DY9" s="67" t="s">
        <v>57</v>
      </c>
      <c r="DZ9" s="67" t="s">
        <v>57</v>
      </c>
      <c r="EA9" s="67" t="s">
        <v>57</v>
      </c>
      <c r="EB9" s="67" t="s">
        <v>57</v>
      </c>
      <c r="EC9" s="67" t="s">
        <v>57</v>
      </c>
      <c r="ED9" s="67" t="s">
        <v>57</v>
      </c>
      <c r="EE9" s="67" t="s">
        <v>57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67" t="s">
        <v>57</v>
      </c>
      <c r="EO9" s="42">
        <v>0</v>
      </c>
      <c r="EP9" s="42">
        <v>0</v>
      </c>
      <c r="EQ9" s="42">
        <v>0</v>
      </c>
      <c r="ER9" s="42">
        <v>0</v>
      </c>
      <c r="ES9" s="42">
        <v>0</v>
      </c>
      <c r="ET9" s="42">
        <v>0</v>
      </c>
      <c r="EU9" s="49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27</v>
      </c>
      <c r="FD9" s="210">
        <f t="shared" si="1"/>
        <v>0.62790697674418605</v>
      </c>
      <c r="FE9" s="101">
        <f t="shared" si="2"/>
        <v>6</v>
      </c>
      <c r="FF9" s="179"/>
      <c r="FG9" s="190"/>
      <c r="FH9" s="190"/>
      <c r="FI9" s="190"/>
      <c r="FJ9" s="190"/>
      <c r="FK9" s="202">
        <v>13547.511981579524</v>
      </c>
      <c r="FL9" s="190"/>
      <c r="FM9" s="190"/>
      <c r="FN9" s="179"/>
    </row>
    <row r="10" spans="1:170" s="133" customFormat="1" x14ac:dyDescent="0.25">
      <c r="A10" s="192" t="s">
        <v>162</v>
      </c>
      <c r="B10" s="129" t="s">
        <v>9</v>
      </c>
      <c r="C10" s="187"/>
      <c r="D10" s="187"/>
      <c r="E10" s="20"/>
      <c r="F10" s="21"/>
      <c r="G10" s="188"/>
      <c r="H10" s="189" t="s">
        <v>57</v>
      </c>
      <c r="I10" s="43">
        <v>1</v>
      </c>
      <c r="J10" s="189" t="s">
        <v>57</v>
      </c>
      <c r="K10" s="189" t="s">
        <v>57</v>
      </c>
      <c r="L10" s="189" t="s">
        <v>57</v>
      </c>
      <c r="M10" s="189" t="s">
        <v>57</v>
      </c>
      <c r="N10" s="189" t="s">
        <v>57</v>
      </c>
      <c r="O10" s="43">
        <v>1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67" t="s">
        <v>57</v>
      </c>
      <c r="AD10" s="67" t="s">
        <v>57</v>
      </c>
      <c r="AE10" s="67" t="s">
        <v>57</v>
      </c>
      <c r="AF10" s="67" t="s">
        <v>57</v>
      </c>
      <c r="AG10" s="67" t="s">
        <v>57</v>
      </c>
      <c r="AH10" s="67" t="s">
        <v>57</v>
      </c>
      <c r="AI10" s="67" t="s">
        <v>57</v>
      </c>
      <c r="AJ10" s="67" t="s">
        <v>57</v>
      </c>
      <c r="AK10" s="67" t="s">
        <v>57</v>
      </c>
      <c r="AL10" s="67" t="s">
        <v>57</v>
      </c>
      <c r="AM10" s="67" t="s">
        <v>57</v>
      </c>
      <c r="AN10" s="67" t="s">
        <v>57</v>
      </c>
      <c r="AO10" s="67" t="s">
        <v>57</v>
      </c>
      <c r="AP10" s="67" t="s">
        <v>57</v>
      </c>
      <c r="AQ10" s="67" t="s">
        <v>57</v>
      </c>
      <c r="AR10" s="189" t="s">
        <v>57</v>
      </c>
      <c r="AS10" s="189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67" t="s">
        <v>57</v>
      </c>
      <c r="BG10" s="67" t="s">
        <v>57</v>
      </c>
      <c r="BH10" s="67" t="s">
        <v>57</v>
      </c>
      <c r="BI10" s="43">
        <v>1</v>
      </c>
      <c r="BJ10" s="67" t="s">
        <v>57</v>
      </c>
      <c r="BK10" s="43">
        <v>1</v>
      </c>
      <c r="BL10" s="42">
        <v>0</v>
      </c>
      <c r="BM10" s="67" t="s">
        <v>57</v>
      </c>
      <c r="BN10" s="67" t="s">
        <v>57</v>
      </c>
      <c r="BO10" s="67" t="s">
        <v>57</v>
      </c>
      <c r="BP10" s="43">
        <v>1</v>
      </c>
      <c r="BQ10" s="67" t="s">
        <v>57</v>
      </c>
      <c r="BR10" s="67" t="s">
        <v>57</v>
      </c>
      <c r="BS10" s="67" t="s">
        <v>57</v>
      </c>
      <c r="BT10" s="67" t="s">
        <v>57</v>
      </c>
      <c r="BU10" s="43">
        <v>1</v>
      </c>
      <c r="BV10" s="43">
        <v>1</v>
      </c>
      <c r="BW10" s="43">
        <v>1</v>
      </c>
      <c r="BX10" s="43">
        <v>1</v>
      </c>
      <c r="BY10" s="43">
        <v>1</v>
      </c>
      <c r="BZ10" s="43">
        <v>1</v>
      </c>
      <c r="CA10" s="43">
        <v>1</v>
      </c>
      <c r="CB10" s="185" t="s">
        <v>57</v>
      </c>
      <c r="CC10" s="43">
        <v>1</v>
      </c>
      <c r="CD10" s="42">
        <v>0</v>
      </c>
      <c r="CE10" s="42">
        <v>0</v>
      </c>
      <c r="CF10" s="42">
        <v>0</v>
      </c>
      <c r="CG10" s="42">
        <v>0</v>
      </c>
      <c r="CH10" s="67" t="s">
        <v>57</v>
      </c>
      <c r="CI10" s="67" t="s">
        <v>57</v>
      </c>
      <c r="CJ10" s="67" t="s">
        <v>57</v>
      </c>
      <c r="CK10" s="42">
        <v>0</v>
      </c>
      <c r="CL10" s="67" t="s">
        <v>57</v>
      </c>
      <c r="CM10" s="42">
        <v>0</v>
      </c>
      <c r="CN10" s="42">
        <v>0</v>
      </c>
      <c r="CO10" s="67" t="s">
        <v>57</v>
      </c>
      <c r="CP10" s="67" t="s">
        <v>57</v>
      </c>
      <c r="CQ10" s="67" t="s">
        <v>57</v>
      </c>
      <c r="CR10" s="67" t="s">
        <v>57</v>
      </c>
      <c r="CS10" s="67" t="s">
        <v>57</v>
      </c>
      <c r="CT10" s="43">
        <v>1</v>
      </c>
      <c r="CU10" s="42">
        <v>0</v>
      </c>
      <c r="CV10" s="67" t="s">
        <v>57</v>
      </c>
      <c r="CW10" s="67" t="s">
        <v>57</v>
      </c>
      <c r="CX10" s="67" t="s">
        <v>57</v>
      </c>
      <c r="CY10" s="67" t="s">
        <v>57</v>
      </c>
      <c r="CZ10" s="67" t="s">
        <v>57</v>
      </c>
      <c r="DA10" s="67" t="s">
        <v>57</v>
      </c>
      <c r="DB10" s="42">
        <v>0</v>
      </c>
      <c r="DC10" s="67" t="s">
        <v>57</v>
      </c>
      <c r="DD10" s="185" t="s">
        <v>57</v>
      </c>
      <c r="DE10" s="42">
        <v>0</v>
      </c>
      <c r="DF10" s="42">
        <v>0</v>
      </c>
      <c r="DG10" s="67" t="s">
        <v>57</v>
      </c>
      <c r="DH10" s="42">
        <v>0</v>
      </c>
      <c r="DI10" s="67" t="s">
        <v>57</v>
      </c>
      <c r="DJ10" s="42">
        <v>0</v>
      </c>
      <c r="DK10" s="42">
        <v>0</v>
      </c>
      <c r="DL10" s="42">
        <v>0</v>
      </c>
      <c r="DM10" s="42">
        <v>0</v>
      </c>
      <c r="DN10" s="42">
        <v>0</v>
      </c>
      <c r="DO10" s="42">
        <v>0</v>
      </c>
      <c r="DP10" s="67" t="s">
        <v>57</v>
      </c>
      <c r="DQ10" s="67" t="s">
        <v>57</v>
      </c>
      <c r="DR10" s="43">
        <v>1</v>
      </c>
      <c r="DS10" s="67" t="s">
        <v>57</v>
      </c>
      <c r="DT10" s="67" t="s">
        <v>57</v>
      </c>
      <c r="DU10" s="42">
        <v>0</v>
      </c>
      <c r="DV10" s="42">
        <v>0</v>
      </c>
      <c r="DW10" s="42">
        <v>0</v>
      </c>
      <c r="DX10" s="67" t="s">
        <v>57</v>
      </c>
      <c r="DY10" s="67" t="s">
        <v>57</v>
      </c>
      <c r="DZ10" s="67" t="s">
        <v>57</v>
      </c>
      <c r="EA10" s="67" t="s">
        <v>57</v>
      </c>
      <c r="EB10" s="67" t="s">
        <v>57</v>
      </c>
      <c r="EC10" s="67" t="s">
        <v>57</v>
      </c>
      <c r="ED10" s="67" t="s">
        <v>57</v>
      </c>
      <c r="EE10" s="67" t="s">
        <v>57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67" t="s">
        <v>57</v>
      </c>
      <c r="EO10" s="42">
        <v>0</v>
      </c>
      <c r="EP10" s="43">
        <v>1</v>
      </c>
      <c r="EQ10" s="42">
        <v>0</v>
      </c>
      <c r="ER10" s="42">
        <v>0</v>
      </c>
      <c r="ES10" s="42">
        <v>0</v>
      </c>
      <c r="ET10" s="43">
        <v>1</v>
      </c>
      <c r="EU10" s="49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18</v>
      </c>
      <c r="FD10" s="210">
        <f t="shared" si="1"/>
        <v>0.41860465116279072</v>
      </c>
      <c r="FE10" s="101">
        <f t="shared" si="2"/>
        <v>25</v>
      </c>
      <c r="FF10" s="179"/>
      <c r="FG10" s="190"/>
      <c r="FH10" s="190"/>
      <c r="FI10" s="190"/>
      <c r="FJ10" s="190"/>
      <c r="FK10" s="202">
        <v>1387.3480095423083</v>
      </c>
      <c r="FL10" s="190"/>
      <c r="FM10" s="190"/>
      <c r="FN10" s="179"/>
    </row>
    <row r="11" spans="1:170" s="133" customFormat="1" x14ac:dyDescent="0.25">
      <c r="A11" s="192" t="s">
        <v>161</v>
      </c>
      <c r="B11" s="129" t="s">
        <v>10</v>
      </c>
      <c r="C11" s="187"/>
      <c r="D11" s="187"/>
      <c r="E11" s="20"/>
      <c r="F11" s="21"/>
      <c r="G11" s="188"/>
      <c r="H11" s="189" t="s">
        <v>57</v>
      </c>
      <c r="I11" s="43">
        <v>1</v>
      </c>
      <c r="J11" s="189" t="s">
        <v>57</v>
      </c>
      <c r="K11" s="189" t="s">
        <v>57</v>
      </c>
      <c r="L11" s="189" t="s">
        <v>57</v>
      </c>
      <c r="M11" s="189" t="s">
        <v>57</v>
      </c>
      <c r="N11" s="189" t="s">
        <v>57</v>
      </c>
      <c r="O11" s="43">
        <v>1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67" t="s">
        <v>57</v>
      </c>
      <c r="AD11" s="67" t="s">
        <v>57</v>
      </c>
      <c r="AE11" s="67" t="s">
        <v>57</v>
      </c>
      <c r="AF11" s="67" t="s">
        <v>57</v>
      </c>
      <c r="AG11" s="67" t="s">
        <v>57</v>
      </c>
      <c r="AH11" s="67" t="s">
        <v>57</v>
      </c>
      <c r="AI11" s="67" t="s">
        <v>57</v>
      </c>
      <c r="AJ11" s="67" t="s">
        <v>57</v>
      </c>
      <c r="AK11" s="67" t="s">
        <v>57</v>
      </c>
      <c r="AL11" s="67" t="s">
        <v>57</v>
      </c>
      <c r="AM11" s="67" t="s">
        <v>57</v>
      </c>
      <c r="AN11" s="67" t="s">
        <v>57</v>
      </c>
      <c r="AO11" s="67" t="s">
        <v>57</v>
      </c>
      <c r="AP11" s="67" t="s">
        <v>57</v>
      </c>
      <c r="AQ11" s="67" t="s">
        <v>57</v>
      </c>
      <c r="AR11" s="189" t="s">
        <v>57</v>
      </c>
      <c r="AS11" s="189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67" t="s">
        <v>57</v>
      </c>
      <c r="BG11" s="67" t="s">
        <v>57</v>
      </c>
      <c r="BH11" s="67" t="s">
        <v>57</v>
      </c>
      <c r="BI11" s="43">
        <v>1</v>
      </c>
      <c r="BJ11" s="67" t="s">
        <v>57</v>
      </c>
      <c r="BK11" s="43">
        <v>1</v>
      </c>
      <c r="BL11" s="42">
        <v>0</v>
      </c>
      <c r="BM11" s="67" t="s">
        <v>57</v>
      </c>
      <c r="BN11" s="67" t="s">
        <v>57</v>
      </c>
      <c r="BO11" s="67" t="s">
        <v>57</v>
      </c>
      <c r="BP11" s="43">
        <v>1</v>
      </c>
      <c r="BQ11" s="67" t="s">
        <v>57</v>
      </c>
      <c r="BR11" s="67" t="s">
        <v>57</v>
      </c>
      <c r="BS11" s="67" t="s">
        <v>57</v>
      </c>
      <c r="BT11" s="67" t="s">
        <v>57</v>
      </c>
      <c r="BU11" s="43">
        <v>1</v>
      </c>
      <c r="BV11" s="43">
        <v>1</v>
      </c>
      <c r="BW11" s="42">
        <v>0</v>
      </c>
      <c r="BX11" s="43">
        <v>1</v>
      </c>
      <c r="BY11" s="43">
        <v>1</v>
      </c>
      <c r="BZ11" s="43">
        <v>1</v>
      </c>
      <c r="CA11" s="43">
        <v>1</v>
      </c>
      <c r="CB11" s="185" t="s">
        <v>57</v>
      </c>
      <c r="CC11" s="43">
        <v>1</v>
      </c>
      <c r="CD11" s="42">
        <v>0</v>
      </c>
      <c r="CE11" s="43">
        <v>1</v>
      </c>
      <c r="CF11" s="42">
        <v>0</v>
      </c>
      <c r="CG11" s="42">
        <v>0</v>
      </c>
      <c r="CH11" s="67" t="s">
        <v>57</v>
      </c>
      <c r="CI11" s="67" t="s">
        <v>57</v>
      </c>
      <c r="CJ11" s="67" t="s">
        <v>57</v>
      </c>
      <c r="CK11" s="43">
        <v>1</v>
      </c>
      <c r="CL11" s="67" t="s">
        <v>57</v>
      </c>
      <c r="CM11" s="42">
        <v>0</v>
      </c>
      <c r="CN11" s="42">
        <v>0</v>
      </c>
      <c r="CO11" s="67" t="s">
        <v>57</v>
      </c>
      <c r="CP11" s="67" t="s">
        <v>57</v>
      </c>
      <c r="CQ11" s="67" t="s">
        <v>57</v>
      </c>
      <c r="CR11" s="67" t="s">
        <v>57</v>
      </c>
      <c r="CS11" s="67" t="s">
        <v>57</v>
      </c>
      <c r="CT11" s="43">
        <v>1</v>
      </c>
      <c r="CU11" s="43">
        <v>1</v>
      </c>
      <c r="CV11" s="67" t="s">
        <v>57</v>
      </c>
      <c r="CW11" s="67" t="s">
        <v>57</v>
      </c>
      <c r="CX11" s="67" t="s">
        <v>57</v>
      </c>
      <c r="CY11" s="67" t="s">
        <v>57</v>
      </c>
      <c r="CZ11" s="67" t="s">
        <v>57</v>
      </c>
      <c r="DA11" s="67" t="s">
        <v>57</v>
      </c>
      <c r="DB11" s="43">
        <v>1</v>
      </c>
      <c r="DC11" s="67" t="s">
        <v>57</v>
      </c>
      <c r="DD11" s="185" t="s">
        <v>57</v>
      </c>
      <c r="DE11" s="43">
        <v>1</v>
      </c>
      <c r="DF11" s="43">
        <v>1</v>
      </c>
      <c r="DG11" s="67" t="s">
        <v>57</v>
      </c>
      <c r="DH11" s="43">
        <v>1</v>
      </c>
      <c r="DI11" s="67" t="s">
        <v>57</v>
      </c>
      <c r="DJ11" s="42">
        <v>0</v>
      </c>
      <c r="DK11" s="42">
        <v>0</v>
      </c>
      <c r="DL11" s="43">
        <v>1</v>
      </c>
      <c r="DM11" s="42">
        <v>0</v>
      </c>
      <c r="DN11" s="43">
        <v>1</v>
      </c>
      <c r="DO11" s="42">
        <v>0</v>
      </c>
      <c r="DP11" s="67" t="s">
        <v>57</v>
      </c>
      <c r="DQ11" s="67" t="s">
        <v>57</v>
      </c>
      <c r="DR11" s="43">
        <v>1</v>
      </c>
      <c r="DS11" s="67" t="s">
        <v>57</v>
      </c>
      <c r="DT11" s="67" t="s">
        <v>57</v>
      </c>
      <c r="DU11" s="42">
        <v>0</v>
      </c>
      <c r="DV11" s="43">
        <v>1</v>
      </c>
      <c r="DW11" s="42">
        <v>0</v>
      </c>
      <c r="DX11" s="67" t="s">
        <v>57</v>
      </c>
      <c r="DY11" s="67" t="s">
        <v>57</v>
      </c>
      <c r="DZ11" s="67" t="s">
        <v>57</v>
      </c>
      <c r="EA11" s="67" t="s">
        <v>57</v>
      </c>
      <c r="EB11" s="67" t="s">
        <v>57</v>
      </c>
      <c r="EC11" s="67" t="s">
        <v>57</v>
      </c>
      <c r="ED11" s="67" t="s">
        <v>57</v>
      </c>
      <c r="EE11" s="67" t="s">
        <v>57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67" t="s">
        <v>57</v>
      </c>
      <c r="EO11" s="42">
        <v>0</v>
      </c>
      <c r="EP11" s="42">
        <v>0</v>
      </c>
      <c r="EQ11" s="42">
        <v>0</v>
      </c>
      <c r="ER11" s="42">
        <v>0</v>
      </c>
      <c r="ES11" s="42">
        <v>0</v>
      </c>
      <c r="ET11" s="42">
        <v>0</v>
      </c>
      <c r="EU11" s="48">
        <v>0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24</v>
      </c>
      <c r="FD11" s="210">
        <f t="shared" si="1"/>
        <v>0.55813953488372092</v>
      </c>
      <c r="FE11" s="101">
        <f t="shared" si="2"/>
        <v>8</v>
      </c>
      <c r="FF11" s="179"/>
      <c r="FG11" s="190"/>
      <c r="FH11" s="190"/>
      <c r="FI11" s="190"/>
      <c r="FJ11" s="190"/>
      <c r="FK11" s="202">
        <v>1037.294974051008</v>
      </c>
      <c r="FL11" s="190"/>
      <c r="FM11" s="190"/>
      <c r="FN11" s="179"/>
    </row>
    <row r="12" spans="1:170" s="133" customFormat="1" x14ac:dyDescent="0.25">
      <c r="A12" s="192" t="s">
        <v>165</v>
      </c>
      <c r="B12" s="129" t="s">
        <v>311</v>
      </c>
      <c r="C12" s="187"/>
      <c r="D12" s="187"/>
      <c r="E12" s="20"/>
      <c r="F12" s="21"/>
      <c r="G12" s="188"/>
      <c r="H12" s="189" t="s">
        <v>57</v>
      </c>
      <c r="I12" s="43">
        <v>1</v>
      </c>
      <c r="J12" s="189" t="s">
        <v>57</v>
      </c>
      <c r="K12" s="189" t="s">
        <v>57</v>
      </c>
      <c r="L12" s="189" t="s">
        <v>57</v>
      </c>
      <c r="M12" s="189" t="s">
        <v>57</v>
      </c>
      <c r="N12" s="189" t="s">
        <v>57</v>
      </c>
      <c r="O12" s="43">
        <v>1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67" t="s">
        <v>57</v>
      </c>
      <c r="AD12" s="67" t="s">
        <v>57</v>
      </c>
      <c r="AE12" s="67" t="s">
        <v>57</v>
      </c>
      <c r="AF12" s="67" t="s">
        <v>57</v>
      </c>
      <c r="AG12" s="67" t="s">
        <v>57</v>
      </c>
      <c r="AH12" s="67" t="s">
        <v>57</v>
      </c>
      <c r="AI12" s="67" t="s">
        <v>57</v>
      </c>
      <c r="AJ12" s="67" t="s">
        <v>57</v>
      </c>
      <c r="AK12" s="67" t="s">
        <v>57</v>
      </c>
      <c r="AL12" s="67" t="s">
        <v>57</v>
      </c>
      <c r="AM12" s="67" t="s">
        <v>57</v>
      </c>
      <c r="AN12" s="67" t="s">
        <v>57</v>
      </c>
      <c r="AO12" s="67" t="s">
        <v>57</v>
      </c>
      <c r="AP12" s="67" t="s">
        <v>57</v>
      </c>
      <c r="AQ12" s="67" t="s">
        <v>57</v>
      </c>
      <c r="AR12" s="189" t="s">
        <v>57</v>
      </c>
      <c r="AS12" s="189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67" t="s">
        <v>57</v>
      </c>
      <c r="BG12" s="67" t="s">
        <v>57</v>
      </c>
      <c r="BH12" s="67" t="s">
        <v>57</v>
      </c>
      <c r="BI12" s="42">
        <v>0</v>
      </c>
      <c r="BJ12" s="67" t="s">
        <v>57</v>
      </c>
      <c r="BK12" s="42">
        <v>0</v>
      </c>
      <c r="BL12" s="42">
        <v>0</v>
      </c>
      <c r="BM12" s="67" t="s">
        <v>57</v>
      </c>
      <c r="BN12" s="67" t="s">
        <v>57</v>
      </c>
      <c r="BO12" s="67" t="s">
        <v>57</v>
      </c>
      <c r="BP12" s="43">
        <v>1</v>
      </c>
      <c r="BQ12" s="67" t="s">
        <v>57</v>
      </c>
      <c r="BR12" s="67" t="s">
        <v>57</v>
      </c>
      <c r="BS12" s="67" t="s">
        <v>57</v>
      </c>
      <c r="BT12" s="67" t="s">
        <v>57</v>
      </c>
      <c r="BU12" s="43">
        <v>1</v>
      </c>
      <c r="BV12" s="43">
        <v>1</v>
      </c>
      <c r="BW12" s="43">
        <v>1</v>
      </c>
      <c r="BX12" s="43">
        <v>1</v>
      </c>
      <c r="BY12" s="43">
        <v>1</v>
      </c>
      <c r="BZ12" s="43">
        <v>1</v>
      </c>
      <c r="CA12" s="43">
        <v>1</v>
      </c>
      <c r="CB12" s="185" t="s">
        <v>57</v>
      </c>
      <c r="CC12" s="43">
        <v>1</v>
      </c>
      <c r="CD12" s="43">
        <v>1</v>
      </c>
      <c r="CE12" s="42">
        <v>0</v>
      </c>
      <c r="CF12" s="42">
        <v>0</v>
      </c>
      <c r="CG12" s="43">
        <v>1</v>
      </c>
      <c r="CH12" s="67" t="s">
        <v>57</v>
      </c>
      <c r="CI12" s="67" t="s">
        <v>57</v>
      </c>
      <c r="CJ12" s="67" t="s">
        <v>57</v>
      </c>
      <c r="CK12" s="44" t="s">
        <v>156</v>
      </c>
      <c r="CL12" s="67" t="s">
        <v>57</v>
      </c>
      <c r="CM12" s="44" t="s">
        <v>156</v>
      </c>
      <c r="CN12" s="44" t="s">
        <v>156</v>
      </c>
      <c r="CO12" s="67" t="s">
        <v>57</v>
      </c>
      <c r="CP12" s="67" t="s">
        <v>57</v>
      </c>
      <c r="CQ12" s="67" t="s">
        <v>57</v>
      </c>
      <c r="CR12" s="67" t="s">
        <v>57</v>
      </c>
      <c r="CS12" s="67" t="s">
        <v>57</v>
      </c>
      <c r="CT12" s="43">
        <v>1</v>
      </c>
      <c r="CU12" s="42">
        <v>0</v>
      </c>
      <c r="CV12" s="67" t="s">
        <v>57</v>
      </c>
      <c r="CW12" s="67" t="s">
        <v>57</v>
      </c>
      <c r="CX12" s="67" t="s">
        <v>57</v>
      </c>
      <c r="CY12" s="67" t="s">
        <v>57</v>
      </c>
      <c r="CZ12" s="67" t="s">
        <v>57</v>
      </c>
      <c r="DA12" s="67" t="s">
        <v>57</v>
      </c>
      <c r="DB12" s="43">
        <v>1</v>
      </c>
      <c r="DC12" s="67" t="s">
        <v>57</v>
      </c>
      <c r="DD12" s="185" t="s">
        <v>57</v>
      </c>
      <c r="DE12" s="43">
        <v>1</v>
      </c>
      <c r="DF12" s="43">
        <v>1</v>
      </c>
      <c r="DG12" s="67" t="s">
        <v>57</v>
      </c>
      <c r="DH12" s="43">
        <v>1</v>
      </c>
      <c r="DI12" s="67" t="s">
        <v>57</v>
      </c>
      <c r="DJ12" s="42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67" t="s">
        <v>57</v>
      </c>
      <c r="DQ12" s="67" t="s">
        <v>57</v>
      </c>
      <c r="DR12" s="42">
        <v>0</v>
      </c>
      <c r="DS12" s="67" t="s">
        <v>57</v>
      </c>
      <c r="DT12" s="67" t="s">
        <v>57</v>
      </c>
      <c r="DU12" s="42">
        <v>0</v>
      </c>
      <c r="DV12" s="42">
        <v>0</v>
      </c>
      <c r="DW12" s="42">
        <v>0</v>
      </c>
      <c r="DX12" s="67" t="s">
        <v>57</v>
      </c>
      <c r="DY12" s="67" t="s">
        <v>57</v>
      </c>
      <c r="DZ12" s="67" t="s">
        <v>57</v>
      </c>
      <c r="EA12" s="67" t="s">
        <v>57</v>
      </c>
      <c r="EB12" s="67" t="s">
        <v>57</v>
      </c>
      <c r="EC12" s="67" t="s">
        <v>57</v>
      </c>
      <c r="ED12" s="67" t="s">
        <v>57</v>
      </c>
      <c r="EE12" s="67" t="s">
        <v>57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67" t="s">
        <v>57</v>
      </c>
      <c r="EO12" s="42">
        <v>0</v>
      </c>
      <c r="EP12" s="42">
        <v>0</v>
      </c>
      <c r="EQ12" s="42">
        <v>0</v>
      </c>
      <c r="ER12" s="42">
        <v>0</v>
      </c>
      <c r="ES12" s="42">
        <v>0</v>
      </c>
      <c r="ET12" s="43">
        <v>1</v>
      </c>
      <c r="EU12" s="49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20</v>
      </c>
      <c r="FD12" s="210">
        <f>(FC12/40)</f>
        <v>0.5</v>
      </c>
      <c r="FE12" s="101">
        <f t="shared" si="2"/>
        <v>14</v>
      </c>
      <c r="FF12" s="179"/>
      <c r="FG12" s="190"/>
      <c r="FH12" s="190"/>
      <c r="FI12" s="190"/>
      <c r="FJ12" s="190"/>
      <c r="FK12" s="202">
        <v>49749.86021105689</v>
      </c>
      <c r="FL12" s="190"/>
      <c r="FM12" s="190"/>
      <c r="FN12" s="179"/>
    </row>
    <row r="13" spans="1:170" s="133" customFormat="1" x14ac:dyDescent="0.25">
      <c r="A13" s="192" t="s">
        <v>166</v>
      </c>
      <c r="B13" s="129" t="s">
        <v>11</v>
      </c>
      <c r="C13" s="187"/>
      <c r="D13" s="187"/>
      <c r="E13" s="24"/>
      <c r="F13" s="21"/>
      <c r="G13" s="188"/>
      <c r="H13" s="189" t="s">
        <v>57</v>
      </c>
      <c r="I13" s="43">
        <v>1</v>
      </c>
      <c r="J13" s="189" t="s">
        <v>57</v>
      </c>
      <c r="K13" s="189" t="s">
        <v>57</v>
      </c>
      <c r="L13" s="189" t="s">
        <v>57</v>
      </c>
      <c r="M13" s="189" t="s">
        <v>57</v>
      </c>
      <c r="N13" s="189" t="s">
        <v>57</v>
      </c>
      <c r="O13" s="43">
        <v>1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67" t="s">
        <v>57</v>
      </c>
      <c r="AD13" s="67" t="s">
        <v>57</v>
      </c>
      <c r="AE13" s="67" t="s">
        <v>57</v>
      </c>
      <c r="AF13" s="67" t="s">
        <v>57</v>
      </c>
      <c r="AG13" s="67" t="s">
        <v>57</v>
      </c>
      <c r="AH13" s="67" t="s">
        <v>57</v>
      </c>
      <c r="AI13" s="67" t="s">
        <v>57</v>
      </c>
      <c r="AJ13" s="67" t="s">
        <v>57</v>
      </c>
      <c r="AK13" s="67" t="s">
        <v>57</v>
      </c>
      <c r="AL13" s="67" t="s">
        <v>57</v>
      </c>
      <c r="AM13" s="67" t="s">
        <v>57</v>
      </c>
      <c r="AN13" s="67" t="s">
        <v>57</v>
      </c>
      <c r="AO13" s="67" t="s">
        <v>57</v>
      </c>
      <c r="AP13" s="67" t="s">
        <v>57</v>
      </c>
      <c r="AQ13" s="67" t="s">
        <v>57</v>
      </c>
      <c r="AR13" s="189" t="s">
        <v>57</v>
      </c>
      <c r="AS13" s="189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67" t="s">
        <v>57</v>
      </c>
      <c r="BG13" s="67" t="s">
        <v>57</v>
      </c>
      <c r="BH13" s="67" t="s">
        <v>57</v>
      </c>
      <c r="BI13" s="43">
        <v>1</v>
      </c>
      <c r="BJ13" s="67" t="s">
        <v>57</v>
      </c>
      <c r="BK13" s="43">
        <v>1</v>
      </c>
      <c r="BL13" s="42">
        <v>0</v>
      </c>
      <c r="BM13" s="67" t="s">
        <v>57</v>
      </c>
      <c r="BN13" s="67" t="s">
        <v>57</v>
      </c>
      <c r="BO13" s="67" t="s">
        <v>57</v>
      </c>
      <c r="BP13" s="43">
        <v>1</v>
      </c>
      <c r="BQ13" s="67" t="s">
        <v>57</v>
      </c>
      <c r="BR13" s="67" t="s">
        <v>57</v>
      </c>
      <c r="BS13" s="67" t="s">
        <v>57</v>
      </c>
      <c r="BT13" s="67" t="s">
        <v>57</v>
      </c>
      <c r="BU13" s="43">
        <v>1</v>
      </c>
      <c r="BV13" s="43">
        <v>1</v>
      </c>
      <c r="BW13" s="43">
        <v>1</v>
      </c>
      <c r="BX13" s="43">
        <v>1</v>
      </c>
      <c r="BY13" s="43">
        <v>1</v>
      </c>
      <c r="BZ13" s="43">
        <v>1</v>
      </c>
      <c r="CA13" s="43">
        <v>1</v>
      </c>
      <c r="CB13" s="185" t="s">
        <v>57</v>
      </c>
      <c r="CC13" s="43">
        <v>1</v>
      </c>
      <c r="CD13" s="43">
        <v>1</v>
      </c>
      <c r="CE13" s="42">
        <v>0</v>
      </c>
      <c r="CF13" s="42">
        <v>0</v>
      </c>
      <c r="CG13" s="42">
        <v>0</v>
      </c>
      <c r="CH13" s="67" t="s">
        <v>57</v>
      </c>
      <c r="CI13" s="67" t="s">
        <v>57</v>
      </c>
      <c r="CJ13" s="67" t="s">
        <v>57</v>
      </c>
      <c r="CK13" s="42">
        <v>0</v>
      </c>
      <c r="CL13" s="67" t="s">
        <v>57</v>
      </c>
      <c r="CM13" s="42">
        <v>0</v>
      </c>
      <c r="CN13" s="42">
        <v>0</v>
      </c>
      <c r="CO13" s="67" t="s">
        <v>57</v>
      </c>
      <c r="CP13" s="67" t="s">
        <v>57</v>
      </c>
      <c r="CQ13" s="67" t="s">
        <v>57</v>
      </c>
      <c r="CR13" s="67" t="s">
        <v>57</v>
      </c>
      <c r="CS13" s="67" t="s">
        <v>57</v>
      </c>
      <c r="CT13" s="43">
        <v>1</v>
      </c>
      <c r="CU13" s="43">
        <v>1</v>
      </c>
      <c r="CV13" s="67" t="s">
        <v>57</v>
      </c>
      <c r="CW13" s="67" t="s">
        <v>57</v>
      </c>
      <c r="CX13" s="67" t="s">
        <v>57</v>
      </c>
      <c r="CY13" s="67" t="s">
        <v>57</v>
      </c>
      <c r="CZ13" s="67" t="s">
        <v>57</v>
      </c>
      <c r="DA13" s="67" t="s">
        <v>57</v>
      </c>
      <c r="DB13" s="43">
        <v>1</v>
      </c>
      <c r="DC13" s="67" t="s">
        <v>57</v>
      </c>
      <c r="DD13" s="185" t="s">
        <v>57</v>
      </c>
      <c r="DE13" s="43">
        <v>1</v>
      </c>
      <c r="DF13" s="43">
        <v>1</v>
      </c>
      <c r="DG13" s="67" t="s">
        <v>57</v>
      </c>
      <c r="DH13" s="43">
        <v>1</v>
      </c>
      <c r="DI13" s="67" t="s">
        <v>57</v>
      </c>
      <c r="DJ13" s="43">
        <v>1</v>
      </c>
      <c r="DK13" s="42">
        <v>0</v>
      </c>
      <c r="DL13" s="43">
        <v>1</v>
      </c>
      <c r="DM13" s="42">
        <v>0</v>
      </c>
      <c r="DN13" s="43">
        <v>1</v>
      </c>
      <c r="DO13" s="43">
        <v>1</v>
      </c>
      <c r="DP13" s="67" t="s">
        <v>57</v>
      </c>
      <c r="DQ13" s="67" t="s">
        <v>57</v>
      </c>
      <c r="DR13" s="43">
        <v>1</v>
      </c>
      <c r="DS13" s="67" t="s">
        <v>57</v>
      </c>
      <c r="DT13" s="67" t="s">
        <v>57</v>
      </c>
      <c r="DU13" s="42">
        <v>0</v>
      </c>
      <c r="DV13" s="43">
        <v>1</v>
      </c>
      <c r="DW13" s="42">
        <v>0</v>
      </c>
      <c r="DX13" s="67" t="s">
        <v>57</v>
      </c>
      <c r="DY13" s="67" t="s">
        <v>57</v>
      </c>
      <c r="DZ13" s="67" t="s">
        <v>57</v>
      </c>
      <c r="EA13" s="67" t="s">
        <v>57</v>
      </c>
      <c r="EB13" s="67" t="s">
        <v>57</v>
      </c>
      <c r="EC13" s="67" t="s">
        <v>57</v>
      </c>
      <c r="ED13" s="67" t="s">
        <v>57</v>
      </c>
      <c r="EE13" s="67" t="s">
        <v>57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67" t="s">
        <v>57</v>
      </c>
      <c r="EO13" s="42">
        <v>0</v>
      </c>
      <c r="EP13" s="43">
        <v>1</v>
      </c>
      <c r="EQ13" s="42">
        <v>0</v>
      </c>
      <c r="ER13" s="42">
        <v>0</v>
      </c>
      <c r="ES13" s="42">
        <v>0</v>
      </c>
      <c r="ET13" s="42">
        <v>0</v>
      </c>
      <c r="EU13" s="49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28</v>
      </c>
      <c r="FD13" s="210">
        <f t="shared" si="1"/>
        <v>0.65116279069767447</v>
      </c>
      <c r="FE13" s="101">
        <f t="shared" si="2"/>
        <v>4</v>
      </c>
      <c r="FF13" s="179"/>
      <c r="FG13" s="190"/>
      <c r="FH13" s="190"/>
      <c r="FI13" s="190"/>
      <c r="FJ13" s="190"/>
      <c r="FK13" s="202">
        <v>3049.1238660035806</v>
      </c>
      <c r="FL13" s="190"/>
      <c r="FM13" s="190"/>
      <c r="FN13" s="179"/>
    </row>
    <row r="14" spans="1:170" s="133" customFormat="1" x14ac:dyDescent="0.25">
      <c r="A14" s="192" t="s">
        <v>167</v>
      </c>
      <c r="B14" s="129" t="s">
        <v>12</v>
      </c>
      <c r="C14" s="187"/>
      <c r="D14" s="187"/>
      <c r="E14" s="20"/>
      <c r="F14" s="20"/>
      <c r="G14" s="188"/>
      <c r="H14" s="189" t="s">
        <v>57</v>
      </c>
      <c r="I14" s="43">
        <v>1</v>
      </c>
      <c r="J14" s="189" t="s">
        <v>57</v>
      </c>
      <c r="K14" s="189" t="s">
        <v>57</v>
      </c>
      <c r="L14" s="189" t="s">
        <v>57</v>
      </c>
      <c r="M14" s="189" t="s">
        <v>57</v>
      </c>
      <c r="N14" s="189" t="s">
        <v>57</v>
      </c>
      <c r="O14" s="43">
        <v>1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67" t="s">
        <v>57</v>
      </c>
      <c r="AD14" s="67" t="s">
        <v>57</v>
      </c>
      <c r="AE14" s="67" t="s">
        <v>57</v>
      </c>
      <c r="AF14" s="67" t="s">
        <v>57</v>
      </c>
      <c r="AG14" s="67" t="s">
        <v>57</v>
      </c>
      <c r="AH14" s="67" t="s">
        <v>57</v>
      </c>
      <c r="AI14" s="67" t="s">
        <v>57</v>
      </c>
      <c r="AJ14" s="67" t="s">
        <v>57</v>
      </c>
      <c r="AK14" s="67" t="s">
        <v>57</v>
      </c>
      <c r="AL14" s="67" t="s">
        <v>57</v>
      </c>
      <c r="AM14" s="67" t="s">
        <v>57</v>
      </c>
      <c r="AN14" s="67" t="s">
        <v>57</v>
      </c>
      <c r="AO14" s="67" t="s">
        <v>57</v>
      </c>
      <c r="AP14" s="67" t="s">
        <v>57</v>
      </c>
      <c r="AQ14" s="67" t="s">
        <v>57</v>
      </c>
      <c r="AR14" s="189" t="s">
        <v>57</v>
      </c>
      <c r="AS14" s="189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67" t="s">
        <v>57</v>
      </c>
      <c r="BG14" s="67" t="s">
        <v>57</v>
      </c>
      <c r="BH14" s="67" t="s">
        <v>57</v>
      </c>
      <c r="BI14" s="43">
        <v>1</v>
      </c>
      <c r="BJ14" s="67" t="s">
        <v>57</v>
      </c>
      <c r="BK14" s="43">
        <v>1</v>
      </c>
      <c r="BL14" s="42">
        <v>0</v>
      </c>
      <c r="BM14" s="67" t="s">
        <v>57</v>
      </c>
      <c r="BN14" s="67" t="s">
        <v>57</v>
      </c>
      <c r="BO14" s="67" t="s">
        <v>57</v>
      </c>
      <c r="BP14" s="43">
        <v>1</v>
      </c>
      <c r="BQ14" s="67" t="s">
        <v>57</v>
      </c>
      <c r="BR14" s="67" t="s">
        <v>57</v>
      </c>
      <c r="BS14" s="67" t="s">
        <v>57</v>
      </c>
      <c r="BT14" s="67" t="s">
        <v>57</v>
      </c>
      <c r="BU14" s="43">
        <v>1</v>
      </c>
      <c r="BV14" s="43">
        <v>1</v>
      </c>
      <c r="BW14" s="42">
        <v>0</v>
      </c>
      <c r="BX14" s="43">
        <v>1</v>
      </c>
      <c r="BY14" s="43">
        <v>1</v>
      </c>
      <c r="BZ14" s="43">
        <v>1</v>
      </c>
      <c r="CA14" s="43">
        <v>1</v>
      </c>
      <c r="CB14" s="185" t="s">
        <v>57</v>
      </c>
      <c r="CC14" s="43">
        <v>1</v>
      </c>
      <c r="CD14" s="42">
        <v>0</v>
      </c>
      <c r="CE14" s="42">
        <v>0</v>
      </c>
      <c r="CF14" s="42">
        <v>0</v>
      </c>
      <c r="CG14" s="42">
        <v>0</v>
      </c>
      <c r="CH14" s="67" t="s">
        <v>57</v>
      </c>
      <c r="CI14" s="67" t="s">
        <v>57</v>
      </c>
      <c r="CJ14" s="67" t="s">
        <v>57</v>
      </c>
      <c r="CK14" s="42">
        <v>0</v>
      </c>
      <c r="CL14" s="67" t="s">
        <v>57</v>
      </c>
      <c r="CM14" s="42">
        <v>0</v>
      </c>
      <c r="CN14" s="42">
        <v>0</v>
      </c>
      <c r="CO14" s="67" t="s">
        <v>57</v>
      </c>
      <c r="CP14" s="67" t="s">
        <v>57</v>
      </c>
      <c r="CQ14" s="67" t="s">
        <v>57</v>
      </c>
      <c r="CR14" s="67" t="s">
        <v>57</v>
      </c>
      <c r="CS14" s="67" t="s">
        <v>57</v>
      </c>
      <c r="CT14" s="43">
        <v>1</v>
      </c>
      <c r="CU14" s="42">
        <v>0</v>
      </c>
      <c r="CV14" s="67" t="s">
        <v>57</v>
      </c>
      <c r="CW14" s="67" t="s">
        <v>57</v>
      </c>
      <c r="CX14" s="67" t="s">
        <v>57</v>
      </c>
      <c r="CY14" s="67" t="s">
        <v>57</v>
      </c>
      <c r="CZ14" s="67" t="s">
        <v>57</v>
      </c>
      <c r="DA14" s="67" t="s">
        <v>57</v>
      </c>
      <c r="DB14" s="42">
        <v>0</v>
      </c>
      <c r="DC14" s="67" t="s">
        <v>57</v>
      </c>
      <c r="DD14" s="185" t="s">
        <v>57</v>
      </c>
      <c r="DE14" s="43">
        <v>1</v>
      </c>
      <c r="DF14" s="43">
        <v>1</v>
      </c>
      <c r="DG14" s="67" t="s">
        <v>57</v>
      </c>
      <c r="DH14" s="43">
        <v>1</v>
      </c>
      <c r="DI14" s="67" t="s">
        <v>57</v>
      </c>
      <c r="DJ14" s="42">
        <v>0</v>
      </c>
      <c r="DK14" s="42">
        <v>0</v>
      </c>
      <c r="DL14" s="43">
        <v>1</v>
      </c>
      <c r="DM14" s="42">
        <v>0</v>
      </c>
      <c r="DN14" s="42">
        <v>0</v>
      </c>
      <c r="DO14" s="42">
        <v>0</v>
      </c>
      <c r="DP14" s="67" t="s">
        <v>57</v>
      </c>
      <c r="DQ14" s="67" t="s">
        <v>57</v>
      </c>
      <c r="DR14" s="42">
        <v>0</v>
      </c>
      <c r="DS14" s="67" t="s">
        <v>57</v>
      </c>
      <c r="DT14" s="67" t="s">
        <v>57</v>
      </c>
      <c r="DU14" s="42">
        <v>0</v>
      </c>
      <c r="DV14" s="42">
        <v>0</v>
      </c>
      <c r="DW14" s="42">
        <v>0</v>
      </c>
      <c r="DX14" s="67" t="s">
        <v>57</v>
      </c>
      <c r="DY14" s="67" t="s">
        <v>57</v>
      </c>
      <c r="DZ14" s="67" t="s">
        <v>57</v>
      </c>
      <c r="EA14" s="67" t="s">
        <v>57</v>
      </c>
      <c r="EB14" s="67" t="s">
        <v>57</v>
      </c>
      <c r="EC14" s="67" t="s">
        <v>57</v>
      </c>
      <c r="ED14" s="67" t="s">
        <v>57</v>
      </c>
      <c r="EE14" s="67" t="s">
        <v>57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67" t="s">
        <v>57</v>
      </c>
      <c r="EO14" s="42">
        <v>0</v>
      </c>
      <c r="EP14" s="42">
        <v>0</v>
      </c>
      <c r="EQ14" s="43">
        <v>1</v>
      </c>
      <c r="ER14" s="42">
        <v>0</v>
      </c>
      <c r="ES14" s="43">
        <v>1</v>
      </c>
      <c r="ET14" s="43">
        <v>1</v>
      </c>
      <c r="EU14" s="49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21</v>
      </c>
      <c r="FD14" s="210">
        <f t="shared" si="1"/>
        <v>0.48837209302325579</v>
      </c>
      <c r="FE14" s="101">
        <f t="shared" si="2"/>
        <v>15</v>
      </c>
      <c r="FF14" s="179"/>
      <c r="FG14" s="190"/>
      <c r="FH14" s="190"/>
      <c r="FI14" s="190"/>
      <c r="FJ14" s="190"/>
      <c r="FK14" s="202">
        <v>5810.4219278047931</v>
      </c>
      <c r="FL14" s="190"/>
      <c r="FM14" s="190"/>
      <c r="FN14" s="179"/>
    </row>
    <row r="15" spans="1:170" s="133" customFormat="1" x14ac:dyDescent="0.25">
      <c r="A15" s="192" t="s">
        <v>168</v>
      </c>
      <c r="B15" s="129" t="s">
        <v>13</v>
      </c>
      <c r="C15" s="187"/>
      <c r="D15" s="187"/>
      <c r="E15" s="20"/>
      <c r="F15" s="21"/>
      <c r="G15" s="188"/>
      <c r="H15" s="189" t="s">
        <v>57</v>
      </c>
      <c r="I15" s="43">
        <v>1</v>
      </c>
      <c r="J15" s="189" t="s">
        <v>57</v>
      </c>
      <c r="K15" s="189" t="s">
        <v>57</v>
      </c>
      <c r="L15" s="189" t="s">
        <v>57</v>
      </c>
      <c r="M15" s="189" t="s">
        <v>57</v>
      </c>
      <c r="N15" s="189" t="s">
        <v>57</v>
      </c>
      <c r="O15" s="43">
        <v>1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67" t="s">
        <v>57</v>
      </c>
      <c r="AD15" s="67" t="s">
        <v>57</v>
      </c>
      <c r="AE15" s="67" t="s">
        <v>57</v>
      </c>
      <c r="AF15" s="67" t="s">
        <v>57</v>
      </c>
      <c r="AG15" s="67" t="s">
        <v>57</v>
      </c>
      <c r="AH15" s="67" t="s">
        <v>57</v>
      </c>
      <c r="AI15" s="67" t="s">
        <v>57</v>
      </c>
      <c r="AJ15" s="67" t="s">
        <v>57</v>
      </c>
      <c r="AK15" s="67" t="s">
        <v>57</v>
      </c>
      <c r="AL15" s="67" t="s">
        <v>57</v>
      </c>
      <c r="AM15" s="67" t="s">
        <v>57</v>
      </c>
      <c r="AN15" s="67" t="s">
        <v>57</v>
      </c>
      <c r="AO15" s="67" t="s">
        <v>57</v>
      </c>
      <c r="AP15" s="67" t="s">
        <v>57</v>
      </c>
      <c r="AQ15" s="67" t="s">
        <v>57</v>
      </c>
      <c r="AR15" s="189" t="s">
        <v>57</v>
      </c>
      <c r="AS15" s="189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67" t="s">
        <v>57</v>
      </c>
      <c r="BG15" s="67" t="s">
        <v>57</v>
      </c>
      <c r="BH15" s="67" t="s">
        <v>57</v>
      </c>
      <c r="BI15" s="43">
        <v>1</v>
      </c>
      <c r="BJ15" s="67" t="s">
        <v>57</v>
      </c>
      <c r="BK15" s="43">
        <v>1</v>
      </c>
      <c r="BL15" s="42">
        <v>0</v>
      </c>
      <c r="BM15" s="67" t="s">
        <v>57</v>
      </c>
      <c r="BN15" s="67" t="s">
        <v>57</v>
      </c>
      <c r="BO15" s="67" t="s">
        <v>57</v>
      </c>
      <c r="BP15" s="43">
        <v>1</v>
      </c>
      <c r="BQ15" s="67" t="s">
        <v>57</v>
      </c>
      <c r="BR15" s="67" t="s">
        <v>57</v>
      </c>
      <c r="BS15" s="67" t="s">
        <v>57</v>
      </c>
      <c r="BT15" s="67" t="s">
        <v>57</v>
      </c>
      <c r="BU15" s="43">
        <v>1</v>
      </c>
      <c r="BV15" s="43">
        <v>1</v>
      </c>
      <c r="BW15" s="43">
        <v>1</v>
      </c>
      <c r="BX15" s="43">
        <v>1</v>
      </c>
      <c r="BY15" s="43">
        <v>1</v>
      </c>
      <c r="BZ15" s="43">
        <v>1</v>
      </c>
      <c r="CA15" s="43">
        <v>1</v>
      </c>
      <c r="CB15" s="185" t="s">
        <v>57</v>
      </c>
      <c r="CC15" s="43">
        <v>1</v>
      </c>
      <c r="CD15" s="42">
        <v>0</v>
      </c>
      <c r="CE15" s="42">
        <v>0</v>
      </c>
      <c r="CF15" s="42">
        <v>0</v>
      </c>
      <c r="CG15" s="43">
        <v>1</v>
      </c>
      <c r="CH15" s="67" t="s">
        <v>57</v>
      </c>
      <c r="CI15" s="67" t="s">
        <v>57</v>
      </c>
      <c r="CJ15" s="67" t="s">
        <v>57</v>
      </c>
      <c r="CK15" s="42">
        <v>0</v>
      </c>
      <c r="CL15" s="67" t="s">
        <v>57</v>
      </c>
      <c r="CM15" s="42">
        <v>0</v>
      </c>
      <c r="CN15" s="42">
        <v>0</v>
      </c>
      <c r="CO15" s="67" t="s">
        <v>57</v>
      </c>
      <c r="CP15" s="67" t="s">
        <v>57</v>
      </c>
      <c r="CQ15" s="67" t="s">
        <v>57</v>
      </c>
      <c r="CR15" s="67" t="s">
        <v>57</v>
      </c>
      <c r="CS15" s="67" t="s">
        <v>57</v>
      </c>
      <c r="CT15" s="43">
        <v>1</v>
      </c>
      <c r="CU15" s="43">
        <v>1</v>
      </c>
      <c r="CV15" s="67" t="s">
        <v>57</v>
      </c>
      <c r="CW15" s="67" t="s">
        <v>57</v>
      </c>
      <c r="CX15" s="67" t="s">
        <v>57</v>
      </c>
      <c r="CY15" s="67" t="s">
        <v>57</v>
      </c>
      <c r="CZ15" s="67" t="s">
        <v>57</v>
      </c>
      <c r="DA15" s="67" t="s">
        <v>57</v>
      </c>
      <c r="DB15" s="43">
        <v>1</v>
      </c>
      <c r="DC15" s="67" t="s">
        <v>57</v>
      </c>
      <c r="DD15" s="185" t="s">
        <v>57</v>
      </c>
      <c r="DE15" s="42">
        <v>0</v>
      </c>
      <c r="DF15" s="42">
        <v>0</v>
      </c>
      <c r="DG15" s="67" t="s">
        <v>57</v>
      </c>
      <c r="DH15" s="42">
        <v>0</v>
      </c>
      <c r="DI15" s="67" t="s">
        <v>57</v>
      </c>
      <c r="DJ15" s="42">
        <v>0</v>
      </c>
      <c r="DK15" s="42">
        <v>0</v>
      </c>
      <c r="DL15" s="42">
        <v>0</v>
      </c>
      <c r="DM15" s="43">
        <v>1</v>
      </c>
      <c r="DN15" s="42">
        <v>0</v>
      </c>
      <c r="DO15" s="42">
        <v>0</v>
      </c>
      <c r="DP15" s="67" t="s">
        <v>57</v>
      </c>
      <c r="DQ15" s="67" t="s">
        <v>57</v>
      </c>
      <c r="DR15" s="43">
        <v>1</v>
      </c>
      <c r="DS15" s="67" t="s">
        <v>57</v>
      </c>
      <c r="DT15" s="67" t="s">
        <v>57</v>
      </c>
      <c r="DU15" s="42">
        <v>0</v>
      </c>
      <c r="DV15" s="42">
        <v>0</v>
      </c>
      <c r="DW15" s="43">
        <v>1</v>
      </c>
      <c r="DX15" s="67" t="s">
        <v>57</v>
      </c>
      <c r="DY15" s="67" t="s">
        <v>57</v>
      </c>
      <c r="DZ15" s="67" t="s">
        <v>57</v>
      </c>
      <c r="EA15" s="67" t="s">
        <v>57</v>
      </c>
      <c r="EB15" s="67" t="s">
        <v>57</v>
      </c>
      <c r="EC15" s="67" t="s">
        <v>57</v>
      </c>
      <c r="ED15" s="67" t="s">
        <v>57</v>
      </c>
      <c r="EE15" s="67" t="s">
        <v>57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67" t="s">
        <v>57</v>
      </c>
      <c r="EO15" s="42">
        <v>0</v>
      </c>
      <c r="EP15" s="42">
        <v>0</v>
      </c>
      <c r="EQ15" s="42">
        <v>0</v>
      </c>
      <c r="ER15" s="42">
        <v>0</v>
      </c>
      <c r="ES15" s="42">
        <v>0</v>
      </c>
      <c r="ET15" s="43">
        <v>1</v>
      </c>
      <c r="EU15" s="48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21</v>
      </c>
      <c r="FD15" s="210">
        <f t="shared" si="1"/>
        <v>0.48837209302325579</v>
      </c>
      <c r="FE15" s="101">
        <f t="shared" si="2"/>
        <v>15</v>
      </c>
      <c r="FF15" s="179"/>
      <c r="FG15" s="190"/>
      <c r="FH15" s="190"/>
      <c r="FI15" s="190"/>
      <c r="FJ15" s="190"/>
      <c r="FK15" s="202">
        <v>2607.8914509062424</v>
      </c>
      <c r="FL15" s="190"/>
      <c r="FM15" s="190"/>
      <c r="FN15" s="179"/>
    </row>
    <row r="16" spans="1:170" s="133" customFormat="1" x14ac:dyDescent="0.25">
      <c r="A16" s="192" t="s">
        <v>169</v>
      </c>
      <c r="B16" s="129" t="s">
        <v>14</v>
      </c>
      <c r="C16" s="194"/>
      <c r="D16" s="194"/>
      <c r="E16" s="20"/>
      <c r="F16" s="20"/>
      <c r="G16" s="188"/>
      <c r="H16" s="189" t="s">
        <v>57</v>
      </c>
      <c r="I16" s="43">
        <v>1</v>
      </c>
      <c r="J16" s="189" t="s">
        <v>57</v>
      </c>
      <c r="K16" s="189" t="s">
        <v>57</v>
      </c>
      <c r="L16" s="189" t="s">
        <v>57</v>
      </c>
      <c r="M16" s="189" t="s">
        <v>57</v>
      </c>
      <c r="N16" s="189" t="s">
        <v>57</v>
      </c>
      <c r="O16" s="43">
        <v>1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67" t="s">
        <v>57</v>
      </c>
      <c r="AD16" s="67" t="s">
        <v>57</v>
      </c>
      <c r="AE16" s="67" t="s">
        <v>57</v>
      </c>
      <c r="AF16" s="67" t="s">
        <v>57</v>
      </c>
      <c r="AG16" s="67" t="s">
        <v>57</v>
      </c>
      <c r="AH16" s="67" t="s">
        <v>57</v>
      </c>
      <c r="AI16" s="67" t="s">
        <v>57</v>
      </c>
      <c r="AJ16" s="67" t="s">
        <v>57</v>
      </c>
      <c r="AK16" s="67" t="s">
        <v>57</v>
      </c>
      <c r="AL16" s="67" t="s">
        <v>57</v>
      </c>
      <c r="AM16" s="67" t="s">
        <v>57</v>
      </c>
      <c r="AN16" s="67" t="s">
        <v>57</v>
      </c>
      <c r="AO16" s="67" t="s">
        <v>57</v>
      </c>
      <c r="AP16" s="67" t="s">
        <v>57</v>
      </c>
      <c r="AQ16" s="67" t="s">
        <v>57</v>
      </c>
      <c r="AR16" s="189" t="s">
        <v>57</v>
      </c>
      <c r="AS16" s="189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67" t="s">
        <v>57</v>
      </c>
      <c r="BG16" s="67" t="s">
        <v>57</v>
      </c>
      <c r="BH16" s="67" t="s">
        <v>57</v>
      </c>
      <c r="BI16" s="42">
        <v>0</v>
      </c>
      <c r="BJ16" s="67" t="s">
        <v>57</v>
      </c>
      <c r="BK16" s="42">
        <v>0</v>
      </c>
      <c r="BL16" s="42">
        <v>0</v>
      </c>
      <c r="BM16" s="67" t="s">
        <v>57</v>
      </c>
      <c r="BN16" s="67" t="s">
        <v>57</v>
      </c>
      <c r="BO16" s="67" t="s">
        <v>57</v>
      </c>
      <c r="BP16" s="43">
        <v>1</v>
      </c>
      <c r="BQ16" s="67" t="s">
        <v>57</v>
      </c>
      <c r="BR16" s="67" t="s">
        <v>57</v>
      </c>
      <c r="BS16" s="67" t="s">
        <v>57</v>
      </c>
      <c r="BT16" s="67" t="s">
        <v>57</v>
      </c>
      <c r="BU16" s="43">
        <v>1</v>
      </c>
      <c r="BV16" s="43">
        <v>1</v>
      </c>
      <c r="BW16" s="43">
        <v>1</v>
      </c>
      <c r="BX16" s="43">
        <v>1</v>
      </c>
      <c r="BY16" s="43">
        <v>1</v>
      </c>
      <c r="BZ16" s="43">
        <v>1</v>
      </c>
      <c r="CA16" s="43">
        <v>1</v>
      </c>
      <c r="CB16" s="185" t="s">
        <v>57</v>
      </c>
      <c r="CC16" s="43">
        <v>1</v>
      </c>
      <c r="CD16" s="42">
        <v>0</v>
      </c>
      <c r="CE16" s="42">
        <v>0</v>
      </c>
      <c r="CF16" s="42">
        <v>0</v>
      </c>
      <c r="CG16" s="43">
        <v>1</v>
      </c>
      <c r="CH16" s="67" t="s">
        <v>57</v>
      </c>
      <c r="CI16" s="67" t="s">
        <v>57</v>
      </c>
      <c r="CJ16" s="67" t="s">
        <v>57</v>
      </c>
      <c r="CK16" s="42">
        <v>0</v>
      </c>
      <c r="CL16" s="67" t="s">
        <v>57</v>
      </c>
      <c r="CM16" s="42">
        <v>0</v>
      </c>
      <c r="CN16" s="42">
        <v>0</v>
      </c>
      <c r="CO16" s="67" t="s">
        <v>57</v>
      </c>
      <c r="CP16" s="67" t="s">
        <v>57</v>
      </c>
      <c r="CQ16" s="67" t="s">
        <v>57</v>
      </c>
      <c r="CR16" s="67" t="s">
        <v>57</v>
      </c>
      <c r="CS16" s="67" t="s">
        <v>57</v>
      </c>
      <c r="CT16" s="43">
        <v>1</v>
      </c>
      <c r="CU16" s="42">
        <v>0</v>
      </c>
      <c r="CV16" s="67" t="s">
        <v>57</v>
      </c>
      <c r="CW16" s="67" t="s">
        <v>57</v>
      </c>
      <c r="CX16" s="67" t="s">
        <v>57</v>
      </c>
      <c r="CY16" s="67" t="s">
        <v>57</v>
      </c>
      <c r="CZ16" s="67" t="s">
        <v>57</v>
      </c>
      <c r="DA16" s="67" t="s">
        <v>57</v>
      </c>
      <c r="DB16" s="42">
        <v>0</v>
      </c>
      <c r="DC16" s="67" t="s">
        <v>57</v>
      </c>
      <c r="DD16" s="185" t="s">
        <v>57</v>
      </c>
      <c r="DE16" s="43">
        <v>1</v>
      </c>
      <c r="DF16" s="43">
        <v>1</v>
      </c>
      <c r="DG16" s="67" t="s">
        <v>57</v>
      </c>
      <c r="DH16" s="43">
        <v>1</v>
      </c>
      <c r="DI16" s="67" t="s">
        <v>57</v>
      </c>
      <c r="DJ16" s="42">
        <v>0</v>
      </c>
      <c r="DK16" s="42">
        <v>0</v>
      </c>
      <c r="DL16" s="42">
        <v>0</v>
      </c>
      <c r="DM16" s="42">
        <v>0</v>
      </c>
      <c r="DN16" s="42">
        <v>0</v>
      </c>
      <c r="DO16" s="42">
        <v>0</v>
      </c>
      <c r="DP16" s="67" t="s">
        <v>57</v>
      </c>
      <c r="DQ16" s="67" t="s">
        <v>57</v>
      </c>
      <c r="DR16" s="42">
        <v>0</v>
      </c>
      <c r="DS16" s="67" t="s">
        <v>57</v>
      </c>
      <c r="DT16" s="67" t="s">
        <v>57</v>
      </c>
      <c r="DU16" s="42">
        <v>0</v>
      </c>
      <c r="DV16" s="42">
        <v>0</v>
      </c>
      <c r="DW16" s="42">
        <v>0</v>
      </c>
      <c r="DX16" s="67" t="s">
        <v>57</v>
      </c>
      <c r="DY16" s="67" t="s">
        <v>57</v>
      </c>
      <c r="DZ16" s="67" t="s">
        <v>57</v>
      </c>
      <c r="EA16" s="67" t="s">
        <v>57</v>
      </c>
      <c r="EB16" s="67" t="s">
        <v>57</v>
      </c>
      <c r="EC16" s="67" t="s">
        <v>57</v>
      </c>
      <c r="ED16" s="67" t="s">
        <v>57</v>
      </c>
      <c r="EE16" s="67" t="s">
        <v>57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67" t="s">
        <v>57</v>
      </c>
      <c r="EO16" s="42">
        <v>0</v>
      </c>
      <c r="EP16" s="42">
        <v>0</v>
      </c>
      <c r="EQ16" s="42">
        <v>0</v>
      </c>
      <c r="ER16" s="42">
        <v>0</v>
      </c>
      <c r="ES16" s="42">
        <v>0</v>
      </c>
      <c r="ET16" s="42">
        <v>0</v>
      </c>
      <c r="EU16" s="49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17</v>
      </c>
      <c r="FD16" s="210">
        <f t="shared" si="1"/>
        <v>0.39534883720930231</v>
      </c>
      <c r="FE16" s="101">
        <f t="shared" si="2"/>
        <v>29</v>
      </c>
      <c r="FF16" s="179"/>
      <c r="FG16" s="190"/>
      <c r="FH16" s="190"/>
      <c r="FI16" s="190"/>
      <c r="FJ16" s="190"/>
      <c r="FK16" s="202">
        <v>4078.6312773836103</v>
      </c>
      <c r="FL16" s="190"/>
      <c r="FM16" s="190"/>
      <c r="FN16" s="179"/>
    </row>
    <row r="17" spans="1:170" s="133" customFormat="1" x14ac:dyDescent="0.25">
      <c r="A17" s="192" t="s">
        <v>170</v>
      </c>
      <c r="B17" s="129" t="s">
        <v>15</v>
      </c>
      <c r="C17" s="187"/>
      <c r="D17" s="194"/>
      <c r="E17" s="20"/>
      <c r="F17" s="20"/>
      <c r="G17" s="188"/>
      <c r="H17" s="189" t="s">
        <v>57</v>
      </c>
      <c r="I17" s="42">
        <v>0</v>
      </c>
      <c r="J17" s="189" t="s">
        <v>57</v>
      </c>
      <c r="K17" s="189" t="s">
        <v>57</v>
      </c>
      <c r="L17" s="189" t="s">
        <v>57</v>
      </c>
      <c r="M17" s="189" t="s">
        <v>57</v>
      </c>
      <c r="N17" s="189" t="s">
        <v>57</v>
      </c>
      <c r="O17" s="43">
        <v>1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67" t="s">
        <v>57</v>
      </c>
      <c r="AD17" s="67" t="s">
        <v>57</v>
      </c>
      <c r="AE17" s="67" t="s">
        <v>57</v>
      </c>
      <c r="AF17" s="67" t="s">
        <v>57</v>
      </c>
      <c r="AG17" s="67" t="s">
        <v>57</v>
      </c>
      <c r="AH17" s="67" t="s">
        <v>57</v>
      </c>
      <c r="AI17" s="67" t="s">
        <v>57</v>
      </c>
      <c r="AJ17" s="67" t="s">
        <v>57</v>
      </c>
      <c r="AK17" s="67" t="s">
        <v>57</v>
      </c>
      <c r="AL17" s="67" t="s">
        <v>57</v>
      </c>
      <c r="AM17" s="67" t="s">
        <v>57</v>
      </c>
      <c r="AN17" s="67" t="s">
        <v>57</v>
      </c>
      <c r="AO17" s="67" t="s">
        <v>57</v>
      </c>
      <c r="AP17" s="67" t="s">
        <v>57</v>
      </c>
      <c r="AQ17" s="67" t="s">
        <v>57</v>
      </c>
      <c r="AR17" s="189" t="s">
        <v>57</v>
      </c>
      <c r="AS17" s="189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67" t="s">
        <v>57</v>
      </c>
      <c r="BG17" s="67" t="s">
        <v>57</v>
      </c>
      <c r="BH17" s="67" t="s">
        <v>57</v>
      </c>
      <c r="BI17" s="43">
        <v>1</v>
      </c>
      <c r="BJ17" s="67" t="s">
        <v>57</v>
      </c>
      <c r="BK17" s="43">
        <v>1</v>
      </c>
      <c r="BL17" s="43">
        <v>1</v>
      </c>
      <c r="BM17" s="67" t="s">
        <v>57</v>
      </c>
      <c r="BN17" s="67" t="s">
        <v>57</v>
      </c>
      <c r="BO17" s="67" t="s">
        <v>57</v>
      </c>
      <c r="BP17" s="43">
        <v>1</v>
      </c>
      <c r="BQ17" s="67" t="s">
        <v>57</v>
      </c>
      <c r="BR17" s="67" t="s">
        <v>57</v>
      </c>
      <c r="BS17" s="67" t="s">
        <v>57</v>
      </c>
      <c r="BT17" s="67" t="s">
        <v>57</v>
      </c>
      <c r="BU17" s="43">
        <v>1</v>
      </c>
      <c r="BV17" s="43">
        <v>1</v>
      </c>
      <c r="BW17" s="43">
        <v>1</v>
      </c>
      <c r="BX17" s="43">
        <v>1</v>
      </c>
      <c r="BY17" s="43">
        <v>1</v>
      </c>
      <c r="BZ17" s="43">
        <v>1</v>
      </c>
      <c r="CA17" s="43">
        <v>1</v>
      </c>
      <c r="CB17" s="185" t="s">
        <v>57</v>
      </c>
      <c r="CC17" s="43">
        <v>1</v>
      </c>
      <c r="CD17" s="42">
        <v>0</v>
      </c>
      <c r="CE17" s="43">
        <v>1</v>
      </c>
      <c r="CF17" s="42">
        <v>0</v>
      </c>
      <c r="CG17" s="43">
        <v>1</v>
      </c>
      <c r="CH17" s="67" t="s">
        <v>57</v>
      </c>
      <c r="CI17" s="67" t="s">
        <v>57</v>
      </c>
      <c r="CJ17" s="67" t="s">
        <v>57</v>
      </c>
      <c r="CK17" s="43">
        <v>1</v>
      </c>
      <c r="CL17" s="67" t="s">
        <v>57</v>
      </c>
      <c r="CM17" s="42">
        <v>0</v>
      </c>
      <c r="CN17" s="43">
        <v>1</v>
      </c>
      <c r="CO17" s="67" t="s">
        <v>57</v>
      </c>
      <c r="CP17" s="67" t="s">
        <v>57</v>
      </c>
      <c r="CQ17" s="67" t="s">
        <v>57</v>
      </c>
      <c r="CR17" s="67" t="s">
        <v>57</v>
      </c>
      <c r="CS17" s="67" t="s">
        <v>57</v>
      </c>
      <c r="CT17" s="43">
        <v>1</v>
      </c>
      <c r="CU17" s="43">
        <v>1</v>
      </c>
      <c r="CV17" s="67" t="s">
        <v>57</v>
      </c>
      <c r="CW17" s="67" t="s">
        <v>57</v>
      </c>
      <c r="CX17" s="67" t="s">
        <v>57</v>
      </c>
      <c r="CY17" s="67" t="s">
        <v>57</v>
      </c>
      <c r="CZ17" s="67" t="s">
        <v>57</v>
      </c>
      <c r="DA17" s="67" t="s">
        <v>57</v>
      </c>
      <c r="DB17" s="43">
        <v>1</v>
      </c>
      <c r="DC17" s="67" t="s">
        <v>57</v>
      </c>
      <c r="DD17" s="185" t="s">
        <v>57</v>
      </c>
      <c r="DE17" s="43">
        <v>1</v>
      </c>
      <c r="DF17" s="43">
        <v>1</v>
      </c>
      <c r="DG17" s="67" t="s">
        <v>57</v>
      </c>
      <c r="DH17" s="43">
        <v>1</v>
      </c>
      <c r="DI17" s="67" t="s">
        <v>57</v>
      </c>
      <c r="DJ17" s="43">
        <v>1</v>
      </c>
      <c r="DK17" s="42">
        <v>0</v>
      </c>
      <c r="DL17" s="42">
        <v>0</v>
      </c>
      <c r="DM17" s="42">
        <v>0</v>
      </c>
      <c r="DN17" s="43">
        <v>1</v>
      </c>
      <c r="DO17" s="43">
        <v>1</v>
      </c>
      <c r="DP17" s="67" t="s">
        <v>57</v>
      </c>
      <c r="DQ17" s="67" t="s">
        <v>57</v>
      </c>
      <c r="DR17" s="43">
        <v>1</v>
      </c>
      <c r="DS17" s="67" t="s">
        <v>57</v>
      </c>
      <c r="DT17" s="67" t="s">
        <v>57</v>
      </c>
      <c r="DU17" s="42">
        <v>0</v>
      </c>
      <c r="DV17" s="43">
        <v>1</v>
      </c>
      <c r="DW17" s="43">
        <v>1</v>
      </c>
      <c r="DX17" s="67" t="s">
        <v>57</v>
      </c>
      <c r="DY17" s="67" t="s">
        <v>57</v>
      </c>
      <c r="DZ17" s="67" t="s">
        <v>57</v>
      </c>
      <c r="EA17" s="67" t="s">
        <v>57</v>
      </c>
      <c r="EB17" s="67" t="s">
        <v>57</v>
      </c>
      <c r="EC17" s="67" t="s">
        <v>57</v>
      </c>
      <c r="ED17" s="67" t="s">
        <v>57</v>
      </c>
      <c r="EE17" s="67" t="s">
        <v>57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67" t="s">
        <v>57</v>
      </c>
      <c r="EO17" s="43">
        <v>1</v>
      </c>
      <c r="EP17" s="42">
        <v>0</v>
      </c>
      <c r="EQ17" s="42">
        <v>0</v>
      </c>
      <c r="ER17" s="43">
        <v>1</v>
      </c>
      <c r="ES17" s="42">
        <v>0</v>
      </c>
      <c r="ET17" s="42">
        <v>0</v>
      </c>
      <c r="EU17" s="48">
        <v>0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31</v>
      </c>
      <c r="FD17" s="210">
        <f t="shared" si="1"/>
        <v>0.72093023255813948</v>
      </c>
      <c r="FE17" s="101">
        <f t="shared" si="2"/>
        <v>1</v>
      </c>
      <c r="FF17" s="179"/>
      <c r="FG17" s="190"/>
      <c r="FH17" s="190"/>
      <c r="FI17" s="190"/>
      <c r="FJ17" s="190"/>
      <c r="FK17" s="202">
        <v>16038.255043489007</v>
      </c>
      <c r="FL17" s="190"/>
      <c r="FM17" s="190"/>
      <c r="FN17" s="179"/>
    </row>
    <row r="18" spans="1:170" s="133" customFormat="1" x14ac:dyDescent="0.25">
      <c r="A18" s="192" t="s">
        <v>171</v>
      </c>
      <c r="B18" s="129" t="s">
        <v>16</v>
      </c>
      <c r="C18" s="187"/>
      <c r="D18" s="187"/>
      <c r="E18" s="195"/>
      <c r="F18" s="195"/>
      <c r="G18" s="188"/>
      <c r="H18" s="189" t="s">
        <v>57</v>
      </c>
      <c r="I18" s="43">
        <v>1</v>
      </c>
      <c r="J18" s="189" t="s">
        <v>57</v>
      </c>
      <c r="K18" s="189" t="s">
        <v>57</v>
      </c>
      <c r="L18" s="189" t="s">
        <v>57</v>
      </c>
      <c r="M18" s="189" t="s">
        <v>57</v>
      </c>
      <c r="N18" s="189" t="s">
        <v>57</v>
      </c>
      <c r="O18" s="43">
        <v>1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67" t="s">
        <v>57</v>
      </c>
      <c r="AD18" s="67" t="s">
        <v>57</v>
      </c>
      <c r="AE18" s="67" t="s">
        <v>57</v>
      </c>
      <c r="AF18" s="67" t="s">
        <v>57</v>
      </c>
      <c r="AG18" s="67" t="s">
        <v>57</v>
      </c>
      <c r="AH18" s="67" t="s">
        <v>57</v>
      </c>
      <c r="AI18" s="67" t="s">
        <v>57</v>
      </c>
      <c r="AJ18" s="67" t="s">
        <v>57</v>
      </c>
      <c r="AK18" s="67" t="s">
        <v>57</v>
      </c>
      <c r="AL18" s="67" t="s">
        <v>57</v>
      </c>
      <c r="AM18" s="67" t="s">
        <v>57</v>
      </c>
      <c r="AN18" s="67" t="s">
        <v>57</v>
      </c>
      <c r="AO18" s="67" t="s">
        <v>57</v>
      </c>
      <c r="AP18" s="67" t="s">
        <v>57</v>
      </c>
      <c r="AQ18" s="67" t="s">
        <v>57</v>
      </c>
      <c r="AR18" s="189" t="s">
        <v>57</v>
      </c>
      <c r="AS18" s="189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67" t="s">
        <v>57</v>
      </c>
      <c r="BG18" s="67" t="s">
        <v>57</v>
      </c>
      <c r="BH18" s="67" t="s">
        <v>57</v>
      </c>
      <c r="BI18" s="42">
        <v>0</v>
      </c>
      <c r="BJ18" s="67" t="s">
        <v>57</v>
      </c>
      <c r="BK18" s="43">
        <v>1</v>
      </c>
      <c r="BL18" s="42">
        <v>0</v>
      </c>
      <c r="BM18" s="67" t="s">
        <v>57</v>
      </c>
      <c r="BN18" s="67" t="s">
        <v>57</v>
      </c>
      <c r="BO18" s="67" t="s">
        <v>57</v>
      </c>
      <c r="BP18" s="43">
        <v>1</v>
      </c>
      <c r="BQ18" s="67" t="s">
        <v>57</v>
      </c>
      <c r="BR18" s="67" t="s">
        <v>57</v>
      </c>
      <c r="BS18" s="67" t="s">
        <v>57</v>
      </c>
      <c r="BT18" s="67" t="s">
        <v>57</v>
      </c>
      <c r="BU18" s="43">
        <v>1</v>
      </c>
      <c r="BV18" s="43">
        <v>1</v>
      </c>
      <c r="BW18" s="42">
        <v>0</v>
      </c>
      <c r="BX18" s="43">
        <v>1</v>
      </c>
      <c r="BY18" s="43">
        <v>1</v>
      </c>
      <c r="BZ18" s="42">
        <v>0</v>
      </c>
      <c r="CA18" s="43">
        <v>1</v>
      </c>
      <c r="CB18" s="185" t="s">
        <v>57</v>
      </c>
      <c r="CC18" s="43">
        <v>1</v>
      </c>
      <c r="CD18" s="43">
        <v>1</v>
      </c>
      <c r="CE18" s="42">
        <v>0</v>
      </c>
      <c r="CF18" s="42">
        <v>0</v>
      </c>
      <c r="CG18" s="42">
        <v>0</v>
      </c>
      <c r="CH18" s="67" t="s">
        <v>57</v>
      </c>
      <c r="CI18" s="67" t="s">
        <v>57</v>
      </c>
      <c r="CJ18" s="67" t="s">
        <v>57</v>
      </c>
      <c r="CK18" s="42">
        <v>0</v>
      </c>
      <c r="CL18" s="67" t="s">
        <v>57</v>
      </c>
      <c r="CM18" s="42">
        <v>0</v>
      </c>
      <c r="CN18" s="42">
        <v>0</v>
      </c>
      <c r="CO18" s="67" t="s">
        <v>57</v>
      </c>
      <c r="CP18" s="67" t="s">
        <v>57</v>
      </c>
      <c r="CQ18" s="67" t="s">
        <v>57</v>
      </c>
      <c r="CR18" s="67" t="s">
        <v>57</v>
      </c>
      <c r="CS18" s="67" t="s">
        <v>57</v>
      </c>
      <c r="CT18" s="43">
        <v>1</v>
      </c>
      <c r="CU18" s="43">
        <v>1</v>
      </c>
      <c r="CV18" s="67" t="s">
        <v>57</v>
      </c>
      <c r="CW18" s="67" t="s">
        <v>57</v>
      </c>
      <c r="CX18" s="67" t="s">
        <v>57</v>
      </c>
      <c r="CY18" s="67" t="s">
        <v>57</v>
      </c>
      <c r="CZ18" s="67" t="s">
        <v>57</v>
      </c>
      <c r="DA18" s="67" t="s">
        <v>57</v>
      </c>
      <c r="DB18" s="43">
        <v>1</v>
      </c>
      <c r="DC18" s="67" t="s">
        <v>57</v>
      </c>
      <c r="DD18" s="185" t="s">
        <v>57</v>
      </c>
      <c r="DE18" s="43">
        <v>1</v>
      </c>
      <c r="DF18" s="43">
        <v>1</v>
      </c>
      <c r="DG18" s="67" t="s">
        <v>57</v>
      </c>
      <c r="DH18" s="43">
        <v>1</v>
      </c>
      <c r="DI18" s="67" t="s">
        <v>57</v>
      </c>
      <c r="DJ18" s="43">
        <v>1</v>
      </c>
      <c r="DK18" s="42">
        <v>0</v>
      </c>
      <c r="DL18" s="43">
        <v>1</v>
      </c>
      <c r="DM18" s="42">
        <v>0</v>
      </c>
      <c r="DN18" s="42">
        <v>0</v>
      </c>
      <c r="DO18" s="42">
        <v>0</v>
      </c>
      <c r="DP18" s="67" t="s">
        <v>57</v>
      </c>
      <c r="DQ18" s="67" t="s">
        <v>57</v>
      </c>
      <c r="DR18" s="42">
        <v>0</v>
      </c>
      <c r="DS18" s="67" t="s">
        <v>57</v>
      </c>
      <c r="DT18" s="67" t="s">
        <v>57</v>
      </c>
      <c r="DU18" s="42">
        <v>0</v>
      </c>
      <c r="DV18" s="42">
        <v>0</v>
      </c>
      <c r="DW18" s="43">
        <v>1</v>
      </c>
      <c r="DX18" s="67" t="s">
        <v>57</v>
      </c>
      <c r="DY18" s="67" t="s">
        <v>57</v>
      </c>
      <c r="DZ18" s="67" t="s">
        <v>57</v>
      </c>
      <c r="EA18" s="67" t="s">
        <v>57</v>
      </c>
      <c r="EB18" s="67" t="s">
        <v>57</v>
      </c>
      <c r="EC18" s="67" t="s">
        <v>57</v>
      </c>
      <c r="ED18" s="67" t="s">
        <v>57</v>
      </c>
      <c r="EE18" s="67" t="s">
        <v>57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67" t="s">
        <v>57</v>
      </c>
      <c r="EO18" s="42">
        <v>0</v>
      </c>
      <c r="EP18" s="43">
        <v>1</v>
      </c>
      <c r="EQ18" s="42">
        <v>0</v>
      </c>
      <c r="ER18" s="42">
        <v>0</v>
      </c>
      <c r="ES18" s="43">
        <v>1</v>
      </c>
      <c r="ET18" s="42">
        <v>0</v>
      </c>
      <c r="EU18" s="49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23</v>
      </c>
      <c r="FD18" s="210">
        <f t="shared" si="1"/>
        <v>0.53488372093023251</v>
      </c>
      <c r="FE18" s="101">
        <f t="shared" si="2"/>
        <v>11</v>
      </c>
      <c r="FF18" s="179"/>
      <c r="FG18" s="190"/>
      <c r="FH18" s="190"/>
      <c r="FI18" s="190"/>
      <c r="FJ18" s="190"/>
      <c r="FK18" s="202">
        <v>30156.603742574549</v>
      </c>
      <c r="FL18" s="190"/>
      <c r="FM18" s="190"/>
      <c r="FN18" s="179"/>
    </row>
    <row r="19" spans="1:170" s="133" customFormat="1" x14ac:dyDescent="0.25">
      <c r="A19" s="192" t="s">
        <v>172</v>
      </c>
      <c r="B19" s="129" t="s">
        <v>17</v>
      </c>
      <c r="C19" s="187"/>
      <c r="D19" s="187"/>
      <c r="E19" s="21"/>
      <c r="F19" s="21"/>
      <c r="G19" s="188"/>
      <c r="H19" s="189" t="s">
        <v>57</v>
      </c>
      <c r="I19" s="43">
        <v>1</v>
      </c>
      <c r="J19" s="189" t="s">
        <v>57</v>
      </c>
      <c r="K19" s="189" t="s">
        <v>57</v>
      </c>
      <c r="L19" s="189" t="s">
        <v>57</v>
      </c>
      <c r="M19" s="189" t="s">
        <v>57</v>
      </c>
      <c r="N19" s="189" t="s">
        <v>57</v>
      </c>
      <c r="O19" s="43">
        <v>1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67" t="s">
        <v>57</v>
      </c>
      <c r="AD19" s="67" t="s">
        <v>57</v>
      </c>
      <c r="AE19" s="67" t="s">
        <v>57</v>
      </c>
      <c r="AF19" s="67" t="s">
        <v>57</v>
      </c>
      <c r="AG19" s="67" t="s">
        <v>57</v>
      </c>
      <c r="AH19" s="67" t="s">
        <v>57</v>
      </c>
      <c r="AI19" s="67" t="s">
        <v>57</v>
      </c>
      <c r="AJ19" s="67" t="s">
        <v>57</v>
      </c>
      <c r="AK19" s="67" t="s">
        <v>57</v>
      </c>
      <c r="AL19" s="67" t="s">
        <v>57</v>
      </c>
      <c r="AM19" s="67" t="s">
        <v>57</v>
      </c>
      <c r="AN19" s="67" t="s">
        <v>57</v>
      </c>
      <c r="AO19" s="67" t="s">
        <v>57</v>
      </c>
      <c r="AP19" s="67" t="s">
        <v>57</v>
      </c>
      <c r="AQ19" s="67" t="s">
        <v>57</v>
      </c>
      <c r="AR19" s="189" t="s">
        <v>57</v>
      </c>
      <c r="AS19" s="189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67" t="s">
        <v>57</v>
      </c>
      <c r="BG19" s="67" t="s">
        <v>57</v>
      </c>
      <c r="BH19" s="67" t="s">
        <v>57</v>
      </c>
      <c r="BI19" s="42">
        <v>0</v>
      </c>
      <c r="BJ19" s="67" t="s">
        <v>57</v>
      </c>
      <c r="BK19" s="42">
        <v>0</v>
      </c>
      <c r="BL19" s="42">
        <v>0</v>
      </c>
      <c r="BM19" s="67" t="s">
        <v>57</v>
      </c>
      <c r="BN19" s="67" t="s">
        <v>57</v>
      </c>
      <c r="BO19" s="67" t="s">
        <v>57</v>
      </c>
      <c r="BP19" s="43">
        <v>1</v>
      </c>
      <c r="BQ19" s="67" t="s">
        <v>57</v>
      </c>
      <c r="BR19" s="67" t="s">
        <v>57</v>
      </c>
      <c r="BS19" s="67" t="s">
        <v>57</v>
      </c>
      <c r="BT19" s="67" t="s">
        <v>57</v>
      </c>
      <c r="BU19" s="43">
        <v>1</v>
      </c>
      <c r="BV19" s="43">
        <v>1</v>
      </c>
      <c r="BW19" s="42">
        <v>0</v>
      </c>
      <c r="BX19" s="43">
        <v>1</v>
      </c>
      <c r="BY19" s="43">
        <v>1</v>
      </c>
      <c r="BZ19" s="42">
        <v>0</v>
      </c>
      <c r="CA19" s="43">
        <v>1</v>
      </c>
      <c r="CB19" s="185" t="s">
        <v>57</v>
      </c>
      <c r="CC19" s="43">
        <v>1</v>
      </c>
      <c r="CD19" s="42">
        <v>0</v>
      </c>
      <c r="CE19" s="42">
        <v>0</v>
      </c>
      <c r="CF19" s="42">
        <v>0</v>
      </c>
      <c r="CG19" s="42">
        <v>0</v>
      </c>
      <c r="CH19" s="67" t="s">
        <v>57</v>
      </c>
      <c r="CI19" s="67" t="s">
        <v>57</v>
      </c>
      <c r="CJ19" s="67" t="s">
        <v>57</v>
      </c>
      <c r="CK19" s="42">
        <v>0</v>
      </c>
      <c r="CL19" s="67" t="s">
        <v>57</v>
      </c>
      <c r="CM19" s="42">
        <v>0</v>
      </c>
      <c r="CN19" s="42">
        <v>0</v>
      </c>
      <c r="CO19" s="67" t="s">
        <v>57</v>
      </c>
      <c r="CP19" s="67" t="s">
        <v>57</v>
      </c>
      <c r="CQ19" s="67" t="s">
        <v>57</v>
      </c>
      <c r="CR19" s="67" t="s">
        <v>57</v>
      </c>
      <c r="CS19" s="67" t="s">
        <v>57</v>
      </c>
      <c r="CT19" s="43">
        <v>1</v>
      </c>
      <c r="CU19" s="42">
        <v>0</v>
      </c>
      <c r="CV19" s="67" t="s">
        <v>57</v>
      </c>
      <c r="CW19" s="67" t="s">
        <v>57</v>
      </c>
      <c r="CX19" s="67" t="s">
        <v>57</v>
      </c>
      <c r="CY19" s="67" t="s">
        <v>57</v>
      </c>
      <c r="CZ19" s="67" t="s">
        <v>57</v>
      </c>
      <c r="DA19" s="67" t="s">
        <v>57</v>
      </c>
      <c r="DB19" s="42">
        <v>0</v>
      </c>
      <c r="DC19" s="67" t="s">
        <v>57</v>
      </c>
      <c r="DD19" s="185" t="s">
        <v>57</v>
      </c>
      <c r="DE19" s="43">
        <v>1</v>
      </c>
      <c r="DF19" s="43">
        <v>1</v>
      </c>
      <c r="DG19" s="67" t="s">
        <v>57</v>
      </c>
      <c r="DH19" s="43">
        <v>1</v>
      </c>
      <c r="DI19" s="67" t="s">
        <v>57</v>
      </c>
      <c r="DJ19" s="42">
        <v>0</v>
      </c>
      <c r="DK19" s="42">
        <v>0</v>
      </c>
      <c r="DL19" s="43">
        <v>1</v>
      </c>
      <c r="DM19" s="43">
        <v>1</v>
      </c>
      <c r="DN19" s="42">
        <v>0</v>
      </c>
      <c r="DO19" s="42">
        <v>0</v>
      </c>
      <c r="DP19" s="67" t="s">
        <v>57</v>
      </c>
      <c r="DQ19" s="67" t="s">
        <v>57</v>
      </c>
      <c r="DR19" s="43">
        <v>1</v>
      </c>
      <c r="DS19" s="67" t="s">
        <v>57</v>
      </c>
      <c r="DT19" s="67" t="s">
        <v>57</v>
      </c>
      <c r="DU19" s="42">
        <v>0</v>
      </c>
      <c r="DV19" s="42">
        <v>0</v>
      </c>
      <c r="DW19" s="42">
        <v>0</v>
      </c>
      <c r="DX19" s="67" t="s">
        <v>57</v>
      </c>
      <c r="DY19" s="67" t="s">
        <v>57</v>
      </c>
      <c r="DZ19" s="67" t="s">
        <v>57</v>
      </c>
      <c r="EA19" s="67" t="s">
        <v>57</v>
      </c>
      <c r="EB19" s="67" t="s">
        <v>57</v>
      </c>
      <c r="EC19" s="67" t="s">
        <v>57</v>
      </c>
      <c r="ED19" s="67" t="s">
        <v>57</v>
      </c>
      <c r="EE19" s="67" t="s">
        <v>57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67" t="s">
        <v>57</v>
      </c>
      <c r="EO19" s="42">
        <v>0</v>
      </c>
      <c r="EP19" s="43">
        <v>1</v>
      </c>
      <c r="EQ19" s="42">
        <v>0</v>
      </c>
      <c r="ER19" s="42">
        <v>0</v>
      </c>
      <c r="ES19" s="43">
        <v>1</v>
      </c>
      <c r="ET19" s="42">
        <v>0</v>
      </c>
      <c r="EU19" s="48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18</v>
      </c>
      <c r="FD19" s="210">
        <f t="shared" si="1"/>
        <v>0.41860465116279072</v>
      </c>
      <c r="FE19" s="101">
        <f t="shared" si="2"/>
        <v>25</v>
      </c>
      <c r="FF19" s="179"/>
      <c r="FG19" s="190"/>
      <c r="FH19" s="190"/>
      <c r="FI19" s="190"/>
      <c r="FJ19" s="190"/>
      <c r="FK19" s="202">
        <v>7600.7239697995901</v>
      </c>
      <c r="FL19" s="190"/>
      <c r="FM19" s="190"/>
      <c r="FN19" s="179"/>
    </row>
    <row r="20" spans="1:170" s="133" customFormat="1" x14ac:dyDescent="0.25">
      <c r="A20" s="192" t="s">
        <v>173</v>
      </c>
      <c r="B20" s="129" t="s">
        <v>18</v>
      </c>
      <c r="C20" s="187"/>
      <c r="D20" s="187"/>
      <c r="E20" s="20"/>
      <c r="F20" s="20"/>
      <c r="G20" s="188"/>
      <c r="H20" s="189" t="s">
        <v>57</v>
      </c>
      <c r="I20" s="42">
        <v>0</v>
      </c>
      <c r="J20" s="189" t="s">
        <v>57</v>
      </c>
      <c r="K20" s="189" t="s">
        <v>57</v>
      </c>
      <c r="L20" s="189" t="s">
        <v>57</v>
      </c>
      <c r="M20" s="189" t="s">
        <v>57</v>
      </c>
      <c r="N20" s="189" t="s">
        <v>57</v>
      </c>
      <c r="O20" s="43">
        <v>1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67" t="s">
        <v>57</v>
      </c>
      <c r="AD20" s="67" t="s">
        <v>57</v>
      </c>
      <c r="AE20" s="67" t="s">
        <v>57</v>
      </c>
      <c r="AF20" s="67" t="s">
        <v>57</v>
      </c>
      <c r="AG20" s="67" t="s">
        <v>57</v>
      </c>
      <c r="AH20" s="67" t="s">
        <v>57</v>
      </c>
      <c r="AI20" s="67" t="s">
        <v>57</v>
      </c>
      <c r="AJ20" s="67" t="s">
        <v>57</v>
      </c>
      <c r="AK20" s="67" t="s">
        <v>57</v>
      </c>
      <c r="AL20" s="67" t="s">
        <v>57</v>
      </c>
      <c r="AM20" s="67" t="s">
        <v>57</v>
      </c>
      <c r="AN20" s="67" t="s">
        <v>57</v>
      </c>
      <c r="AO20" s="67" t="s">
        <v>57</v>
      </c>
      <c r="AP20" s="67" t="s">
        <v>57</v>
      </c>
      <c r="AQ20" s="67" t="s">
        <v>57</v>
      </c>
      <c r="AR20" s="189" t="s">
        <v>57</v>
      </c>
      <c r="AS20" s="189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67" t="s">
        <v>57</v>
      </c>
      <c r="BG20" s="67" t="s">
        <v>57</v>
      </c>
      <c r="BH20" s="67" t="s">
        <v>57</v>
      </c>
      <c r="BI20" s="42">
        <v>0</v>
      </c>
      <c r="BJ20" s="67" t="s">
        <v>57</v>
      </c>
      <c r="BK20" s="43">
        <v>1</v>
      </c>
      <c r="BL20" s="42">
        <v>0</v>
      </c>
      <c r="BM20" s="67" t="s">
        <v>57</v>
      </c>
      <c r="BN20" s="67" t="s">
        <v>57</v>
      </c>
      <c r="BO20" s="67" t="s">
        <v>57</v>
      </c>
      <c r="BP20" s="43">
        <v>1</v>
      </c>
      <c r="BQ20" s="67" t="s">
        <v>57</v>
      </c>
      <c r="BR20" s="67" t="s">
        <v>57</v>
      </c>
      <c r="BS20" s="67" t="s">
        <v>57</v>
      </c>
      <c r="BT20" s="67" t="s">
        <v>57</v>
      </c>
      <c r="BU20" s="43">
        <v>1</v>
      </c>
      <c r="BV20" s="43">
        <v>1</v>
      </c>
      <c r="BW20" s="43">
        <v>1</v>
      </c>
      <c r="BX20" s="43">
        <v>1</v>
      </c>
      <c r="BY20" s="43">
        <v>1</v>
      </c>
      <c r="BZ20" s="43">
        <v>1</v>
      </c>
      <c r="CA20" s="43">
        <v>1</v>
      </c>
      <c r="CB20" s="185" t="s">
        <v>57</v>
      </c>
      <c r="CC20" s="43">
        <v>1</v>
      </c>
      <c r="CD20" s="43">
        <v>1</v>
      </c>
      <c r="CE20" s="42">
        <v>0</v>
      </c>
      <c r="CF20" s="42">
        <v>0</v>
      </c>
      <c r="CG20" s="43">
        <v>1</v>
      </c>
      <c r="CH20" s="67" t="s">
        <v>57</v>
      </c>
      <c r="CI20" s="67" t="s">
        <v>57</v>
      </c>
      <c r="CJ20" s="67" t="s">
        <v>57</v>
      </c>
      <c r="CK20" s="42">
        <v>0</v>
      </c>
      <c r="CL20" s="67" t="s">
        <v>57</v>
      </c>
      <c r="CM20" s="42">
        <v>0</v>
      </c>
      <c r="CN20" s="42">
        <v>0</v>
      </c>
      <c r="CO20" s="67" t="s">
        <v>57</v>
      </c>
      <c r="CP20" s="67" t="s">
        <v>57</v>
      </c>
      <c r="CQ20" s="67" t="s">
        <v>57</v>
      </c>
      <c r="CR20" s="67" t="s">
        <v>57</v>
      </c>
      <c r="CS20" s="67" t="s">
        <v>57</v>
      </c>
      <c r="CT20" s="43">
        <v>1</v>
      </c>
      <c r="CU20" s="42">
        <v>0</v>
      </c>
      <c r="CV20" s="67" t="s">
        <v>57</v>
      </c>
      <c r="CW20" s="67" t="s">
        <v>57</v>
      </c>
      <c r="CX20" s="67" t="s">
        <v>57</v>
      </c>
      <c r="CY20" s="67" t="s">
        <v>57</v>
      </c>
      <c r="CZ20" s="67" t="s">
        <v>57</v>
      </c>
      <c r="DA20" s="67" t="s">
        <v>57</v>
      </c>
      <c r="DB20" s="42">
        <v>0</v>
      </c>
      <c r="DC20" s="67" t="s">
        <v>57</v>
      </c>
      <c r="DD20" s="185" t="s">
        <v>57</v>
      </c>
      <c r="DE20" s="43">
        <v>1</v>
      </c>
      <c r="DF20" s="42">
        <v>0</v>
      </c>
      <c r="DG20" s="67" t="s">
        <v>57</v>
      </c>
      <c r="DH20" s="43">
        <v>1</v>
      </c>
      <c r="DI20" s="67" t="s">
        <v>57</v>
      </c>
      <c r="DJ20" s="43">
        <v>1</v>
      </c>
      <c r="DK20" s="42">
        <v>0</v>
      </c>
      <c r="DL20" s="43">
        <v>1</v>
      </c>
      <c r="DM20" s="42">
        <v>0</v>
      </c>
      <c r="DN20" s="42">
        <v>0</v>
      </c>
      <c r="DO20" s="42">
        <v>0</v>
      </c>
      <c r="DP20" s="67" t="s">
        <v>57</v>
      </c>
      <c r="DQ20" s="67" t="s">
        <v>57</v>
      </c>
      <c r="DR20" s="43">
        <v>1</v>
      </c>
      <c r="DS20" s="67" t="s">
        <v>57</v>
      </c>
      <c r="DT20" s="67" t="s">
        <v>57</v>
      </c>
      <c r="DU20" s="42">
        <v>0</v>
      </c>
      <c r="DV20" s="43">
        <v>1</v>
      </c>
      <c r="DW20" s="42">
        <v>0</v>
      </c>
      <c r="DX20" s="67" t="s">
        <v>57</v>
      </c>
      <c r="DY20" s="67" t="s">
        <v>57</v>
      </c>
      <c r="DZ20" s="67" t="s">
        <v>57</v>
      </c>
      <c r="EA20" s="67" t="s">
        <v>57</v>
      </c>
      <c r="EB20" s="67" t="s">
        <v>57</v>
      </c>
      <c r="EC20" s="67" t="s">
        <v>57</v>
      </c>
      <c r="ED20" s="67" t="s">
        <v>57</v>
      </c>
      <c r="EE20" s="67" t="s">
        <v>57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67" t="s">
        <v>57</v>
      </c>
      <c r="EO20" s="42">
        <v>0</v>
      </c>
      <c r="EP20" s="42">
        <v>0</v>
      </c>
      <c r="EQ20" s="42">
        <v>0</v>
      </c>
      <c r="ER20" s="42">
        <v>0</v>
      </c>
      <c r="ES20" s="42">
        <v>0</v>
      </c>
      <c r="ET20" s="42">
        <v>0</v>
      </c>
      <c r="EU20" s="49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21</v>
      </c>
      <c r="FD20" s="210">
        <f t="shared" si="1"/>
        <v>0.48837209302325579</v>
      </c>
      <c r="FE20" s="101">
        <f t="shared" si="2"/>
        <v>15</v>
      </c>
      <c r="FF20" s="179"/>
      <c r="FG20" s="190"/>
      <c r="FH20" s="190"/>
      <c r="FI20" s="190"/>
      <c r="FJ20" s="190"/>
      <c r="FK20" s="202">
        <v>150.83169097956636</v>
      </c>
      <c r="FL20" s="190"/>
      <c r="FM20" s="190"/>
      <c r="FN20" s="179"/>
    </row>
    <row r="21" spans="1:170" s="133" customFormat="1" x14ac:dyDescent="0.25">
      <c r="A21" s="192" t="s">
        <v>174</v>
      </c>
      <c r="B21" s="129" t="s">
        <v>19</v>
      </c>
      <c r="C21" s="187"/>
      <c r="D21" s="187"/>
      <c r="E21" s="21"/>
      <c r="F21" s="21"/>
      <c r="G21" s="188"/>
      <c r="H21" s="189" t="s">
        <v>57</v>
      </c>
      <c r="I21" s="42">
        <v>0</v>
      </c>
      <c r="J21" s="189" t="s">
        <v>57</v>
      </c>
      <c r="K21" s="189" t="s">
        <v>57</v>
      </c>
      <c r="L21" s="189" t="s">
        <v>57</v>
      </c>
      <c r="M21" s="189" t="s">
        <v>57</v>
      </c>
      <c r="N21" s="189" t="s">
        <v>57</v>
      </c>
      <c r="O21" s="43">
        <v>1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67" t="s">
        <v>57</v>
      </c>
      <c r="AD21" s="67" t="s">
        <v>57</v>
      </c>
      <c r="AE21" s="67" t="s">
        <v>57</v>
      </c>
      <c r="AF21" s="67" t="s">
        <v>57</v>
      </c>
      <c r="AG21" s="67" t="s">
        <v>57</v>
      </c>
      <c r="AH21" s="67" t="s">
        <v>57</v>
      </c>
      <c r="AI21" s="67" t="s">
        <v>57</v>
      </c>
      <c r="AJ21" s="67" t="s">
        <v>57</v>
      </c>
      <c r="AK21" s="67" t="s">
        <v>57</v>
      </c>
      <c r="AL21" s="67" t="s">
        <v>57</v>
      </c>
      <c r="AM21" s="67" t="s">
        <v>57</v>
      </c>
      <c r="AN21" s="67" t="s">
        <v>57</v>
      </c>
      <c r="AO21" s="67" t="s">
        <v>57</v>
      </c>
      <c r="AP21" s="67" t="s">
        <v>57</v>
      </c>
      <c r="AQ21" s="67" t="s">
        <v>57</v>
      </c>
      <c r="AR21" s="189" t="s">
        <v>57</v>
      </c>
      <c r="AS21" s="189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67" t="s">
        <v>57</v>
      </c>
      <c r="BG21" s="67" t="s">
        <v>57</v>
      </c>
      <c r="BH21" s="67" t="s">
        <v>57</v>
      </c>
      <c r="BI21" s="43">
        <v>1</v>
      </c>
      <c r="BJ21" s="67" t="s">
        <v>57</v>
      </c>
      <c r="BK21" s="43">
        <v>1</v>
      </c>
      <c r="BL21" s="42">
        <v>0</v>
      </c>
      <c r="BM21" s="67" t="s">
        <v>57</v>
      </c>
      <c r="BN21" s="67" t="s">
        <v>57</v>
      </c>
      <c r="BO21" s="67" t="s">
        <v>57</v>
      </c>
      <c r="BP21" s="43">
        <v>1</v>
      </c>
      <c r="BQ21" s="67" t="s">
        <v>57</v>
      </c>
      <c r="BR21" s="67" t="s">
        <v>57</v>
      </c>
      <c r="BS21" s="67" t="s">
        <v>57</v>
      </c>
      <c r="BT21" s="67" t="s">
        <v>57</v>
      </c>
      <c r="BU21" s="43">
        <v>1</v>
      </c>
      <c r="BV21" s="43">
        <v>1</v>
      </c>
      <c r="BW21" s="43">
        <v>1</v>
      </c>
      <c r="BX21" s="43">
        <v>1</v>
      </c>
      <c r="BY21" s="43">
        <v>1</v>
      </c>
      <c r="BZ21" s="43">
        <v>1</v>
      </c>
      <c r="CA21" s="43">
        <v>1</v>
      </c>
      <c r="CB21" s="185" t="s">
        <v>57</v>
      </c>
      <c r="CC21" s="43">
        <v>1</v>
      </c>
      <c r="CD21" s="42">
        <v>0</v>
      </c>
      <c r="CE21" s="43">
        <v>1</v>
      </c>
      <c r="CF21" s="43">
        <v>1</v>
      </c>
      <c r="CG21" s="43">
        <v>1</v>
      </c>
      <c r="CH21" s="67" t="s">
        <v>57</v>
      </c>
      <c r="CI21" s="67" t="s">
        <v>57</v>
      </c>
      <c r="CJ21" s="67" t="s">
        <v>57</v>
      </c>
      <c r="CK21" s="43">
        <v>1</v>
      </c>
      <c r="CL21" s="67" t="s">
        <v>57</v>
      </c>
      <c r="CM21" s="43">
        <v>1</v>
      </c>
      <c r="CN21" s="43">
        <v>1</v>
      </c>
      <c r="CO21" s="67" t="s">
        <v>57</v>
      </c>
      <c r="CP21" s="67" t="s">
        <v>57</v>
      </c>
      <c r="CQ21" s="67" t="s">
        <v>57</v>
      </c>
      <c r="CR21" s="67" t="s">
        <v>57</v>
      </c>
      <c r="CS21" s="67" t="s">
        <v>57</v>
      </c>
      <c r="CT21" s="43">
        <v>1</v>
      </c>
      <c r="CU21" s="43">
        <v>1</v>
      </c>
      <c r="CV21" s="67" t="s">
        <v>57</v>
      </c>
      <c r="CW21" s="67" t="s">
        <v>57</v>
      </c>
      <c r="CX21" s="67" t="s">
        <v>57</v>
      </c>
      <c r="CY21" s="67" t="s">
        <v>57</v>
      </c>
      <c r="CZ21" s="67" t="s">
        <v>57</v>
      </c>
      <c r="DA21" s="67" t="s">
        <v>57</v>
      </c>
      <c r="DB21" s="42">
        <v>0</v>
      </c>
      <c r="DC21" s="67" t="s">
        <v>57</v>
      </c>
      <c r="DD21" s="185" t="s">
        <v>57</v>
      </c>
      <c r="DE21" s="43">
        <v>1</v>
      </c>
      <c r="DF21" s="43">
        <v>1</v>
      </c>
      <c r="DG21" s="67" t="s">
        <v>57</v>
      </c>
      <c r="DH21" s="43">
        <v>1</v>
      </c>
      <c r="DI21" s="67" t="s">
        <v>57</v>
      </c>
      <c r="DJ21" s="42">
        <v>0</v>
      </c>
      <c r="DK21" s="42">
        <v>0</v>
      </c>
      <c r="DL21" s="42">
        <v>0</v>
      </c>
      <c r="DM21" s="43">
        <v>1</v>
      </c>
      <c r="DN21" s="42">
        <v>0</v>
      </c>
      <c r="DO21" s="42">
        <v>0</v>
      </c>
      <c r="DP21" s="67" t="s">
        <v>57</v>
      </c>
      <c r="DQ21" s="67" t="s">
        <v>57</v>
      </c>
      <c r="DR21" s="42">
        <v>0</v>
      </c>
      <c r="DS21" s="67" t="s">
        <v>57</v>
      </c>
      <c r="DT21" s="67" t="s">
        <v>57</v>
      </c>
      <c r="DU21" s="43">
        <v>1</v>
      </c>
      <c r="DV21" s="42">
        <v>0</v>
      </c>
      <c r="DW21" s="42">
        <v>0</v>
      </c>
      <c r="DX21" s="67" t="s">
        <v>57</v>
      </c>
      <c r="DY21" s="67" t="s">
        <v>57</v>
      </c>
      <c r="DZ21" s="67" t="s">
        <v>57</v>
      </c>
      <c r="EA21" s="67" t="s">
        <v>57</v>
      </c>
      <c r="EB21" s="67" t="s">
        <v>57</v>
      </c>
      <c r="EC21" s="67" t="s">
        <v>57</v>
      </c>
      <c r="ED21" s="67" t="s">
        <v>57</v>
      </c>
      <c r="EE21" s="67" t="s">
        <v>57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67" t="s">
        <v>57</v>
      </c>
      <c r="EO21" s="43">
        <v>1</v>
      </c>
      <c r="EP21" s="42">
        <v>0</v>
      </c>
      <c r="EQ21" s="42">
        <v>0</v>
      </c>
      <c r="ER21" s="42">
        <v>0</v>
      </c>
      <c r="ES21" s="42">
        <v>0</v>
      </c>
      <c r="ET21" s="43">
        <v>1</v>
      </c>
      <c r="EU21" s="49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28</v>
      </c>
      <c r="FD21" s="210">
        <f t="shared" si="1"/>
        <v>0.65116279069767447</v>
      </c>
      <c r="FE21" s="101">
        <f t="shared" si="2"/>
        <v>4</v>
      </c>
      <c r="FF21" s="179"/>
      <c r="FG21" s="190"/>
      <c r="FH21" s="190"/>
      <c r="FI21" s="190"/>
      <c r="FJ21" s="190"/>
      <c r="FK21" s="202">
        <v>1955.9552232191286</v>
      </c>
      <c r="FL21" s="190"/>
      <c r="FM21" s="190"/>
      <c r="FN21" s="179"/>
    </row>
    <row r="22" spans="1:170" s="133" customFormat="1" x14ac:dyDescent="0.25">
      <c r="A22" s="192" t="s">
        <v>175</v>
      </c>
      <c r="B22" s="129" t="s">
        <v>20</v>
      </c>
      <c r="C22" s="187"/>
      <c r="D22" s="187"/>
      <c r="E22" s="20"/>
      <c r="F22" s="21"/>
      <c r="G22" s="188"/>
      <c r="H22" s="189" t="s">
        <v>57</v>
      </c>
      <c r="I22" s="43">
        <v>1</v>
      </c>
      <c r="J22" s="189" t="s">
        <v>57</v>
      </c>
      <c r="K22" s="189" t="s">
        <v>57</v>
      </c>
      <c r="L22" s="189" t="s">
        <v>57</v>
      </c>
      <c r="M22" s="189" t="s">
        <v>57</v>
      </c>
      <c r="N22" s="189" t="s">
        <v>57</v>
      </c>
      <c r="O22" s="43">
        <v>1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67" t="s">
        <v>57</v>
      </c>
      <c r="AD22" s="67" t="s">
        <v>57</v>
      </c>
      <c r="AE22" s="67" t="s">
        <v>57</v>
      </c>
      <c r="AF22" s="67" t="s">
        <v>57</v>
      </c>
      <c r="AG22" s="67" t="s">
        <v>57</v>
      </c>
      <c r="AH22" s="67" t="s">
        <v>57</v>
      </c>
      <c r="AI22" s="67" t="s">
        <v>57</v>
      </c>
      <c r="AJ22" s="67" t="s">
        <v>57</v>
      </c>
      <c r="AK22" s="67" t="s">
        <v>57</v>
      </c>
      <c r="AL22" s="67" t="s">
        <v>57</v>
      </c>
      <c r="AM22" s="67" t="s">
        <v>57</v>
      </c>
      <c r="AN22" s="67" t="s">
        <v>57</v>
      </c>
      <c r="AO22" s="67" t="s">
        <v>57</v>
      </c>
      <c r="AP22" s="67" t="s">
        <v>57</v>
      </c>
      <c r="AQ22" s="67" t="s">
        <v>57</v>
      </c>
      <c r="AR22" s="189" t="s">
        <v>57</v>
      </c>
      <c r="AS22" s="189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67" t="s">
        <v>57</v>
      </c>
      <c r="BG22" s="67" t="s">
        <v>57</v>
      </c>
      <c r="BH22" s="67" t="s">
        <v>57</v>
      </c>
      <c r="BI22" s="43">
        <v>1</v>
      </c>
      <c r="BJ22" s="67" t="s">
        <v>57</v>
      </c>
      <c r="BK22" s="43">
        <v>1</v>
      </c>
      <c r="BL22" s="42">
        <v>0</v>
      </c>
      <c r="BM22" s="67" t="s">
        <v>57</v>
      </c>
      <c r="BN22" s="67" t="s">
        <v>57</v>
      </c>
      <c r="BO22" s="67" t="s">
        <v>57</v>
      </c>
      <c r="BP22" s="43">
        <v>1</v>
      </c>
      <c r="BQ22" s="67" t="s">
        <v>57</v>
      </c>
      <c r="BR22" s="67" t="s">
        <v>57</v>
      </c>
      <c r="BS22" s="67" t="s">
        <v>57</v>
      </c>
      <c r="BT22" s="67" t="s">
        <v>57</v>
      </c>
      <c r="BU22" s="43">
        <v>1</v>
      </c>
      <c r="BV22" s="43">
        <v>1</v>
      </c>
      <c r="BW22" s="43">
        <v>1</v>
      </c>
      <c r="BX22" s="43">
        <v>1</v>
      </c>
      <c r="BY22" s="43">
        <v>1</v>
      </c>
      <c r="BZ22" s="43">
        <v>1</v>
      </c>
      <c r="CA22" s="43">
        <v>1</v>
      </c>
      <c r="CB22" s="185" t="s">
        <v>57</v>
      </c>
      <c r="CC22" s="43">
        <v>1</v>
      </c>
      <c r="CD22" s="42">
        <v>0</v>
      </c>
      <c r="CE22" s="42">
        <v>0</v>
      </c>
      <c r="CF22" s="42">
        <v>0</v>
      </c>
      <c r="CG22" s="43">
        <v>1</v>
      </c>
      <c r="CH22" s="67" t="s">
        <v>57</v>
      </c>
      <c r="CI22" s="67" t="s">
        <v>57</v>
      </c>
      <c r="CJ22" s="67" t="s">
        <v>57</v>
      </c>
      <c r="CK22" s="42">
        <v>0</v>
      </c>
      <c r="CL22" s="67" t="s">
        <v>57</v>
      </c>
      <c r="CM22" s="42">
        <v>0</v>
      </c>
      <c r="CN22" s="42">
        <v>0</v>
      </c>
      <c r="CO22" s="67" t="s">
        <v>57</v>
      </c>
      <c r="CP22" s="67" t="s">
        <v>57</v>
      </c>
      <c r="CQ22" s="67" t="s">
        <v>57</v>
      </c>
      <c r="CR22" s="67" t="s">
        <v>57</v>
      </c>
      <c r="CS22" s="67" t="s">
        <v>57</v>
      </c>
      <c r="CT22" s="43">
        <v>1</v>
      </c>
      <c r="CU22" s="42">
        <v>0</v>
      </c>
      <c r="CV22" s="67" t="s">
        <v>57</v>
      </c>
      <c r="CW22" s="67" t="s">
        <v>57</v>
      </c>
      <c r="CX22" s="67" t="s">
        <v>57</v>
      </c>
      <c r="CY22" s="67" t="s">
        <v>57</v>
      </c>
      <c r="CZ22" s="67" t="s">
        <v>57</v>
      </c>
      <c r="DA22" s="67" t="s">
        <v>57</v>
      </c>
      <c r="DB22" s="43">
        <v>1</v>
      </c>
      <c r="DC22" s="67" t="s">
        <v>57</v>
      </c>
      <c r="DD22" s="185" t="s">
        <v>57</v>
      </c>
      <c r="DE22" s="43">
        <v>1</v>
      </c>
      <c r="DF22" s="42">
        <v>0</v>
      </c>
      <c r="DG22" s="67" t="s">
        <v>57</v>
      </c>
      <c r="DH22" s="43">
        <v>1</v>
      </c>
      <c r="DI22" s="67" t="s">
        <v>57</v>
      </c>
      <c r="DJ22" s="42">
        <v>0</v>
      </c>
      <c r="DK22" s="42">
        <v>0</v>
      </c>
      <c r="DL22" s="43">
        <v>1</v>
      </c>
      <c r="DM22" s="42">
        <v>0</v>
      </c>
      <c r="DN22" s="42">
        <v>0</v>
      </c>
      <c r="DO22" s="42">
        <v>0</v>
      </c>
      <c r="DP22" s="67" t="s">
        <v>57</v>
      </c>
      <c r="DQ22" s="67" t="s">
        <v>57</v>
      </c>
      <c r="DR22" s="43">
        <v>1</v>
      </c>
      <c r="DS22" s="67" t="s">
        <v>57</v>
      </c>
      <c r="DT22" s="67" t="s">
        <v>57</v>
      </c>
      <c r="DU22" s="42">
        <v>0</v>
      </c>
      <c r="DV22" s="43">
        <v>1</v>
      </c>
      <c r="DW22" s="43">
        <v>1</v>
      </c>
      <c r="DX22" s="67" t="s">
        <v>57</v>
      </c>
      <c r="DY22" s="67" t="s">
        <v>57</v>
      </c>
      <c r="DZ22" s="67" t="s">
        <v>57</v>
      </c>
      <c r="EA22" s="67" t="s">
        <v>57</v>
      </c>
      <c r="EB22" s="67" t="s">
        <v>57</v>
      </c>
      <c r="EC22" s="67" t="s">
        <v>57</v>
      </c>
      <c r="ED22" s="67" t="s">
        <v>57</v>
      </c>
      <c r="EE22" s="67" t="s">
        <v>57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67" t="s">
        <v>57</v>
      </c>
      <c r="EO22" s="42">
        <v>0</v>
      </c>
      <c r="EP22" s="42">
        <v>0</v>
      </c>
      <c r="EQ22" s="42">
        <v>0</v>
      </c>
      <c r="ER22" s="43">
        <v>1</v>
      </c>
      <c r="ES22" s="42">
        <v>0</v>
      </c>
      <c r="ET22" s="42">
        <v>0</v>
      </c>
      <c r="EU22" s="49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24</v>
      </c>
      <c r="FD22" s="210">
        <f t="shared" si="1"/>
        <v>0.55813953488372092</v>
      </c>
      <c r="FE22" s="101">
        <f t="shared" si="2"/>
        <v>8</v>
      </c>
      <c r="FF22" s="179"/>
      <c r="FG22" s="190"/>
      <c r="FH22" s="190"/>
      <c r="FI22" s="190"/>
      <c r="FJ22" s="190"/>
      <c r="FK22" s="202">
        <v>25361.558568077442</v>
      </c>
      <c r="FL22" s="190"/>
      <c r="FM22" s="190"/>
      <c r="FN22" s="179"/>
    </row>
    <row r="23" spans="1:170" s="133" customFormat="1" x14ac:dyDescent="0.25">
      <c r="A23" s="192" t="s">
        <v>176</v>
      </c>
      <c r="B23" s="129" t="s">
        <v>21</v>
      </c>
      <c r="C23" s="187"/>
      <c r="D23" s="187"/>
      <c r="E23" s="20"/>
      <c r="F23" s="21"/>
      <c r="G23" s="188"/>
      <c r="H23" s="189" t="s">
        <v>57</v>
      </c>
      <c r="I23" s="43">
        <v>1</v>
      </c>
      <c r="J23" s="189" t="s">
        <v>57</v>
      </c>
      <c r="K23" s="189" t="s">
        <v>57</v>
      </c>
      <c r="L23" s="189" t="s">
        <v>57</v>
      </c>
      <c r="M23" s="189" t="s">
        <v>57</v>
      </c>
      <c r="N23" s="189" t="s">
        <v>57</v>
      </c>
      <c r="O23" s="43">
        <v>1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67" t="s">
        <v>57</v>
      </c>
      <c r="AD23" s="67" t="s">
        <v>57</v>
      </c>
      <c r="AE23" s="67" t="s">
        <v>57</v>
      </c>
      <c r="AF23" s="67" t="s">
        <v>57</v>
      </c>
      <c r="AG23" s="67" t="s">
        <v>57</v>
      </c>
      <c r="AH23" s="67" t="s">
        <v>57</v>
      </c>
      <c r="AI23" s="67" t="s">
        <v>57</v>
      </c>
      <c r="AJ23" s="67" t="s">
        <v>57</v>
      </c>
      <c r="AK23" s="67" t="s">
        <v>57</v>
      </c>
      <c r="AL23" s="67" t="s">
        <v>57</v>
      </c>
      <c r="AM23" s="67" t="s">
        <v>57</v>
      </c>
      <c r="AN23" s="67" t="s">
        <v>57</v>
      </c>
      <c r="AO23" s="67" t="s">
        <v>57</v>
      </c>
      <c r="AP23" s="67" t="s">
        <v>57</v>
      </c>
      <c r="AQ23" s="67" t="s">
        <v>57</v>
      </c>
      <c r="AR23" s="189" t="s">
        <v>57</v>
      </c>
      <c r="AS23" s="189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67" t="s">
        <v>57</v>
      </c>
      <c r="BG23" s="67" t="s">
        <v>57</v>
      </c>
      <c r="BH23" s="67" t="s">
        <v>57</v>
      </c>
      <c r="BI23" s="43">
        <v>1</v>
      </c>
      <c r="BJ23" s="67" t="s">
        <v>57</v>
      </c>
      <c r="BK23" s="43">
        <v>1</v>
      </c>
      <c r="BL23" s="42">
        <v>0</v>
      </c>
      <c r="BM23" s="67" t="s">
        <v>57</v>
      </c>
      <c r="BN23" s="67" t="s">
        <v>57</v>
      </c>
      <c r="BO23" s="67" t="s">
        <v>57</v>
      </c>
      <c r="BP23" s="42">
        <v>0</v>
      </c>
      <c r="BQ23" s="67" t="s">
        <v>57</v>
      </c>
      <c r="BR23" s="67" t="s">
        <v>57</v>
      </c>
      <c r="BS23" s="67" t="s">
        <v>57</v>
      </c>
      <c r="BT23" s="67" t="s">
        <v>57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3">
        <v>1</v>
      </c>
      <c r="CA23" s="43">
        <v>1</v>
      </c>
      <c r="CB23" s="185" t="s">
        <v>57</v>
      </c>
      <c r="CC23" s="43">
        <v>1</v>
      </c>
      <c r="CD23" s="42">
        <v>0</v>
      </c>
      <c r="CE23" s="42">
        <v>0</v>
      </c>
      <c r="CF23" s="42">
        <v>0</v>
      </c>
      <c r="CG23" s="42">
        <v>0</v>
      </c>
      <c r="CH23" s="67" t="s">
        <v>57</v>
      </c>
      <c r="CI23" s="67" t="s">
        <v>57</v>
      </c>
      <c r="CJ23" s="67" t="s">
        <v>57</v>
      </c>
      <c r="CK23" s="42">
        <v>0</v>
      </c>
      <c r="CL23" s="67" t="s">
        <v>57</v>
      </c>
      <c r="CM23" s="42">
        <v>0</v>
      </c>
      <c r="CN23" s="42">
        <v>0</v>
      </c>
      <c r="CO23" s="67" t="s">
        <v>57</v>
      </c>
      <c r="CP23" s="67" t="s">
        <v>57</v>
      </c>
      <c r="CQ23" s="67" t="s">
        <v>57</v>
      </c>
      <c r="CR23" s="67" t="s">
        <v>57</v>
      </c>
      <c r="CS23" s="67" t="s">
        <v>57</v>
      </c>
      <c r="CT23" s="43">
        <v>1</v>
      </c>
      <c r="CU23" s="42">
        <v>0</v>
      </c>
      <c r="CV23" s="67" t="s">
        <v>57</v>
      </c>
      <c r="CW23" s="67" t="s">
        <v>57</v>
      </c>
      <c r="CX23" s="67" t="s">
        <v>57</v>
      </c>
      <c r="CY23" s="67" t="s">
        <v>57</v>
      </c>
      <c r="CZ23" s="67" t="s">
        <v>57</v>
      </c>
      <c r="DA23" s="67" t="s">
        <v>57</v>
      </c>
      <c r="DB23" s="42">
        <v>0</v>
      </c>
      <c r="DC23" s="67" t="s">
        <v>57</v>
      </c>
      <c r="DD23" s="185" t="s">
        <v>57</v>
      </c>
      <c r="DE23" s="43">
        <v>1</v>
      </c>
      <c r="DF23" s="43">
        <v>1</v>
      </c>
      <c r="DG23" s="67" t="s">
        <v>57</v>
      </c>
      <c r="DH23" s="43">
        <v>1</v>
      </c>
      <c r="DI23" s="67" t="s">
        <v>57</v>
      </c>
      <c r="DJ23" s="42">
        <v>0</v>
      </c>
      <c r="DK23" s="42">
        <v>0</v>
      </c>
      <c r="DL23" s="42">
        <v>0</v>
      </c>
      <c r="DM23" s="42">
        <v>0</v>
      </c>
      <c r="DN23" s="42">
        <v>0</v>
      </c>
      <c r="DO23" s="42">
        <v>0</v>
      </c>
      <c r="DP23" s="67" t="s">
        <v>57</v>
      </c>
      <c r="DQ23" s="67" t="s">
        <v>57</v>
      </c>
      <c r="DR23" s="42">
        <v>0</v>
      </c>
      <c r="DS23" s="67" t="s">
        <v>57</v>
      </c>
      <c r="DT23" s="67" t="s">
        <v>57</v>
      </c>
      <c r="DU23" s="42">
        <v>0</v>
      </c>
      <c r="DV23" s="42">
        <v>0</v>
      </c>
      <c r="DW23" s="42">
        <v>0</v>
      </c>
      <c r="DX23" s="67" t="s">
        <v>57</v>
      </c>
      <c r="DY23" s="67" t="s">
        <v>57</v>
      </c>
      <c r="DZ23" s="67" t="s">
        <v>57</v>
      </c>
      <c r="EA23" s="67" t="s">
        <v>57</v>
      </c>
      <c r="EB23" s="67" t="s">
        <v>57</v>
      </c>
      <c r="EC23" s="67" t="s">
        <v>57</v>
      </c>
      <c r="ED23" s="67" t="s">
        <v>57</v>
      </c>
      <c r="EE23" s="67" t="s">
        <v>57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67" t="s">
        <v>57</v>
      </c>
      <c r="EO23" s="42">
        <v>0</v>
      </c>
      <c r="EP23" s="43">
        <v>1</v>
      </c>
      <c r="EQ23" s="42">
        <v>0</v>
      </c>
      <c r="ER23" s="43">
        <v>1</v>
      </c>
      <c r="ES23" s="42">
        <v>0</v>
      </c>
      <c r="ET23" s="42">
        <v>0</v>
      </c>
      <c r="EU23" s="49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14</v>
      </c>
      <c r="FD23" s="210">
        <f t="shared" si="1"/>
        <v>0.32558139534883723</v>
      </c>
      <c r="FE23" s="101">
        <f t="shared" si="2"/>
        <v>31</v>
      </c>
      <c r="FF23" s="179"/>
      <c r="FG23" s="190"/>
      <c r="FH23" s="190"/>
      <c r="FI23" s="190"/>
      <c r="FJ23" s="190"/>
      <c r="FK23" s="202">
        <v>4318.4651799106605</v>
      </c>
      <c r="FL23" s="190"/>
      <c r="FM23" s="190"/>
      <c r="FN23" s="179"/>
    </row>
    <row r="24" spans="1:170" s="133" customFormat="1" x14ac:dyDescent="0.25">
      <c r="A24" s="192" t="s">
        <v>177</v>
      </c>
      <c r="B24" s="129" t="s">
        <v>22</v>
      </c>
      <c r="C24" s="187"/>
      <c r="D24" s="187"/>
      <c r="E24" s="20"/>
      <c r="F24" s="21"/>
      <c r="G24" s="188"/>
      <c r="H24" s="189" t="s">
        <v>57</v>
      </c>
      <c r="I24" s="43">
        <v>1</v>
      </c>
      <c r="J24" s="189" t="s">
        <v>57</v>
      </c>
      <c r="K24" s="189" t="s">
        <v>57</v>
      </c>
      <c r="L24" s="189" t="s">
        <v>57</v>
      </c>
      <c r="M24" s="189" t="s">
        <v>57</v>
      </c>
      <c r="N24" s="189" t="s">
        <v>57</v>
      </c>
      <c r="O24" s="43">
        <v>1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67" t="s">
        <v>57</v>
      </c>
      <c r="AD24" s="67" t="s">
        <v>57</v>
      </c>
      <c r="AE24" s="67" t="s">
        <v>57</v>
      </c>
      <c r="AF24" s="67" t="s">
        <v>57</v>
      </c>
      <c r="AG24" s="67" t="s">
        <v>57</v>
      </c>
      <c r="AH24" s="67" t="s">
        <v>57</v>
      </c>
      <c r="AI24" s="67" t="s">
        <v>57</v>
      </c>
      <c r="AJ24" s="67" t="s">
        <v>57</v>
      </c>
      <c r="AK24" s="67" t="s">
        <v>57</v>
      </c>
      <c r="AL24" s="67" t="s">
        <v>57</v>
      </c>
      <c r="AM24" s="67" t="s">
        <v>57</v>
      </c>
      <c r="AN24" s="67" t="s">
        <v>57</v>
      </c>
      <c r="AO24" s="67" t="s">
        <v>57</v>
      </c>
      <c r="AP24" s="67" t="s">
        <v>57</v>
      </c>
      <c r="AQ24" s="67" t="s">
        <v>57</v>
      </c>
      <c r="AR24" s="189" t="s">
        <v>57</v>
      </c>
      <c r="AS24" s="189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67" t="s">
        <v>57</v>
      </c>
      <c r="BG24" s="67" t="s">
        <v>57</v>
      </c>
      <c r="BH24" s="67" t="s">
        <v>57</v>
      </c>
      <c r="BI24" s="43">
        <v>1</v>
      </c>
      <c r="BJ24" s="67" t="s">
        <v>57</v>
      </c>
      <c r="BK24" s="43">
        <v>1</v>
      </c>
      <c r="BL24" s="43">
        <v>1</v>
      </c>
      <c r="BM24" s="67" t="s">
        <v>57</v>
      </c>
      <c r="BN24" s="67" t="s">
        <v>57</v>
      </c>
      <c r="BO24" s="67" t="s">
        <v>57</v>
      </c>
      <c r="BP24" s="43">
        <v>1</v>
      </c>
      <c r="BQ24" s="67" t="s">
        <v>57</v>
      </c>
      <c r="BR24" s="67" t="s">
        <v>57</v>
      </c>
      <c r="BS24" s="67" t="s">
        <v>57</v>
      </c>
      <c r="BT24" s="67" t="s">
        <v>57</v>
      </c>
      <c r="BU24" s="43">
        <v>1</v>
      </c>
      <c r="BV24" s="43">
        <v>1</v>
      </c>
      <c r="BW24" s="43">
        <v>1</v>
      </c>
      <c r="BX24" s="43">
        <v>1</v>
      </c>
      <c r="BY24" s="43">
        <v>1</v>
      </c>
      <c r="BZ24" s="43">
        <v>1</v>
      </c>
      <c r="CA24" s="43">
        <v>1</v>
      </c>
      <c r="CB24" s="185" t="s">
        <v>57</v>
      </c>
      <c r="CC24" s="43">
        <v>1</v>
      </c>
      <c r="CD24" s="43">
        <v>1</v>
      </c>
      <c r="CE24" s="42">
        <v>0</v>
      </c>
      <c r="CF24" s="42">
        <v>0</v>
      </c>
      <c r="CG24" s="43">
        <v>1</v>
      </c>
      <c r="CH24" s="67" t="s">
        <v>57</v>
      </c>
      <c r="CI24" s="67" t="s">
        <v>57</v>
      </c>
      <c r="CJ24" s="67" t="s">
        <v>57</v>
      </c>
      <c r="CK24" s="42">
        <v>0</v>
      </c>
      <c r="CL24" s="67" t="s">
        <v>57</v>
      </c>
      <c r="CM24" s="42">
        <v>0</v>
      </c>
      <c r="CN24" s="42">
        <v>0</v>
      </c>
      <c r="CO24" s="67" t="s">
        <v>57</v>
      </c>
      <c r="CP24" s="67" t="s">
        <v>57</v>
      </c>
      <c r="CQ24" s="67" t="s">
        <v>57</v>
      </c>
      <c r="CR24" s="67" t="s">
        <v>57</v>
      </c>
      <c r="CS24" s="67" t="s">
        <v>57</v>
      </c>
      <c r="CT24" s="42">
        <v>0</v>
      </c>
      <c r="CU24" s="42">
        <v>0</v>
      </c>
      <c r="CV24" s="67" t="s">
        <v>57</v>
      </c>
      <c r="CW24" s="67" t="s">
        <v>57</v>
      </c>
      <c r="CX24" s="67" t="s">
        <v>57</v>
      </c>
      <c r="CY24" s="67" t="s">
        <v>57</v>
      </c>
      <c r="CZ24" s="67" t="s">
        <v>57</v>
      </c>
      <c r="DA24" s="67" t="s">
        <v>57</v>
      </c>
      <c r="DB24" s="42">
        <v>0</v>
      </c>
      <c r="DC24" s="67" t="s">
        <v>57</v>
      </c>
      <c r="DD24" s="185" t="s">
        <v>57</v>
      </c>
      <c r="DE24" s="43">
        <v>1</v>
      </c>
      <c r="DF24" s="43">
        <v>1</v>
      </c>
      <c r="DG24" s="67" t="s">
        <v>57</v>
      </c>
      <c r="DH24" s="42">
        <v>0</v>
      </c>
      <c r="DI24" s="67" t="s">
        <v>57</v>
      </c>
      <c r="DJ24" s="42">
        <v>0</v>
      </c>
      <c r="DK24" s="42">
        <v>0</v>
      </c>
      <c r="DL24" s="42">
        <v>0</v>
      </c>
      <c r="DM24" s="42">
        <v>0</v>
      </c>
      <c r="DN24" s="42">
        <v>0</v>
      </c>
      <c r="DO24" s="42">
        <v>0</v>
      </c>
      <c r="DP24" s="67" t="s">
        <v>57</v>
      </c>
      <c r="DQ24" s="67" t="s">
        <v>57</v>
      </c>
      <c r="DR24" s="42">
        <v>0</v>
      </c>
      <c r="DS24" s="67" t="s">
        <v>57</v>
      </c>
      <c r="DT24" s="67" t="s">
        <v>57</v>
      </c>
      <c r="DU24" s="42">
        <v>0</v>
      </c>
      <c r="DV24" s="42">
        <v>0</v>
      </c>
      <c r="DW24" s="42">
        <v>0</v>
      </c>
      <c r="DX24" s="67" t="s">
        <v>57</v>
      </c>
      <c r="DY24" s="67" t="s">
        <v>57</v>
      </c>
      <c r="DZ24" s="67" t="s">
        <v>57</v>
      </c>
      <c r="EA24" s="67" t="s">
        <v>57</v>
      </c>
      <c r="EB24" s="67" t="s">
        <v>57</v>
      </c>
      <c r="EC24" s="67" t="s">
        <v>57</v>
      </c>
      <c r="ED24" s="67" t="s">
        <v>57</v>
      </c>
      <c r="EE24" s="67" t="s">
        <v>57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67" t="s">
        <v>57</v>
      </c>
      <c r="EO24" s="42">
        <v>0</v>
      </c>
      <c r="EP24" s="43">
        <v>1</v>
      </c>
      <c r="EQ24" s="42">
        <v>0</v>
      </c>
      <c r="ER24" s="43">
        <v>1</v>
      </c>
      <c r="ES24" s="42">
        <v>0</v>
      </c>
      <c r="ET24" s="42">
        <v>0</v>
      </c>
      <c r="EU24" s="49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21</v>
      </c>
      <c r="FD24" s="210">
        <f t="shared" si="1"/>
        <v>0.48837209302325579</v>
      </c>
      <c r="FE24" s="101">
        <f t="shared" si="2"/>
        <v>15</v>
      </c>
      <c r="FF24" s="179"/>
      <c r="FG24" s="190"/>
      <c r="FH24" s="190"/>
      <c r="FI24" s="190"/>
      <c r="FJ24" s="190"/>
      <c r="FK24" s="202">
        <v>6044.5721656405258</v>
      </c>
      <c r="FL24" s="190"/>
      <c r="FM24" s="190"/>
      <c r="FN24" s="179"/>
    </row>
    <row r="25" spans="1:170" s="133" customFormat="1" x14ac:dyDescent="0.25">
      <c r="A25" s="192" t="s">
        <v>178</v>
      </c>
      <c r="B25" s="129" t="s">
        <v>23</v>
      </c>
      <c r="C25" s="187"/>
      <c r="D25" s="187"/>
      <c r="E25" s="20"/>
      <c r="F25" s="20"/>
      <c r="G25" s="188"/>
      <c r="H25" s="189" t="s">
        <v>57</v>
      </c>
      <c r="I25" s="42">
        <v>0</v>
      </c>
      <c r="J25" s="189" t="s">
        <v>57</v>
      </c>
      <c r="K25" s="189" t="s">
        <v>57</v>
      </c>
      <c r="L25" s="189" t="s">
        <v>57</v>
      </c>
      <c r="M25" s="189" t="s">
        <v>57</v>
      </c>
      <c r="N25" s="189" t="s">
        <v>57</v>
      </c>
      <c r="O25" s="42">
        <v>0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67" t="s">
        <v>57</v>
      </c>
      <c r="AD25" s="67" t="s">
        <v>57</v>
      </c>
      <c r="AE25" s="67" t="s">
        <v>57</v>
      </c>
      <c r="AF25" s="67" t="s">
        <v>57</v>
      </c>
      <c r="AG25" s="67" t="s">
        <v>57</v>
      </c>
      <c r="AH25" s="67" t="s">
        <v>57</v>
      </c>
      <c r="AI25" s="67" t="s">
        <v>57</v>
      </c>
      <c r="AJ25" s="67" t="s">
        <v>57</v>
      </c>
      <c r="AK25" s="67" t="s">
        <v>57</v>
      </c>
      <c r="AL25" s="67" t="s">
        <v>57</v>
      </c>
      <c r="AM25" s="67" t="s">
        <v>57</v>
      </c>
      <c r="AN25" s="67" t="s">
        <v>57</v>
      </c>
      <c r="AO25" s="67" t="s">
        <v>57</v>
      </c>
      <c r="AP25" s="67" t="s">
        <v>57</v>
      </c>
      <c r="AQ25" s="67" t="s">
        <v>57</v>
      </c>
      <c r="AR25" s="189" t="s">
        <v>57</v>
      </c>
      <c r="AS25" s="189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67" t="s">
        <v>57</v>
      </c>
      <c r="BG25" s="67" t="s">
        <v>57</v>
      </c>
      <c r="BH25" s="67" t="s">
        <v>57</v>
      </c>
      <c r="BI25" s="43">
        <v>1</v>
      </c>
      <c r="BJ25" s="67" t="s">
        <v>57</v>
      </c>
      <c r="BK25" s="42">
        <v>0</v>
      </c>
      <c r="BL25" s="42">
        <v>0</v>
      </c>
      <c r="BM25" s="67" t="s">
        <v>57</v>
      </c>
      <c r="BN25" s="67" t="s">
        <v>57</v>
      </c>
      <c r="BO25" s="67" t="s">
        <v>57</v>
      </c>
      <c r="BP25" s="43">
        <v>1</v>
      </c>
      <c r="BQ25" s="67" t="s">
        <v>57</v>
      </c>
      <c r="BR25" s="67" t="s">
        <v>57</v>
      </c>
      <c r="BS25" s="67" t="s">
        <v>57</v>
      </c>
      <c r="BT25" s="67" t="s">
        <v>57</v>
      </c>
      <c r="BU25" s="43">
        <v>1</v>
      </c>
      <c r="BV25" s="43">
        <v>1</v>
      </c>
      <c r="BW25" s="43">
        <v>1</v>
      </c>
      <c r="BX25" s="43">
        <v>1</v>
      </c>
      <c r="BY25" s="42">
        <v>0</v>
      </c>
      <c r="BZ25" s="43">
        <v>1</v>
      </c>
      <c r="CA25" s="43">
        <v>1</v>
      </c>
      <c r="CB25" s="185" t="s">
        <v>57</v>
      </c>
      <c r="CC25" s="43">
        <v>1</v>
      </c>
      <c r="CD25" s="43">
        <v>1</v>
      </c>
      <c r="CE25" s="42">
        <v>0</v>
      </c>
      <c r="CF25" s="42">
        <v>0</v>
      </c>
      <c r="CG25" s="42">
        <v>0</v>
      </c>
      <c r="CH25" s="67" t="s">
        <v>57</v>
      </c>
      <c r="CI25" s="67" t="s">
        <v>57</v>
      </c>
      <c r="CJ25" s="67" t="s">
        <v>57</v>
      </c>
      <c r="CK25" s="42">
        <v>0</v>
      </c>
      <c r="CL25" s="67" t="s">
        <v>57</v>
      </c>
      <c r="CM25" s="42">
        <v>0</v>
      </c>
      <c r="CN25" s="42">
        <v>0</v>
      </c>
      <c r="CO25" s="67" t="s">
        <v>57</v>
      </c>
      <c r="CP25" s="67" t="s">
        <v>57</v>
      </c>
      <c r="CQ25" s="67" t="s">
        <v>57</v>
      </c>
      <c r="CR25" s="67" t="s">
        <v>57</v>
      </c>
      <c r="CS25" s="67" t="s">
        <v>57</v>
      </c>
      <c r="CT25" s="43">
        <v>1</v>
      </c>
      <c r="CU25" s="42">
        <v>0</v>
      </c>
      <c r="CV25" s="67" t="s">
        <v>57</v>
      </c>
      <c r="CW25" s="67" t="s">
        <v>57</v>
      </c>
      <c r="CX25" s="67" t="s">
        <v>57</v>
      </c>
      <c r="CY25" s="67" t="s">
        <v>57</v>
      </c>
      <c r="CZ25" s="67" t="s">
        <v>57</v>
      </c>
      <c r="DA25" s="67" t="s">
        <v>57</v>
      </c>
      <c r="DB25" s="42">
        <v>0</v>
      </c>
      <c r="DC25" s="67" t="s">
        <v>57</v>
      </c>
      <c r="DD25" s="185" t="s">
        <v>57</v>
      </c>
      <c r="DE25" s="43">
        <v>1</v>
      </c>
      <c r="DF25" s="43">
        <v>1</v>
      </c>
      <c r="DG25" s="67" t="s">
        <v>57</v>
      </c>
      <c r="DH25" s="43">
        <v>1</v>
      </c>
      <c r="DI25" s="67" t="s">
        <v>57</v>
      </c>
      <c r="DJ25" s="43">
        <v>1</v>
      </c>
      <c r="DK25" s="42">
        <v>0</v>
      </c>
      <c r="DL25" s="43">
        <v>1</v>
      </c>
      <c r="DM25" s="42">
        <v>0</v>
      </c>
      <c r="DN25" s="42">
        <v>0</v>
      </c>
      <c r="DO25" s="42">
        <v>0</v>
      </c>
      <c r="DP25" s="67" t="s">
        <v>57</v>
      </c>
      <c r="DQ25" s="67" t="s">
        <v>57</v>
      </c>
      <c r="DR25" s="43">
        <v>1</v>
      </c>
      <c r="DS25" s="67" t="s">
        <v>57</v>
      </c>
      <c r="DT25" s="67" t="s">
        <v>57</v>
      </c>
      <c r="DU25" s="42">
        <v>0</v>
      </c>
      <c r="DV25" s="42">
        <v>0</v>
      </c>
      <c r="DW25" s="42">
        <v>0</v>
      </c>
      <c r="DX25" s="67" t="s">
        <v>57</v>
      </c>
      <c r="DY25" s="67" t="s">
        <v>57</v>
      </c>
      <c r="DZ25" s="67" t="s">
        <v>57</v>
      </c>
      <c r="EA25" s="67" t="s">
        <v>57</v>
      </c>
      <c r="EB25" s="67" t="s">
        <v>57</v>
      </c>
      <c r="EC25" s="67" t="s">
        <v>57</v>
      </c>
      <c r="ED25" s="67" t="s">
        <v>57</v>
      </c>
      <c r="EE25" s="67" t="s">
        <v>57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67" t="s">
        <v>57</v>
      </c>
      <c r="EO25" s="42">
        <v>0</v>
      </c>
      <c r="EP25" s="43">
        <v>1</v>
      </c>
      <c r="EQ25" s="42">
        <v>0</v>
      </c>
      <c r="ER25" s="43">
        <v>1</v>
      </c>
      <c r="ES25" s="42">
        <v>0</v>
      </c>
      <c r="ET25" s="42">
        <v>0</v>
      </c>
      <c r="EU25" s="48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19</v>
      </c>
      <c r="FD25" s="210">
        <f t="shared" si="1"/>
        <v>0.44186046511627908</v>
      </c>
      <c r="FE25" s="101">
        <f t="shared" si="2"/>
        <v>23</v>
      </c>
      <c r="FF25" s="179"/>
      <c r="FG25" s="190"/>
      <c r="FH25" s="190"/>
      <c r="FI25" s="190"/>
      <c r="FJ25" s="190"/>
      <c r="FK25" s="202">
        <v>1443.4833571289435</v>
      </c>
      <c r="FL25" s="190"/>
      <c r="FM25" s="190"/>
      <c r="FN25" s="179"/>
    </row>
    <row r="26" spans="1:170" s="133" customFormat="1" x14ac:dyDescent="0.25">
      <c r="A26" s="192" t="s">
        <v>179</v>
      </c>
      <c r="B26" s="129" t="s">
        <v>24</v>
      </c>
      <c r="C26" s="187"/>
      <c r="D26" s="187"/>
      <c r="E26" s="21"/>
      <c r="F26" s="21"/>
      <c r="G26" s="188"/>
      <c r="H26" s="189" t="s">
        <v>57</v>
      </c>
      <c r="I26" s="43">
        <v>1</v>
      </c>
      <c r="J26" s="189" t="s">
        <v>57</v>
      </c>
      <c r="K26" s="189" t="s">
        <v>57</v>
      </c>
      <c r="L26" s="189" t="s">
        <v>57</v>
      </c>
      <c r="M26" s="189" t="s">
        <v>57</v>
      </c>
      <c r="N26" s="189" t="s">
        <v>57</v>
      </c>
      <c r="O26" s="43">
        <v>1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67" t="s">
        <v>57</v>
      </c>
      <c r="AD26" s="67" t="s">
        <v>57</v>
      </c>
      <c r="AE26" s="67" t="s">
        <v>57</v>
      </c>
      <c r="AF26" s="67" t="s">
        <v>57</v>
      </c>
      <c r="AG26" s="67" t="s">
        <v>57</v>
      </c>
      <c r="AH26" s="67" t="s">
        <v>57</v>
      </c>
      <c r="AI26" s="67" t="s">
        <v>57</v>
      </c>
      <c r="AJ26" s="67" t="s">
        <v>57</v>
      </c>
      <c r="AK26" s="67" t="s">
        <v>57</v>
      </c>
      <c r="AL26" s="67" t="s">
        <v>57</v>
      </c>
      <c r="AM26" s="67" t="s">
        <v>57</v>
      </c>
      <c r="AN26" s="67" t="s">
        <v>57</v>
      </c>
      <c r="AO26" s="67" t="s">
        <v>57</v>
      </c>
      <c r="AP26" s="67" t="s">
        <v>57</v>
      </c>
      <c r="AQ26" s="67" t="s">
        <v>57</v>
      </c>
      <c r="AR26" s="189" t="s">
        <v>57</v>
      </c>
      <c r="AS26" s="189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67" t="s">
        <v>57</v>
      </c>
      <c r="BG26" s="67" t="s">
        <v>57</v>
      </c>
      <c r="BH26" s="67" t="s">
        <v>57</v>
      </c>
      <c r="BI26" s="42">
        <v>0</v>
      </c>
      <c r="BJ26" s="67" t="s">
        <v>57</v>
      </c>
      <c r="BK26" s="42">
        <v>0</v>
      </c>
      <c r="BL26" s="42">
        <v>0</v>
      </c>
      <c r="BM26" s="67" t="s">
        <v>57</v>
      </c>
      <c r="BN26" s="67" t="s">
        <v>57</v>
      </c>
      <c r="BO26" s="67" t="s">
        <v>57</v>
      </c>
      <c r="BP26" s="43">
        <v>1</v>
      </c>
      <c r="BQ26" s="67" t="s">
        <v>57</v>
      </c>
      <c r="BR26" s="67" t="s">
        <v>57</v>
      </c>
      <c r="BS26" s="67" t="s">
        <v>57</v>
      </c>
      <c r="BT26" s="67" t="s">
        <v>57</v>
      </c>
      <c r="BU26" s="43">
        <v>1</v>
      </c>
      <c r="BV26" s="43">
        <v>1</v>
      </c>
      <c r="BW26" s="43">
        <v>1</v>
      </c>
      <c r="BX26" s="43">
        <v>1</v>
      </c>
      <c r="BY26" s="43">
        <v>1</v>
      </c>
      <c r="BZ26" s="43">
        <v>1</v>
      </c>
      <c r="CA26" s="43">
        <v>1</v>
      </c>
      <c r="CB26" s="185" t="s">
        <v>57</v>
      </c>
      <c r="CC26" s="43">
        <v>1</v>
      </c>
      <c r="CD26" s="42">
        <v>0</v>
      </c>
      <c r="CE26" s="42">
        <v>0</v>
      </c>
      <c r="CF26" s="42">
        <v>0</v>
      </c>
      <c r="CG26" s="42">
        <v>0</v>
      </c>
      <c r="CH26" s="67" t="s">
        <v>57</v>
      </c>
      <c r="CI26" s="67" t="s">
        <v>57</v>
      </c>
      <c r="CJ26" s="67" t="s">
        <v>57</v>
      </c>
      <c r="CK26" s="42">
        <v>0</v>
      </c>
      <c r="CL26" s="67" t="s">
        <v>57</v>
      </c>
      <c r="CM26" s="42">
        <v>0</v>
      </c>
      <c r="CN26" s="42">
        <v>0</v>
      </c>
      <c r="CO26" s="67" t="s">
        <v>57</v>
      </c>
      <c r="CP26" s="67" t="s">
        <v>57</v>
      </c>
      <c r="CQ26" s="67" t="s">
        <v>57</v>
      </c>
      <c r="CR26" s="67" t="s">
        <v>57</v>
      </c>
      <c r="CS26" s="67" t="s">
        <v>57</v>
      </c>
      <c r="CT26" s="43">
        <v>1</v>
      </c>
      <c r="CU26" s="43">
        <v>1</v>
      </c>
      <c r="CV26" s="67" t="s">
        <v>57</v>
      </c>
      <c r="CW26" s="67" t="s">
        <v>57</v>
      </c>
      <c r="CX26" s="67" t="s">
        <v>57</v>
      </c>
      <c r="CY26" s="67" t="s">
        <v>57</v>
      </c>
      <c r="CZ26" s="67" t="s">
        <v>57</v>
      </c>
      <c r="DA26" s="67" t="s">
        <v>57</v>
      </c>
      <c r="DB26" s="43">
        <v>1</v>
      </c>
      <c r="DC26" s="67" t="s">
        <v>57</v>
      </c>
      <c r="DD26" s="185" t="s">
        <v>57</v>
      </c>
      <c r="DE26" s="43">
        <v>1</v>
      </c>
      <c r="DF26" s="43">
        <v>1</v>
      </c>
      <c r="DG26" s="67" t="s">
        <v>57</v>
      </c>
      <c r="DH26" s="43">
        <v>1</v>
      </c>
      <c r="DI26" s="67" t="s">
        <v>57</v>
      </c>
      <c r="DJ26" s="42">
        <v>0</v>
      </c>
      <c r="DK26" s="42">
        <v>0</v>
      </c>
      <c r="DL26" s="43">
        <v>1</v>
      </c>
      <c r="DM26" s="42">
        <v>0</v>
      </c>
      <c r="DN26" s="42">
        <v>0</v>
      </c>
      <c r="DO26" s="42">
        <v>0</v>
      </c>
      <c r="DP26" s="67" t="s">
        <v>57</v>
      </c>
      <c r="DQ26" s="67" t="s">
        <v>57</v>
      </c>
      <c r="DR26" s="43">
        <v>1</v>
      </c>
      <c r="DS26" s="67" t="s">
        <v>57</v>
      </c>
      <c r="DT26" s="67" t="s">
        <v>57</v>
      </c>
      <c r="DU26" s="42">
        <v>0</v>
      </c>
      <c r="DV26" s="42">
        <v>0</v>
      </c>
      <c r="DW26" s="42">
        <v>0</v>
      </c>
      <c r="DX26" s="67" t="s">
        <v>57</v>
      </c>
      <c r="DY26" s="67" t="s">
        <v>57</v>
      </c>
      <c r="DZ26" s="67" t="s">
        <v>57</v>
      </c>
      <c r="EA26" s="67" t="s">
        <v>57</v>
      </c>
      <c r="EB26" s="67" t="s">
        <v>57</v>
      </c>
      <c r="EC26" s="67" t="s">
        <v>57</v>
      </c>
      <c r="ED26" s="67" t="s">
        <v>57</v>
      </c>
      <c r="EE26" s="67" t="s">
        <v>57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67" t="s">
        <v>57</v>
      </c>
      <c r="EO26" s="42">
        <v>0</v>
      </c>
      <c r="EP26" s="42">
        <v>0</v>
      </c>
      <c r="EQ26" s="42">
        <v>0</v>
      </c>
      <c r="ER26" s="42">
        <v>0</v>
      </c>
      <c r="ES26" s="42">
        <v>0</v>
      </c>
      <c r="ET26" s="42">
        <v>0</v>
      </c>
      <c r="EU26" s="49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20</v>
      </c>
      <c r="FD26" s="210">
        <f t="shared" si="1"/>
        <v>0.46511627906976744</v>
      </c>
      <c r="FE26" s="101">
        <f t="shared" si="2"/>
        <v>20</v>
      </c>
      <c r="FF26" s="179"/>
      <c r="FG26" s="190"/>
      <c r="FH26" s="190"/>
      <c r="FI26" s="190"/>
      <c r="FJ26" s="190"/>
      <c r="FK26" s="202">
        <v>3151.8694509206812</v>
      </c>
      <c r="FL26" s="190"/>
      <c r="FM26" s="190"/>
      <c r="FN26" s="179"/>
    </row>
    <row r="27" spans="1:170" s="133" customFormat="1" x14ac:dyDescent="0.25">
      <c r="A27" s="192" t="s">
        <v>180</v>
      </c>
      <c r="B27" s="129" t="s">
        <v>25</v>
      </c>
      <c r="C27" s="187"/>
      <c r="D27" s="187"/>
      <c r="E27" s="20"/>
      <c r="F27" s="21"/>
      <c r="G27" s="188"/>
      <c r="H27" s="189" t="s">
        <v>57</v>
      </c>
      <c r="I27" s="42">
        <v>0</v>
      </c>
      <c r="J27" s="189" t="s">
        <v>57</v>
      </c>
      <c r="K27" s="189" t="s">
        <v>57</v>
      </c>
      <c r="L27" s="189" t="s">
        <v>57</v>
      </c>
      <c r="M27" s="189" t="s">
        <v>57</v>
      </c>
      <c r="N27" s="189" t="s">
        <v>57</v>
      </c>
      <c r="O27" s="42">
        <v>0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67" t="s">
        <v>57</v>
      </c>
      <c r="AD27" s="67" t="s">
        <v>57</v>
      </c>
      <c r="AE27" s="67" t="s">
        <v>57</v>
      </c>
      <c r="AF27" s="67" t="s">
        <v>57</v>
      </c>
      <c r="AG27" s="67" t="s">
        <v>57</v>
      </c>
      <c r="AH27" s="67" t="s">
        <v>57</v>
      </c>
      <c r="AI27" s="67" t="s">
        <v>57</v>
      </c>
      <c r="AJ27" s="67" t="s">
        <v>57</v>
      </c>
      <c r="AK27" s="67" t="s">
        <v>57</v>
      </c>
      <c r="AL27" s="67" t="s">
        <v>57</v>
      </c>
      <c r="AM27" s="67" t="s">
        <v>57</v>
      </c>
      <c r="AN27" s="67" t="s">
        <v>57</v>
      </c>
      <c r="AO27" s="67" t="s">
        <v>57</v>
      </c>
      <c r="AP27" s="67" t="s">
        <v>57</v>
      </c>
      <c r="AQ27" s="67" t="s">
        <v>57</v>
      </c>
      <c r="AR27" s="189" t="s">
        <v>57</v>
      </c>
      <c r="AS27" s="189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67" t="s">
        <v>57</v>
      </c>
      <c r="BG27" s="67" t="s">
        <v>57</v>
      </c>
      <c r="BH27" s="67" t="s">
        <v>57</v>
      </c>
      <c r="BI27" s="42">
        <v>0</v>
      </c>
      <c r="BJ27" s="67" t="s">
        <v>57</v>
      </c>
      <c r="BK27" s="43">
        <v>1</v>
      </c>
      <c r="BL27" s="43">
        <v>1</v>
      </c>
      <c r="BM27" s="67" t="s">
        <v>57</v>
      </c>
      <c r="BN27" s="67" t="s">
        <v>57</v>
      </c>
      <c r="BO27" s="67" t="s">
        <v>57</v>
      </c>
      <c r="BP27" s="43">
        <v>1</v>
      </c>
      <c r="BQ27" s="67" t="s">
        <v>57</v>
      </c>
      <c r="BR27" s="67" t="s">
        <v>57</v>
      </c>
      <c r="BS27" s="67" t="s">
        <v>57</v>
      </c>
      <c r="BT27" s="67" t="s">
        <v>57</v>
      </c>
      <c r="BU27" s="43">
        <v>1</v>
      </c>
      <c r="BV27" s="43">
        <v>1</v>
      </c>
      <c r="BW27" s="43">
        <v>1</v>
      </c>
      <c r="BX27" s="43">
        <v>1</v>
      </c>
      <c r="BY27" s="42">
        <v>0</v>
      </c>
      <c r="BZ27" s="43">
        <v>1</v>
      </c>
      <c r="CA27" s="43">
        <v>1</v>
      </c>
      <c r="CB27" s="185" t="s">
        <v>57</v>
      </c>
      <c r="CC27" s="43">
        <v>1</v>
      </c>
      <c r="CD27" s="42">
        <v>0</v>
      </c>
      <c r="CE27" s="42">
        <v>0</v>
      </c>
      <c r="CF27" s="42">
        <v>0</v>
      </c>
      <c r="CG27" s="42">
        <v>0</v>
      </c>
      <c r="CH27" s="67" t="s">
        <v>57</v>
      </c>
      <c r="CI27" s="67" t="s">
        <v>57</v>
      </c>
      <c r="CJ27" s="67" t="s">
        <v>57</v>
      </c>
      <c r="CK27" s="42">
        <v>0</v>
      </c>
      <c r="CL27" s="67" t="s">
        <v>57</v>
      </c>
      <c r="CM27" s="42">
        <v>0</v>
      </c>
      <c r="CN27" s="42">
        <v>0</v>
      </c>
      <c r="CO27" s="67" t="s">
        <v>57</v>
      </c>
      <c r="CP27" s="67" t="s">
        <v>57</v>
      </c>
      <c r="CQ27" s="67" t="s">
        <v>57</v>
      </c>
      <c r="CR27" s="67" t="s">
        <v>57</v>
      </c>
      <c r="CS27" s="67" t="s">
        <v>57</v>
      </c>
      <c r="CT27" s="43">
        <v>1</v>
      </c>
      <c r="CU27" s="42">
        <v>0</v>
      </c>
      <c r="CV27" s="67" t="s">
        <v>57</v>
      </c>
      <c r="CW27" s="67" t="s">
        <v>57</v>
      </c>
      <c r="CX27" s="67" t="s">
        <v>57</v>
      </c>
      <c r="CY27" s="67" t="s">
        <v>57</v>
      </c>
      <c r="CZ27" s="67" t="s">
        <v>57</v>
      </c>
      <c r="DA27" s="67" t="s">
        <v>57</v>
      </c>
      <c r="DB27" s="42">
        <v>0</v>
      </c>
      <c r="DC27" s="67" t="s">
        <v>57</v>
      </c>
      <c r="DD27" s="185" t="s">
        <v>57</v>
      </c>
      <c r="DE27" s="43">
        <v>1</v>
      </c>
      <c r="DF27" s="43">
        <v>1</v>
      </c>
      <c r="DG27" s="67" t="s">
        <v>57</v>
      </c>
      <c r="DH27" s="43">
        <v>1</v>
      </c>
      <c r="DI27" s="67" t="s">
        <v>57</v>
      </c>
      <c r="DJ27" s="43">
        <v>1</v>
      </c>
      <c r="DK27" s="42">
        <v>0</v>
      </c>
      <c r="DL27" s="43">
        <v>1</v>
      </c>
      <c r="DM27" s="42">
        <v>0</v>
      </c>
      <c r="DN27" s="43">
        <v>1</v>
      </c>
      <c r="DO27" s="42">
        <v>0</v>
      </c>
      <c r="DP27" s="67" t="s">
        <v>57</v>
      </c>
      <c r="DQ27" s="67" t="s">
        <v>57</v>
      </c>
      <c r="DR27" s="42">
        <v>0</v>
      </c>
      <c r="DS27" s="67" t="s">
        <v>57</v>
      </c>
      <c r="DT27" s="67" t="s">
        <v>57</v>
      </c>
      <c r="DU27" s="42">
        <v>0</v>
      </c>
      <c r="DV27" s="42">
        <v>0</v>
      </c>
      <c r="DW27" s="42">
        <v>0</v>
      </c>
      <c r="DX27" s="67" t="s">
        <v>57</v>
      </c>
      <c r="DY27" s="67" t="s">
        <v>57</v>
      </c>
      <c r="DZ27" s="67" t="s">
        <v>57</v>
      </c>
      <c r="EA27" s="67" t="s">
        <v>57</v>
      </c>
      <c r="EB27" s="67" t="s">
        <v>57</v>
      </c>
      <c r="EC27" s="67" t="s">
        <v>57</v>
      </c>
      <c r="ED27" s="67" t="s">
        <v>57</v>
      </c>
      <c r="EE27" s="67" t="s">
        <v>57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67" t="s">
        <v>57</v>
      </c>
      <c r="EO27" s="42">
        <v>0</v>
      </c>
      <c r="EP27" s="43">
        <v>1</v>
      </c>
      <c r="EQ27" s="42">
        <v>0</v>
      </c>
      <c r="ER27" s="42">
        <v>0</v>
      </c>
      <c r="ES27" s="42">
        <v>0</v>
      </c>
      <c r="ET27" s="42">
        <v>0</v>
      </c>
      <c r="EU27" s="48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 t="shared" si="0"/>
        <v>18</v>
      </c>
      <c r="FD27" s="210">
        <f t="shared" si="1"/>
        <v>0.41860465116279072</v>
      </c>
      <c r="FE27" s="101">
        <f t="shared" si="2"/>
        <v>25</v>
      </c>
      <c r="FF27" s="179"/>
      <c r="FG27" s="190"/>
      <c r="FH27" s="190"/>
      <c r="FI27" s="190"/>
      <c r="FJ27" s="190"/>
      <c r="FK27" s="202">
        <v>4446.0597887268241</v>
      </c>
      <c r="FL27" s="190"/>
      <c r="FM27" s="190"/>
      <c r="FN27" s="179"/>
    </row>
    <row r="28" spans="1:170" s="133" customFormat="1" x14ac:dyDescent="0.25">
      <c r="A28" s="192" t="s">
        <v>181</v>
      </c>
      <c r="B28" s="129" t="s">
        <v>26</v>
      </c>
      <c r="C28" s="187"/>
      <c r="D28" s="187"/>
      <c r="E28" s="20"/>
      <c r="F28" s="20"/>
      <c r="G28" s="188"/>
      <c r="H28" s="189" t="s">
        <v>57</v>
      </c>
      <c r="I28" s="42">
        <v>0</v>
      </c>
      <c r="J28" s="189" t="s">
        <v>57</v>
      </c>
      <c r="K28" s="189" t="s">
        <v>57</v>
      </c>
      <c r="L28" s="189" t="s">
        <v>57</v>
      </c>
      <c r="M28" s="189" t="s">
        <v>57</v>
      </c>
      <c r="N28" s="189" t="s">
        <v>57</v>
      </c>
      <c r="O28" s="43">
        <v>1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67" t="s">
        <v>57</v>
      </c>
      <c r="AD28" s="67" t="s">
        <v>57</v>
      </c>
      <c r="AE28" s="67" t="s">
        <v>57</v>
      </c>
      <c r="AF28" s="67" t="s">
        <v>57</v>
      </c>
      <c r="AG28" s="67" t="s">
        <v>57</v>
      </c>
      <c r="AH28" s="67" t="s">
        <v>57</v>
      </c>
      <c r="AI28" s="67" t="s">
        <v>57</v>
      </c>
      <c r="AJ28" s="67" t="s">
        <v>57</v>
      </c>
      <c r="AK28" s="67" t="s">
        <v>57</v>
      </c>
      <c r="AL28" s="67" t="s">
        <v>57</v>
      </c>
      <c r="AM28" s="67" t="s">
        <v>57</v>
      </c>
      <c r="AN28" s="67" t="s">
        <v>57</v>
      </c>
      <c r="AO28" s="67" t="s">
        <v>57</v>
      </c>
      <c r="AP28" s="67" t="s">
        <v>57</v>
      </c>
      <c r="AQ28" s="67" t="s">
        <v>57</v>
      </c>
      <c r="AR28" s="189" t="s">
        <v>57</v>
      </c>
      <c r="AS28" s="189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67" t="s">
        <v>57</v>
      </c>
      <c r="BG28" s="67" t="s">
        <v>57</v>
      </c>
      <c r="BH28" s="67" t="s">
        <v>57</v>
      </c>
      <c r="BI28" s="43">
        <v>1</v>
      </c>
      <c r="BJ28" s="67" t="s">
        <v>57</v>
      </c>
      <c r="BK28" s="43">
        <v>1</v>
      </c>
      <c r="BL28" s="43">
        <v>1</v>
      </c>
      <c r="BM28" s="67" t="s">
        <v>57</v>
      </c>
      <c r="BN28" s="67" t="s">
        <v>57</v>
      </c>
      <c r="BO28" s="67" t="s">
        <v>57</v>
      </c>
      <c r="BP28" s="43">
        <v>1</v>
      </c>
      <c r="BQ28" s="67" t="s">
        <v>57</v>
      </c>
      <c r="BR28" s="67" t="s">
        <v>57</v>
      </c>
      <c r="BS28" s="67" t="s">
        <v>57</v>
      </c>
      <c r="BT28" s="67" t="s">
        <v>57</v>
      </c>
      <c r="BU28" s="43">
        <v>1</v>
      </c>
      <c r="BV28" s="43">
        <v>1</v>
      </c>
      <c r="BW28" s="43">
        <v>1</v>
      </c>
      <c r="BX28" s="43">
        <v>1</v>
      </c>
      <c r="BY28" s="43">
        <v>1</v>
      </c>
      <c r="BZ28" s="43">
        <v>1</v>
      </c>
      <c r="CA28" s="43">
        <v>1</v>
      </c>
      <c r="CB28" s="185" t="s">
        <v>57</v>
      </c>
      <c r="CC28" s="43">
        <v>1</v>
      </c>
      <c r="CD28" s="43">
        <v>1</v>
      </c>
      <c r="CE28" s="42">
        <v>0</v>
      </c>
      <c r="CF28" s="42">
        <v>0</v>
      </c>
      <c r="CG28" s="43">
        <v>1</v>
      </c>
      <c r="CH28" s="67" t="s">
        <v>57</v>
      </c>
      <c r="CI28" s="67" t="s">
        <v>57</v>
      </c>
      <c r="CJ28" s="67" t="s">
        <v>57</v>
      </c>
      <c r="CK28" s="42">
        <v>0</v>
      </c>
      <c r="CL28" s="67" t="s">
        <v>57</v>
      </c>
      <c r="CM28" s="42">
        <v>0</v>
      </c>
      <c r="CN28" s="42">
        <v>0</v>
      </c>
      <c r="CO28" s="67" t="s">
        <v>57</v>
      </c>
      <c r="CP28" s="67" t="s">
        <v>57</v>
      </c>
      <c r="CQ28" s="67" t="s">
        <v>57</v>
      </c>
      <c r="CR28" s="67" t="s">
        <v>57</v>
      </c>
      <c r="CS28" s="67" t="s">
        <v>57</v>
      </c>
      <c r="CT28" s="43">
        <v>1</v>
      </c>
      <c r="CU28" s="43">
        <v>1</v>
      </c>
      <c r="CV28" s="67" t="s">
        <v>57</v>
      </c>
      <c r="CW28" s="67" t="s">
        <v>57</v>
      </c>
      <c r="CX28" s="67" t="s">
        <v>57</v>
      </c>
      <c r="CY28" s="67" t="s">
        <v>57</v>
      </c>
      <c r="CZ28" s="67" t="s">
        <v>57</v>
      </c>
      <c r="DA28" s="67" t="s">
        <v>57</v>
      </c>
      <c r="DB28" s="42">
        <v>0</v>
      </c>
      <c r="DC28" s="67" t="s">
        <v>57</v>
      </c>
      <c r="DD28" s="185" t="s">
        <v>57</v>
      </c>
      <c r="DE28" s="43">
        <v>1</v>
      </c>
      <c r="DF28" s="43">
        <v>1</v>
      </c>
      <c r="DG28" s="67" t="s">
        <v>57</v>
      </c>
      <c r="DH28" s="43">
        <v>1</v>
      </c>
      <c r="DI28" s="67" t="s">
        <v>57</v>
      </c>
      <c r="DJ28" s="43">
        <v>1</v>
      </c>
      <c r="DK28" s="43">
        <v>1</v>
      </c>
      <c r="DL28" s="43">
        <v>1</v>
      </c>
      <c r="DM28" s="42">
        <v>0</v>
      </c>
      <c r="DN28" s="43">
        <v>1</v>
      </c>
      <c r="DO28" s="42">
        <v>0</v>
      </c>
      <c r="DP28" s="67" t="s">
        <v>57</v>
      </c>
      <c r="DQ28" s="67" t="s">
        <v>57</v>
      </c>
      <c r="DR28" s="42">
        <v>0</v>
      </c>
      <c r="DS28" s="67" t="s">
        <v>57</v>
      </c>
      <c r="DT28" s="67" t="s">
        <v>57</v>
      </c>
      <c r="DU28" s="43">
        <v>1</v>
      </c>
      <c r="DV28" s="43">
        <v>1</v>
      </c>
      <c r="DW28" s="42">
        <v>0</v>
      </c>
      <c r="DX28" s="67" t="s">
        <v>57</v>
      </c>
      <c r="DY28" s="67" t="s">
        <v>57</v>
      </c>
      <c r="DZ28" s="67" t="s">
        <v>57</v>
      </c>
      <c r="EA28" s="67" t="s">
        <v>57</v>
      </c>
      <c r="EB28" s="67" t="s">
        <v>57</v>
      </c>
      <c r="EC28" s="67" t="s">
        <v>57</v>
      </c>
      <c r="ED28" s="67" t="s">
        <v>57</v>
      </c>
      <c r="EE28" s="67" t="s">
        <v>57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67" t="s">
        <v>57</v>
      </c>
      <c r="EO28" s="42">
        <v>0</v>
      </c>
      <c r="EP28" s="42">
        <v>0</v>
      </c>
      <c r="EQ28" s="42">
        <v>0</v>
      </c>
      <c r="ER28" s="43">
        <v>1</v>
      </c>
      <c r="ES28" s="43">
        <v>1</v>
      </c>
      <c r="ET28" s="43">
        <v>1</v>
      </c>
      <c r="EU28" s="48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si="0"/>
        <v>29</v>
      </c>
      <c r="FD28" s="210">
        <f t="shared" si="1"/>
        <v>0.67441860465116277</v>
      </c>
      <c r="FE28" s="101">
        <f t="shared" si="2"/>
        <v>3</v>
      </c>
      <c r="FF28" s="179"/>
      <c r="FG28" s="190"/>
      <c r="FH28" s="190"/>
      <c r="FI28" s="190"/>
      <c r="FJ28" s="190"/>
      <c r="FK28" s="202">
        <v>3702.5181682606772</v>
      </c>
      <c r="FL28" s="190"/>
      <c r="FM28" s="190"/>
      <c r="FN28" s="179"/>
    </row>
    <row r="29" spans="1:170" s="133" customFormat="1" x14ac:dyDescent="0.25">
      <c r="A29" s="192" t="s">
        <v>182</v>
      </c>
      <c r="B29" s="129" t="s">
        <v>27</v>
      </c>
      <c r="C29" s="187"/>
      <c r="D29" s="187"/>
      <c r="E29" s="20"/>
      <c r="F29" s="21"/>
      <c r="G29" s="188"/>
      <c r="H29" s="189" t="s">
        <v>57</v>
      </c>
      <c r="I29" s="43">
        <v>1</v>
      </c>
      <c r="J29" s="189" t="s">
        <v>57</v>
      </c>
      <c r="K29" s="189" t="s">
        <v>57</v>
      </c>
      <c r="L29" s="189" t="s">
        <v>57</v>
      </c>
      <c r="M29" s="189" t="s">
        <v>57</v>
      </c>
      <c r="N29" s="189" t="s">
        <v>57</v>
      </c>
      <c r="O29" s="43">
        <v>1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67" t="s">
        <v>57</v>
      </c>
      <c r="AD29" s="67" t="s">
        <v>57</v>
      </c>
      <c r="AE29" s="67" t="s">
        <v>57</v>
      </c>
      <c r="AF29" s="67" t="s">
        <v>57</v>
      </c>
      <c r="AG29" s="67" t="s">
        <v>57</v>
      </c>
      <c r="AH29" s="67" t="s">
        <v>57</v>
      </c>
      <c r="AI29" s="67" t="s">
        <v>57</v>
      </c>
      <c r="AJ29" s="67" t="s">
        <v>57</v>
      </c>
      <c r="AK29" s="67" t="s">
        <v>57</v>
      </c>
      <c r="AL29" s="67" t="s">
        <v>57</v>
      </c>
      <c r="AM29" s="67" t="s">
        <v>57</v>
      </c>
      <c r="AN29" s="67" t="s">
        <v>57</v>
      </c>
      <c r="AO29" s="67" t="s">
        <v>57</v>
      </c>
      <c r="AP29" s="67" t="s">
        <v>57</v>
      </c>
      <c r="AQ29" s="67" t="s">
        <v>57</v>
      </c>
      <c r="AR29" s="189" t="s">
        <v>57</v>
      </c>
      <c r="AS29" s="189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67" t="s">
        <v>57</v>
      </c>
      <c r="BG29" s="67" t="s">
        <v>57</v>
      </c>
      <c r="BH29" s="67" t="s">
        <v>57</v>
      </c>
      <c r="BI29" s="43">
        <v>1</v>
      </c>
      <c r="BJ29" s="67" t="s">
        <v>57</v>
      </c>
      <c r="BK29" s="43">
        <v>1</v>
      </c>
      <c r="BL29" s="42">
        <v>0</v>
      </c>
      <c r="BM29" s="67" t="s">
        <v>57</v>
      </c>
      <c r="BN29" s="67" t="s">
        <v>57</v>
      </c>
      <c r="BO29" s="67" t="s">
        <v>57</v>
      </c>
      <c r="BP29" s="43">
        <v>1</v>
      </c>
      <c r="BQ29" s="67" t="s">
        <v>57</v>
      </c>
      <c r="BR29" s="67" t="s">
        <v>57</v>
      </c>
      <c r="BS29" s="67" t="s">
        <v>57</v>
      </c>
      <c r="BT29" s="67" t="s">
        <v>57</v>
      </c>
      <c r="BU29" s="43">
        <v>1</v>
      </c>
      <c r="BV29" s="42">
        <v>0</v>
      </c>
      <c r="BW29" s="42">
        <v>0</v>
      </c>
      <c r="BX29" s="43">
        <v>1</v>
      </c>
      <c r="BY29" s="42">
        <v>0</v>
      </c>
      <c r="BZ29" s="43">
        <v>1</v>
      </c>
      <c r="CA29" s="43">
        <v>1</v>
      </c>
      <c r="CB29" s="185" t="s">
        <v>57</v>
      </c>
      <c r="CC29" s="43">
        <v>1</v>
      </c>
      <c r="CD29" s="42">
        <v>0</v>
      </c>
      <c r="CE29" s="42">
        <v>0</v>
      </c>
      <c r="CF29" s="42">
        <v>0</v>
      </c>
      <c r="CG29" s="43">
        <v>1</v>
      </c>
      <c r="CH29" s="67" t="s">
        <v>57</v>
      </c>
      <c r="CI29" s="67" t="s">
        <v>57</v>
      </c>
      <c r="CJ29" s="67" t="s">
        <v>57</v>
      </c>
      <c r="CK29" s="42">
        <v>0</v>
      </c>
      <c r="CL29" s="67" t="s">
        <v>57</v>
      </c>
      <c r="CM29" s="42">
        <v>0</v>
      </c>
      <c r="CN29" s="42">
        <v>0</v>
      </c>
      <c r="CO29" s="67" t="s">
        <v>57</v>
      </c>
      <c r="CP29" s="67" t="s">
        <v>57</v>
      </c>
      <c r="CQ29" s="67" t="s">
        <v>57</v>
      </c>
      <c r="CR29" s="67" t="s">
        <v>57</v>
      </c>
      <c r="CS29" s="67" t="s">
        <v>57</v>
      </c>
      <c r="CT29" s="43">
        <v>1</v>
      </c>
      <c r="CU29" s="42">
        <v>0</v>
      </c>
      <c r="CV29" s="67" t="s">
        <v>57</v>
      </c>
      <c r="CW29" s="67" t="s">
        <v>57</v>
      </c>
      <c r="CX29" s="67" t="s">
        <v>57</v>
      </c>
      <c r="CY29" s="67" t="s">
        <v>57</v>
      </c>
      <c r="CZ29" s="67" t="s">
        <v>57</v>
      </c>
      <c r="DA29" s="67" t="s">
        <v>57</v>
      </c>
      <c r="DB29" s="43">
        <v>1</v>
      </c>
      <c r="DC29" s="67" t="s">
        <v>57</v>
      </c>
      <c r="DD29" s="185" t="s">
        <v>57</v>
      </c>
      <c r="DE29" s="43">
        <v>1</v>
      </c>
      <c r="DF29" s="43">
        <v>1</v>
      </c>
      <c r="DG29" s="67" t="s">
        <v>57</v>
      </c>
      <c r="DH29" s="43">
        <v>1</v>
      </c>
      <c r="DI29" s="67" t="s">
        <v>57</v>
      </c>
      <c r="DJ29" s="42">
        <v>0</v>
      </c>
      <c r="DK29" s="42">
        <v>0</v>
      </c>
      <c r="DL29" s="42">
        <v>0</v>
      </c>
      <c r="DM29" s="42">
        <v>0</v>
      </c>
      <c r="DN29" s="42">
        <v>0</v>
      </c>
      <c r="DO29" s="42">
        <v>0</v>
      </c>
      <c r="DP29" s="67" t="s">
        <v>57</v>
      </c>
      <c r="DQ29" s="67" t="s">
        <v>57</v>
      </c>
      <c r="DR29" s="43">
        <v>1</v>
      </c>
      <c r="DS29" s="67" t="s">
        <v>57</v>
      </c>
      <c r="DT29" s="67" t="s">
        <v>57</v>
      </c>
      <c r="DU29" s="42">
        <v>0</v>
      </c>
      <c r="DV29" s="43">
        <v>1</v>
      </c>
      <c r="DW29" s="42">
        <v>0</v>
      </c>
      <c r="DX29" s="67" t="s">
        <v>57</v>
      </c>
      <c r="DY29" s="67" t="s">
        <v>57</v>
      </c>
      <c r="DZ29" s="67" t="s">
        <v>57</v>
      </c>
      <c r="EA29" s="67" t="s">
        <v>57</v>
      </c>
      <c r="EB29" s="67" t="s">
        <v>57</v>
      </c>
      <c r="EC29" s="67" t="s">
        <v>57</v>
      </c>
      <c r="ED29" s="67" t="s">
        <v>57</v>
      </c>
      <c r="EE29" s="67" t="s">
        <v>57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67" t="s">
        <v>57</v>
      </c>
      <c r="EO29" s="42">
        <v>0</v>
      </c>
      <c r="EP29" s="43">
        <v>1</v>
      </c>
      <c r="EQ29" s="42">
        <v>0</v>
      </c>
      <c r="ER29" s="42">
        <v>0</v>
      </c>
      <c r="ES29" s="42">
        <v>0</v>
      </c>
      <c r="ET29" s="42">
        <v>0</v>
      </c>
      <c r="EU29" s="49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0"/>
        <v>20</v>
      </c>
      <c r="FD29" s="210">
        <f t="shared" si="1"/>
        <v>0.46511627906976744</v>
      </c>
      <c r="FE29" s="101">
        <f t="shared" si="2"/>
        <v>20</v>
      </c>
      <c r="FF29" s="179"/>
      <c r="FG29" s="190"/>
      <c r="FH29" s="190"/>
      <c r="FI29" s="190"/>
      <c r="FJ29" s="190"/>
      <c r="FK29" s="202">
        <v>10017.453784872396</v>
      </c>
      <c r="FL29" s="190"/>
      <c r="FM29" s="190"/>
      <c r="FN29" s="179"/>
    </row>
    <row r="30" spans="1:170" s="133" customFormat="1" x14ac:dyDescent="0.25">
      <c r="A30" s="192" t="s">
        <v>183</v>
      </c>
      <c r="B30" s="129" t="s">
        <v>28</v>
      </c>
      <c r="C30" s="187"/>
      <c r="D30" s="187"/>
      <c r="E30" s="20"/>
      <c r="F30" s="20"/>
      <c r="G30" s="188"/>
      <c r="H30" s="189" t="s">
        <v>57</v>
      </c>
      <c r="I30" s="42">
        <v>0</v>
      </c>
      <c r="J30" s="189" t="s">
        <v>57</v>
      </c>
      <c r="K30" s="189" t="s">
        <v>57</v>
      </c>
      <c r="L30" s="189" t="s">
        <v>57</v>
      </c>
      <c r="M30" s="189" t="s">
        <v>57</v>
      </c>
      <c r="N30" s="189" t="s">
        <v>57</v>
      </c>
      <c r="O30" s="43">
        <v>1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67" t="s">
        <v>57</v>
      </c>
      <c r="AD30" s="67" t="s">
        <v>57</v>
      </c>
      <c r="AE30" s="67" t="s">
        <v>57</v>
      </c>
      <c r="AF30" s="67" t="s">
        <v>57</v>
      </c>
      <c r="AG30" s="67" t="s">
        <v>57</v>
      </c>
      <c r="AH30" s="67" t="s">
        <v>57</v>
      </c>
      <c r="AI30" s="67" t="s">
        <v>57</v>
      </c>
      <c r="AJ30" s="67" t="s">
        <v>57</v>
      </c>
      <c r="AK30" s="67" t="s">
        <v>57</v>
      </c>
      <c r="AL30" s="67" t="s">
        <v>57</v>
      </c>
      <c r="AM30" s="67" t="s">
        <v>57</v>
      </c>
      <c r="AN30" s="67" t="s">
        <v>57</v>
      </c>
      <c r="AO30" s="67" t="s">
        <v>57</v>
      </c>
      <c r="AP30" s="67" t="s">
        <v>57</v>
      </c>
      <c r="AQ30" s="67" t="s">
        <v>57</v>
      </c>
      <c r="AR30" s="189" t="s">
        <v>57</v>
      </c>
      <c r="AS30" s="189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67" t="s">
        <v>57</v>
      </c>
      <c r="BG30" s="67" t="s">
        <v>57</v>
      </c>
      <c r="BH30" s="67" t="s">
        <v>57</v>
      </c>
      <c r="BI30" s="43">
        <v>1</v>
      </c>
      <c r="BJ30" s="67" t="s">
        <v>57</v>
      </c>
      <c r="BK30" s="43">
        <v>1</v>
      </c>
      <c r="BL30" s="42">
        <v>0</v>
      </c>
      <c r="BM30" s="67" t="s">
        <v>57</v>
      </c>
      <c r="BN30" s="67" t="s">
        <v>57</v>
      </c>
      <c r="BO30" s="67" t="s">
        <v>57</v>
      </c>
      <c r="BP30" s="43">
        <v>1</v>
      </c>
      <c r="BQ30" s="67" t="s">
        <v>57</v>
      </c>
      <c r="BR30" s="67" t="s">
        <v>57</v>
      </c>
      <c r="BS30" s="67" t="s">
        <v>57</v>
      </c>
      <c r="BT30" s="67" t="s">
        <v>57</v>
      </c>
      <c r="BU30" s="43">
        <v>1</v>
      </c>
      <c r="BV30" s="43">
        <v>1</v>
      </c>
      <c r="BW30" s="43">
        <v>1</v>
      </c>
      <c r="BX30" s="43">
        <v>1</v>
      </c>
      <c r="BY30" s="43">
        <v>1</v>
      </c>
      <c r="BZ30" s="43">
        <v>1</v>
      </c>
      <c r="CA30" s="43">
        <v>1</v>
      </c>
      <c r="CB30" s="185" t="s">
        <v>57</v>
      </c>
      <c r="CC30" s="43">
        <v>1</v>
      </c>
      <c r="CD30" s="42">
        <v>0</v>
      </c>
      <c r="CE30" s="42">
        <v>0</v>
      </c>
      <c r="CF30" s="42">
        <v>0</v>
      </c>
      <c r="CG30" s="42">
        <v>0</v>
      </c>
      <c r="CH30" s="67" t="s">
        <v>57</v>
      </c>
      <c r="CI30" s="67" t="s">
        <v>57</v>
      </c>
      <c r="CJ30" s="67" t="s">
        <v>57</v>
      </c>
      <c r="CK30" s="42">
        <v>0</v>
      </c>
      <c r="CL30" s="67" t="s">
        <v>57</v>
      </c>
      <c r="CM30" s="42">
        <v>0</v>
      </c>
      <c r="CN30" s="42">
        <v>0</v>
      </c>
      <c r="CO30" s="67" t="s">
        <v>57</v>
      </c>
      <c r="CP30" s="67" t="s">
        <v>57</v>
      </c>
      <c r="CQ30" s="67" t="s">
        <v>57</v>
      </c>
      <c r="CR30" s="67" t="s">
        <v>57</v>
      </c>
      <c r="CS30" s="67" t="s">
        <v>57</v>
      </c>
      <c r="CT30" s="43">
        <v>1</v>
      </c>
      <c r="CU30" s="42">
        <v>0</v>
      </c>
      <c r="CV30" s="67" t="s">
        <v>57</v>
      </c>
      <c r="CW30" s="67" t="s">
        <v>57</v>
      </c>
      <c r="CX30" s="67" t="s">
        <v>57</v>
      </c>
      <c r="CY30" s="67" t="s">
        <v>57</v>
      </c>
      <c r="CZ30" s="67" t="s">
        <v>57</v>
      </c>
      <c r="DA30" s="67" t="s">
        <v>57</v>
      </c>
      <c r="DB30" s="43">
        <v>1</v>
      </c>
      <c r="DC30" s="67" t="s">
        <v>57</v>
      </c>
      <c r="DD30" s="185" t="s">
        <v>57</v>
      </c>
      <c r="DE30" s="43">
        <v>1</v>
      </c>
      <c r="DF30" s="43">
        <v>1</v>
      </c>
      <c r="DG30" s="67" t="s">
        <v>57</v>
      </c>
      <c r="DH30" s="43">
        <v>1</v>
      </c>
      <c r="DI30" s="67" t="s">
        <v>57</v>
      </c>
      <c r="DJ30" s="42">
        <v>0</v>
      </c>
      <c r="DK30" s="42">
        <v>0</v>
      </c>
      <c r="DL30" s="43">
        <v>1</v>
      </c>
      <c r="DM30" s="42">
        <v>0</v>
      </c>
      <c r="DN30" s="42">
        <v>0</v>
      </c>
      <c r="DO30" s="42">
        <v>0</v>
      </c>
      <c r="DP30" s="67" t="s">
        <v>57</v>
      </c>
      <c r="DQ30" s="67" t="s">
        <v>57</v>
      </c>
      <c r="DR30" s="43">
        <v>1</v>
      </c>
      <c r="DS30" s="67" t="s">
        <v>57</v>
      </c>
      <c r="DT30" s="67" t="s">
        <v>57</v>
      </c>
      <c r="DU30" s="42">
        <v>0</v>
      </c>
      <c r="DV30" s="42">
        <v>0</v>
      </c>
      <c r="DW30" s="42">
        <v>0</v>
      </c>
      <c r="DX30" s="67" t="s">
        <v>57</v>
      </c>
      <c r="DY30" s="67" t="s">
        <v>57</v>
      </c>
      <c r="DZ30" s="67" t="s">
        <v>57</v>
      </c>
      <c r="EA30" s="67" t="s">
        <v>57</v>
      </c>
      <c r="EB30" s="67" t="s">
        <v>57</v>
      </c>
      <c r="EC30" s="67" t="s">
        <v>57</v>
      </c>
      <c r="ED30" s="67" t="s">
        <v>57</v>
      </c>
      <c r="EE30" s="67" t="s">
        <v>57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67" t="s">
        <v>57</v>
      </c>
      <c r="EO30" s="42">
        <v>0</v>
      </c>
      <c r="EP30" s="43">
        <v>1</v>
      </c>
      <c r="EQ30" s="42">
        <v>0</v>
      </c>
      <c r="ER30" s="42">
        <v>0</v>
      </c>
      <c r="ES30" s="42">
        <v>0</v>
      </c>
      <c r="ET30" s="42">
        <v>0</v>
      </c>
      <c r="EU30" s="48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0"/>
        <v>20</v>
      </c>
      <c r="FD30" s="210">
        <f t="shared" si="1"/>
        <v>0.46511627906976744</v>
      </c>
      <c r="FE30" s="101">
        <f t="shared" si="2"/>
        <v>20</v>
      </c>
      <c r="FF30" s="179"/>
      <c r="FG30" s="190"/>
      <c r="FH30" s="190"/>
      <c r="FI30" s="190"/>
      <c r="FJ30" s="190"/>
      <c r="FK30" s="202">
        <v>1941.2698059780232</v>
      </c>
      <c r="FL30" s="190"/>
      <c r="FM30" s="190"/>
      <c r="FN30" s="179"/>
    </row>
    <row r="31" spans="1:170" s="133" customFormat="1" x14ac:dyDescent="0.25">
      <c r="A31" s="192" t="s">
        <v>184</v>
      </c>
      <c r="B31" s="129" t="s">
        <v>29</v>
      </c>
      <c r="C31" s="187"/>
      <c r="D31" s="187"/>
      <c r="E31" s="21"/>
      <c r="F31" s="21"/>
      <c r="G31" s="188"/>
      <c r="H31" s="189" t="s">
        <v>57</v>
      </c>
      <c r="I31" s="43">
        <v>1</v>
      </c>
      <c r="J31" s="189" t="s">
        <v>57</v>
      </c>
      <c r="K31" s="189" t="s">
        <v>57</v>
      </c>
      <c r="L31" s="189" t="s">
        <v>57</v>
      </c>
      <c r="M31" s="189" t="s">
        <v>57</v>
      </c>
      <c r="N31" s="189" t="s">
        <v>57</v>
      </c>
      <c r="O31" s="43">
        <v>1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67" t="s">
        <v>57</v>
      </c>
      <c r="AD31" s="67" t="s">
        <v>57</v>
      </c>
      <c r="AE31" s="67" t="s">
        <v>57</v>
      </c>
      <c r="AF31" s="67" t="s">
        <v>57</v>
      </c>
      <c r="AG31" s="67" t="s">
        <v>57</v>
      </c>
      <c r="AH31" s="67" t="s">
        <v>57</v>
      </c>
      <c r="AI31" s="67" t="s">
        <v>57</v>
      </c>
      <c r="AJ31" s="67" t="s">
        <v>57</v>
      </c>
      <c r="AK31" s="67" t="s">
        <v>57</v>
      </c>
      <c r="AL31" s="67" t="s">
        <v>57</v>
      </c>
      <c r="AM31" s="67" t="s">
        <v>57</v>
      </c>
      <c r="AN31" s="67" t="s">
        <v>57</v>
      </c>
      <c r="AO31" s="67" t="s">
        <v>57</v>
      </c>
      <c r="AP31" s="67" t="s">
        <v>57</v>
      </c>
      <c r="AQ31" s="67" t="s">
        <v>57</v>
      </c>
      <c r="AR31" s="189" t="s">
        <v>57</v>
      </c>
      <c r="AS31" s="189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67" t="s">
        <v>57</v>
      </c>
      <c r="BG31" s="67" t="s">
        <v>57</v>
      </c>
      <c r="BH31" s="67" t="s">
        <v>57</v>
      </c>
      <c r="BI31" s="43">
        <v>1</v>
      </c>
      <c r="BJ31" s="67" t="s">
        <v>57</v>
      </c>
      <c r="BK31" s="42">
        <v>0</v>
      </c>
      <c r="BL31" s="42">
        <v>0</v>
      </c>
      <c r="BM31" s="67" t="s">
        <v>57</v>
      </c>
      <c r="BN31" s="67" t="s">
        <v>57</v>
      </c>
      <c r="BO31" s="67" t="s">
        <v>57</v>
      </c>
      <c r="BP31" s="43">
        <v>1</v>
      </c>
      <c r="BQ31" s="67" t="s">
        <v>57</v>
      </c>
      <c r="BR31" s="67" t="s">
        <v>57</v>
      </c>
      <c r="BS31" s="67" t="s">
        <v>57</v>
      </c>
      <c r="BT31" s="67" t="s">
        <v>57</v>
      </c>
      <c r="BU31" s="43">
        <v>1</v>
      </c>
      <c r="BV31" s="43">
        <v>1</v>
      </c>
      <c r="BW31" s="42">
        <v>0</v>
      </c>
      <c r="BX31" s="43">
        <v>1</v>
      </c>
      <c r="BY31" s="43">
        <v>1</v>
      </c>
      <c r="BZ31" s="43">
        <v>1</v>
      </c>
      <c r="CA31" s="43">
        <v>1</v>
      </c>
      <c r="CB31" s="185" t="s">
        <v>57</v>
      </c>
      <c r="CC31" s="43">
        <v>1</v>
      </c>
      <c r="CD31" s="42">
        <v>0</v>
      </c>
      <c r="CE31" s="42">
        <v>0</v>
      </c>
      <c r="CF31" s="42">
        <v>0</v>
      </c>
      <c r="CG31" s="42">
        <v>0</v>
      </c>
      <c r="CH31" s="67" t="s">
        <v>57</v>
      </c>
      <c r="CI31" s="67" t="s">
        <v>57</v>
      </c>
      <c r="CJ31" s="67" t="s">
        <v>57</v>
      </c>
      <c r="CK31" s="42">
        <v>0</v>
      </c>
      <c r="CL31" s="67" t="s">
        <v>57</v>
      </c>
      <c r="CM31" s="42">
        <v>0</v>
      </c>
      <c r="CN31" s="42">
        <v>0</v>
      </c>
      <c r="CO31" s="67" t="s">
        <v>57</v>
      </c>
      <c r="CP31" s="67" t="s">
        <v>57</v>
      </c>
      <c r="CQ31" s="67" t="s">
        <v>57</v>
      </c>
      <c r="CR31" s="67" t="s">
        <v>57</v>
      </c>
      <c r="CS31" s="67" t="s">
        <v>57</v>
      </c>
      <c r="CT31" s="43">
        <v>1</v>
      </c>
      <c r="CU31" s="42">
        <v>0</v>
      </c>
      <c r="CV31" s="67" t="s">
        <v>57</v>
      </c>
      <c r="CW31" s="67" t="s">
        <v>57</v>
      </c>
      <c r="CX31" s="67" t="s">
        <v>57</v>
      </c>
      <c r="CY31" s="67" t="s">
        <v>57</v>
      </c>
      <c r="CZ31" s="67" t="s">
        <v>57</v>
      </c>
      <c r="DA31" s="67" t="s">
        <v>57</v>
      </c>
      <c r="DB31" s="42">
        <v>0</v>
      </c>
      <c r="DC31" s="67" t="s">
        <v>57</v>
      </c>
      <c r="DD31" s="185" t="s">
        <v>57</v>
      </c>
      <c r="DE31" s="43">
        <v>1</v>
      </c>
      <c r="DF31" s="43">
        <v>1</v>
      </c>
      <c r="DG31" s="67" t="s">
        <v>57</v>
      </c>
      <c r="DH31" s="43">
        <v>1</v>
      </c>
      <c r="DI31" s="67" t="s">
        <v>57</v>
      </c>
      <c r="DJ31" s="42">
        <v>0</v>
      </c>
      <c r="DK31" s="42">
        <v>0</v>
      </c>
      <c r="DL31" s="43">
        <v>1</v>
      </c>
      <c r="DM31" s="42">
        <v>0</v>
      </c>
      <c r="DN31" s="42">
        <v>0</v>
      </c>
      <c r="DO31" s="42">
        <v>0</v>
      </c>
      <c r="DP31" s="67" t="s">
        <v>57</v>
      </c>
      <c r="DQ31" s="67" t="s">
        <v>57</v>
      </c>
      <c r="DR31" s="42">
        <v>0</v>
      </c>
      <c r="DS31" s="67" t="s">
        <v>57</v>
      </c>
      <c r="DT31" s="67" t="s">
        <v>57</v>
      </c>
      <c r="DU31" s="42">
        <v>0</v>
      </c>
      <c r="DV31" s="42">
        <v>0</v>
      </c>
      <c r="DW31" s="42">
        <v>0</v>
      </c>
      <c r="DX31" s="67" t="s">
        <v>57</v>
      </c>
      <c r="DY31" s="67" t="s">
        <v>57</v>
      </c>
      <c r="DZ31" s="67" t="s">
        <v>57</v>
      </c>
      <c r="EA31" s="67" t="s">
        <v>57</v>
      </c>
      <c r="EB31" s="67" t="s">
        <v>57</v>
      </c>
      <c r="EC31" s="67" t="s">
        <v>57</v>
      </c>
      <c r="ED31" s="67" t="s">
        <v>57</v>
      </c>
      <c r="EE31" s="67" t="s">
        <v>57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67" t="s">
        <v>57</v>
      </c>
      <c r="EO31" s="42">
        <v>0</v>
      </c>
      <c r="EP31" s="42">
        <v>0</v>
      </c>
      <c r="EQ31" s="42">
        <v>0</v>
      </c>
      <c r="ER31" s="42">
        <v>0</v>
      </c>
      <c r="ES31" s="42">
        <v>0</v>
      </c>
      <c r="ET31" s="42">
        <v>0</v>
      </c>
      <c r="EU31" s="49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0"/>
        <v>17</v>
      </c>
      <c r="FD31" s="210">
        <f t="shared" si="1"/>
        <v>0.39534883720930231</v>
      </c>
      <c r="FE31" s="101">
        <f t="shared" si="2"/>
        <v>29</v>
      </c>
      <c r="FF31" s="179"/>
      <c r="FG31" s="190"/>
      <c r="FH31" s="190"/>
      <c r="FI31" s="190"/>
      <c r="FJ31" s="190"/>
      <c r="FK31" s="202">
        <v>5072.403824571812</v>
      </c>
      <c r="FL31" s="190"/>
      <c r="FM31" s="190"/>
      <c r="FN31" s="179"/>
    </row>
    <row r="32" spans="1:170" s="133" customFormat="1" x14ac:dyDescent="0.25">
      <c r="A32" s="192" t="s">
        <v>185</v>
      </c>
      <c r="B32" s="129" t="s">
        <v>30</v>
      </c>
      <c r="C32" s="187"/>
      <c r="D32" s="187"/>
      <c r="E32" s="20"/>
      <c r="F32" s="21"/>
      <c r="G32" s="188"/>
      <c r="H32" s="189" t="s">
        <v>57</v>
      </c>
      <c r="I32" s="43">
        <v>1</v>
      </c>
      <c r="J32" s="189" t="s">
        <v>57</v>
      </c>
      <c r="K32" s="189" t="s">
        <v>57</v>
      </c>
      <c r="L32" s="189" t="s">
        <v>57</v>
      </c>
      <c r="M32" s="189" t="s">
        <v>57</v>
      </c>
      <c r="N32" s="189" t="s">
        <v>57</v>
      </c>
      <c r="O32" s="43">
        <v>1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67" t="s">
        <v>57</v>
      </c>
      <c r="AD32" s="67" t="s">
        <v>57</v>
      </c>
      <c r="AE32" s="67" t="s">
        <v>57</v>
      </c>
      <c r="AF32" s="67" t="s">
        <v>57</v>
      </c>
      <c r="AG32" s="67" t="s">
        <v>57</v>
      </c>
      <c r="AH32" s="67" t="s">
        <v>57</v>
      </c>
      <c r="AI32" s="67" t="s">
        <v>57</v>
      </c>
      <c r="AJ32" s="67" t="s">
        <v>57</v>
      </c>
      <c r="AK32" s="67" t="s">
        <v>57</v>
      </c>
      <c r="AL32" s="67" t="s">
        <v>57</v>
      </c>
      <c r="AM32" s="67" t="s">
        <v>57</v>
      </c>
      <c r="AN32" s="67" t="s">
        <v>57</v>
      </c>
      <c r="AO32" s="67" t="s">
        <v>57</v>
      </c>
      <c r="AP32" s="67" t="s">
        <v>57</v>
      </c>
      <c r="AQ32" s="67" t="s">
        <v>57</v>
      </c>
      <c r="AR32" s="189" t="s">
        <v>57</v>
      </c>
      <c r="AS32" s="189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67" t="s">
        <v>57</v>
      </c>
      <c r="BG32" s="67" t="s">
        <v>57</v>
      </c>
      <c r="BH32" s="67" t="s">
        <v>57</v>
      </c>
      <c r="BI32" s="43">
        <v>1</v>
      </c>
      <c r="BJ32" s="67" t="s">
        <v>57</v>
      </c>
      <c r="BK32" s="43">
        <v>1</v>
      </c>
      <c r="BL32" s="43">
        <v>1</v>
      </c>
      <c r="BM32" s="67" t="s">
        <v>57</v>
      </c>
      <c r="BN32" s="67" t="s">
        <v>57</v>
      </c>
      <c r="BO32" s="67" t="s">
        <v>57</v>
      </c>
      <c r="BP32" s="43">
        <v>1</v>
      </c>
      <c r="BQ32" s="67" t="s">
        <v>57</v>
      </c>
      <c r="BR32" s="67" t="s">
        <v>57</v>
      </c>
      <c r="BS32" s="67" t="s">
        <v>57</v>
      </c>
      <c r="BT32" s="67" t="s">
        <v>57</v>
      </c>
      <c r="BU32" s="43">
        <v>1</v>
      </c>
      <c r="BV32" s="43">
        <v>1</v>
      </c>
      <c r="BW32" s="42">
        <v>0</v>
      </c>
      <c r="BX32" s="43">
        <v>1</v>
      </c>
      <c r="BY32" s="42">
        <v>0</v>
      </c>
      <c r="BZ32" s="43">
        <v>1</v>
      </c>
      <c r="CA32" s="43">
        <v>1</v>
      </c>
      <c r="CB32" s="185" t="s">
        <v>57</v>
      </c>
      <c r="CC32" s="43">
        <v>1</v>
      </c>
      <c r="CD32" s="42">
        <v>0</v>
      </c>
      <c r="CE32" s="42">
        <v>0</v>
      </c>
      <c r="CF32" s="42">
        <v>0</v>
      </c>
      <c r="CG32" s="42">
        <v>0</v>
      </c>
      <c r="CH32" s="67" t="s">
        <v>57</v>
      </c>
      <c r="CI32" s="67" t="s">
        <v>57</v>
      </c>
      <c r="CJ32" s="67" t="s">
        <v>57</v>
      </c>
      <c r="CK32" s="42">
        <v>0</v>
      </c>
      <c r="CL32" s="67" t="s">
        <v>57</v>
      </c>
      <c r="CM32" s="42">
        <v>0</v>
      </c>
      <c r="CN32" s="42">
        <v>0</v>
      </c>
      <c r="CO32" s="67" t="s">
        <v>57</v>
      </c>
      <c r="CP32" s="67" t="s">
        <v>57</v>
      </c>
      <c r="CQ32" s="67" t="s">
        <v>57</v>
      </c>
      <c r="CR32" s="67" t="s">
        <v>57</v>
      </c>
      <c r="CS32" s="67" t="s">
        <v>57</v>
      </c>
      <c r="CT32" s="44" t="s">
        <v>156</v>
      </c>
      <c r="CU32" s="44" t="s">
        <v>156</v>
      </c>
      <c r="CV32" s="67" t="s">
        <v>57</v>
      </c>
      <c r="CW32" s="67" t="s">
        <v>57</v>
      </c>
      <c r="CX32" s="67" t="s">
        <v>57</v>
      </c>
      <c r="CY32" s="67" t="s">
        <v>57</v>
      </c>
      <c r="CZ32" s="67" t="s">
        <v>57</v>
      </c>
      <c r="DA32" s="67" t="s">
        <v>57</v>
      </c>
      <c r="DB32" s="44" t="s">
        <v>156</v>
      </c>
      <c r="DC32" s="67" t="s">
        <v>57</v>
      </c>
      <c r="DD32" s="185" t="s">
        <v>57</v>
      </c>
      <c r="DE32" s="43">
        <v>1</v>
      </c>
      <c r="DF32" s="43">
        <v>1</v>
      </c>
      <c r="DG32" s="67" t="s">
        <v>57</v>
      </c>
      <c r="DH32" s="43">
        <v>1</v>
      </c>
      <c r="DI32" s="67" t="s">
        <v>57</v>
      </c>
      <c r="DJ32" s="42">
        <v>0</v>
      </c>
      <c r="DK32" s="42">
        <v>0</v>
      </c>
      <c r="DL32" s="42">
        <v>0</v>
      </c>
      <c r="DM32" s="42">
        <v>0</v>
      </c>
      <c r="DN32" s="42">
        <v>0</v>
      </c>
      <c r="DO32" s="42">
        <v>0</v>
      </c>
      <c r="DP32" s="67" t="s">
        <v>57</v>
      </c>
      <c r="DQ32" s="67" t="s">
        <v>57</v>
      </c>
      <c r="DR32" s="43">
        <v>1</v>
      </c>
      <c r="DS32" s="67" t="s">
        <v>57</v>
      </c>
      <c r="DT32" s="67" t="s">
        <v>57</v>
      </c>
      <c r="DU32" s="42">
        <v>0</v>
      </c>
      <c r="DV32" s="42">
        <v>0</v>
      </c>
      <c r="DW32" s="42">
        <v>0</v>
      </c>
      <c r="DX32" s="67" t="s">
        <v>57</v>
      </c>
      <c r="DY32" s="67" t="s">
        <v>57</v>
      </c>
      <c r="DZ32" s="67" t="s">
        <v>57</v>
      </c>
      <c r="EA32" s="67" t="s">
        <v>57</v>
      </c>
      <c r="EB32" s="67" t="s">
        <v>57</v>
      </c>
      <c r="EC32" s="67" t="s">
        <v>57</v>
      </c>
      <c r="ED32" s="67" t="s">
        <v>57</v>
      </c>
      <c r="EE32" s="67" t="s">
        <v>57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67" t="s">
        <v>57</v>
      </c>
      <c r="EO32" s="42">
        <v>0</v>
      </c>
      <c r="EP32" s="43">
        <v>1</v>
      </c>
      <c r="EQ32" s="42">
        <v>0</v>
      </c>
      <c r="ER32" s="43">
        <v>1</v>
      </c>
      <c r="ES32" s="42">
        <v>0</v>
      </c>
      <c r="ET32" s="42">
        <v>0</v>
      </c>
      <c r="EU32" s="49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0"/>
        <v>19</v>
      </c>
      <c r="FD32" s="210">
        <f>(FC32/40)</f>
        <v>0.47499999999999998</v>
      </c>
      <c r="FE32" s="101">
        <f t="shared" si="2"/>
        <v>19</v>
      </c>
      <c r="FF32" s="179"/>
      <c r="FG32" s="190"/>
      <c r="FH32" s="190"/>
      <c r="FI32" s="190"/>
      <c r="FJ32" s="190"/>
      <c r="FK32" s="202">
        <v>0</v>
      </c>
      <c r="FL32" s="190"/>
      <c r="FM32" s="190"/>
      <c r="FN32" s="179"/>
    </row>
    <row r="33" spans="1:170" s="133" customFormat="1" x14ac:dyDescent="0.25">
      <c r="A33" s="192" t="s">
        <v>186</v>
      </c>
      <c r="B33" s="129" t="s">
        <v>31</v>
      </c>
      <c r="C33" s="187"/>
      <c r="D33" s="187"/>
      <c r="E33" s="20"/>
      <c r="F33" s="21"/>
      <c r="G33" s="188"/>
      <c r="H33" s="189" t="s">
        <v>57</v>
      </c>
      <c r="I33" s="42">
        <v>0</v>
      </c>
      <c r="J33" s="189" t="s">
        <v>57</v>
      </c>
      <c r="K33" s="189" t="s">
        <v>57</v>
      </c>
      <c r="L33" s="189" t="s">
        <v>57</v>
      </c>
      <c r="M33" s="189" t="s">
        <v>57</v>
      </c>
      <c r="N33" s="189" t="s">
        <v>57</v>
      </c>
      <c r="O33" s="43">
        <v>1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67" t="s">
        <v>57</v>
      </c>
      <c r="AD33" s="67" t="s">
        <v>57</v>
      </c>
      <c r="AE33" s="67" t="s">
        <v>57</v>
      </c>
      <c r="AF33" s="67" t="s">
        <v>57</v>
      </c>
      <c r="AG33" s="67" t="s">
        <v>57</v>
      </c>
      <c r="AH33" s="67" t="s">
        <v>57</v>
      </c>
      <c r="AI33" s="67" t="s">
        <v>57</v>
      </c>
      <c r="AJ33" s="67" t="s">
        <v>57</v>
      </c>
      <c r="AK33" s="67" t="s">
        <v>57</v>
      </c>
      <c r="AL33" s="67" t="s">
        <v>57</v>
      </c>
      <c r="AM33" s="67" t="s">
        <v>57</v>
      </c>
      <c r="AN33" s="67" t="s">
        <v>57</v>
      </c>
      <c r="AO33" s="67" t="s">
        <v>57</v>
      </c>
      <c r="AP33" s="67" t="s">
        <v>57</v>
      </c>
      <c r="AQ33" s="67" t="s">
        <v>57</v>
      </c>
      <c r="AR33" s="189" t="s">
        <v>57</v>
      </c>
      <c r="AS33" s="189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67" t="s">
        <v>57</v>
      </c>
      <c r="BG33" s="67" t="s">
        <v>57</v>
      </c>
      <c r="BH33" s="67" t="s">
        <v>57</v>
      </c>
      <c r="BI33" s="43">
        <v>1</v>
      </c>
      <c r="BJ33" s="67" t="s">
        <v>57</v>
      </c>
      <c r="BK33" s="42">
        <v>0</v>
      </c>
      <c r="BL33" s="42">
        <v>0</v>
      </c>
      <c r="BM33" s="67" t="s">
        <v>57</v>
      </c>
      <c r="BN33" s="67" t="s">
        <v>57</v>
      </c>
      <c r="BO33" s="67" t="s">
        <v>57</v>
      </c>
      <c r="BP33" s="43">
        <v>1</v>
      </c>
      <c r="BQ33" s="67" t="s">
        <v>57</v>
      </c>
      <c r="BR33" s="67" t="s">
        <v>57</v>
      </c>
      <c r="BS33" s="67" t="s">
        <v>57</v>
      </c>
      <c r="BT33" s="67" t="s">
        <v>57</v>
      </c>
      <c r="BU33" s="43">
        <v>1</v>
      </c>
      <c r="BV33" s="43">
        <v>1</v>
      </c>
      <c r="BW33" s="43">
        <v>1</v>
      </c>
      <c r="BX33" s="43">
        <v>1</v>
      </c>
      <c r="BY33" s="42">
        <v>0</v>
      </c>
      <c r="BZ33" s="43">
        <v>1</v>
      </c>
      <c r="CA33" s="43">
        <v>1</v>
      </c>
      <c r="CB33" s="185" t="s">
        <v>57</v>
      </c>
      <c r="CC33" s="43">
        <v>1</v>
      </c>
      <c r="CD33" s="42">
        <v>0</v>
      </c>
      <c r="CE33" s="42">
        <v>0</v>
      </c>
      <c r="CF33" s="42">
        <v>0</v>
      </c>
      <c r="CG33" s="43">
        <v>1</v>
      </c>
      <c r="CH33" s="67" t="s">
        <v>57</v>
      </c>
      <c r="CI33" s="67" t="s">
        <v>57</v>
      </c>
      <c r="CJ33" s="67" t="s">
        <v>57</v>
      </c>
      <c r="CK33" s="42">
        <v>0</v>
      </c>
      <c r="CL33" s="67" t="s">
        <v>57</v>
      </c>
      <c r="CM33" s="42">
        <v>0</v>
      </c>
      <c r="CN33" s="42">
        <v>0</v>
      </c>
      <c r="CO33" s="67" t="s">
        <v>57</v>
      </c>
      <c r="CP33" s="67" t="s">
        <v>57</v>
      </c>
      <c r="CQ33" s="67" t="s">
        <v>57</v>
      </c>
      <c r="CR33" s="67" t="s">
        <v>57</v>
      </c>
      <c r="CS33" s="67" t="s">
        <v>57</v>
      </c>
      <c r="CT33" s="43">
        <v>1</v>
      </c>
      <c r="CU33" s="42">
        <v>0</v>
      </c>
      <c r="CV33" s="67" t="s">
        <v>57</v>
      </c>
      <c r="CW33" s="67" t="s">
        <v>57</v>
      </c>
      <c r="CX33" s="67" t="s">
        <v>57</v>
      </c>
      <c r="CY33" s="67" t="s">
        <v>57</v>
      </c>
      <c r="CZ33" s="67" t="s">
        <v>57</v>
      </c>
      <c r="DA33" s="67" t="s">
        <v>57</v>
      </c>
      <c r="DB33" s="43">
        <v>1</v>
      </c>
      <c r="DC33" s="67" t="s">
        <v>57</v>
      </c>
      <c r="DD33" s="185" t="s">
        <v>57</v>
      </c>
      <c r="DE33" s="43">
        <v>1</v>
      </c>
      <c r="DF33" s="43">
        <v>1</v>
      </c>
      <c r="DG33" s="67" t="s">
        <v>57</v>
      </c>
      <c r="DH33" s="43">
        <v>1</v>
      </c>
      <c r="DI33" s="67" t="s">
        <v>57</v>
      </c>
      <c r="DJ33" s="43">
        <v>1</v>
      </c>
      <c r="DK33" s="43">
        <v>1</v>
      </c>
      <c r="DL33" s="43">
        <v>1</v>
      </c>
      <c r="DM33" s="43">
        <v>1</v>
      </c>
      <c r="DN33" s="42">
        <v>0</v>
      </c>
      <c r="DO33" s="42">
        <v>0</v>
      </c>
      <c r="DP33" s="67" t="s">
        <v>57</v>
      </c>
      <c r="DQ33" s="67" t="s">
        <v>57</v>
      </c>
      <c r="DR33" s="43">
        <v>1</v>
      </c>
      <c r="DS33" s="67" t="s">
        <v>57</v>
      </c>
      <c r="DT33" s="67" t="s">
        <v>57</v>
      </c>
      <c r="DU33" s="42">
        <v>0</v>
      </c>
      <c r="DV33" s="42">
        <v>0</v>
      </c>
      <c r="DW33" s="42">
        <v>0</v>
      </c>
      <c r="DX33" s="67" t="s">
        <v>57</v>
      </c>
      <c r="DY33" s="67" t="s">
        <v>57</v>
      </c>
      <c r="DZ33" s="67" t="s">
        <v>57</v>
      </c>
      <c r="EA33" s="67" t="s">
        <v>57</v>
      </c>
      <c r="EB33" s="67" t="s">
        <v>57</v>
      </c>
      <c r="EC33" s="67" t="s">
        <v>57</v>
      </c>
      <c r="ED33" s="67" t="s">
        <v>57</v>
      </c>
      <c r="EE33" s="67" t="s">
        <v>57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67" t="s">
        <v>57</v>
      </c>
      <c r="EO33" s="42">
        <v>0</v>
      </c>
      <c r="EP33" s="42">
        <v>0</v>
      </c>
      <c r="EQ33" s="42">
        <v>0</v>
      </c>
      <c r="ER33" s="43">
        <v>1</v>
      </c>
      <c r="ES33" s="42">
        <v>0</v>
      </c>
      <c r="ET33" s="42">
        <v>0</v>
      </c>
      <c r="EU33" s="48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0"/>
        <v>22</v>
      </c>
      <c r="FD33" s="210">
        <f t="shared" si="1"/>
        <v>0.51162790697674421</v>
      </c>
      <c r="FE33" s="101">
        <f t="shared" si="2"/>
        <v>13</v>
      </c>
      <c r="FF33" s="179"/>
      <c r="FG33" s="190"/>
      <c r="FH33" s="190"/>
      <c r="FI33" s="190"/>
      <c r="FJ33" s="190"/>
      <c r="FK33" s="202">
        <v>8422.5735104409941</v>
      </c>
      <c r="FL33" s="190"/>
      <c r="FM33" s="190"/>
      <c r="FN33" s="179"/>
    </row>
    <row r="34" spans="1:170" s="133" customFormat="1" x14ac:dyDescent="0.25">
      <c r="A34" s="192" t="s">
        <v>187</v>
      </c>
      <c r="B34" s="129" t="s">
        <v>32</v>
      </c>
      <c r="C34" s="187"/>
      <c r="D34" s="187"/>
      <c r="E34" s="20"/>
      <c r="F34" s="21"/>
      <c r="G34" s="188"/>
      <c r="H34" s="189" t="s">
        <v>57</v>
      </c>
      <c r="I34" s="5">
        <v>1</v>
      </c>
      <c r="J34" s="189" t="s">
        <v>57</v>
      </c>
      <c r="K34" s="189" t="s">
        <v>57</v>
      </c>
      <c r="L34" s="189" t="s">
        <v>57</v>
      </c>
      <c r="M34" s="189" t="s">
        <v>57</v>
      </c>
      <c r="N34" s="189" t="s">
        <v>57</v>
      </c>
      <c r="O34" s="5">
        <v>1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67" t="s">
        <v>57</v>
      </c>
      <c r="AD34" s="67" t="s">
        <v>57</v>
      </c>
      <c r="AE34" s="67" t="s">
        <v>57</v>
      </c>
      <c r="AF34" s="67" t="s">
        <v>57</v>
      </c>
      <c r="AG34" s="67" t="s">
        <v>57</v>
      </c>
      <c r="AH34" s="67" t="s">
        <v>57</v>
      </c>
      <c r="AI34" s="67" t="s">
        <v>57</v>
      </c>
      <c r="AJ34" s="67" t="s">
        <v>57</v>
      </c>
      <c r="AK34" s="67" t="s">
        <v>57</v>
      </c>
      <c r="AL34" s="67" t="s">
        <v>57</v>
      </c>
      <c r="AM34" s="67" t="s">
        <v>57</v>
      </c>
      <c r="AN34" s="67" t="s">
        <v>57</v>
      </c>
      <c r="AO34" s="67" t="s">
        <v>57</v>
      </c>
      <c r="AP34" s="67" t="s">
        <v>57</v>
      </c>
      <c r="AQ34" s="67" t="s">
        <v>57</v>
      </c>
      <c r="AR34" s="189" t="s">
        <v>57</v>
      </c>
      <c r="AS34" s="189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67" t="s">
        <v>57</v>
      </c>
      <c r="BG34" s="67" t="s">
        <v>57</v>
      </c>
      <c r="BH34" s="67" t="s">
        <v>57</v>
      </c>
      <c r="BI34" s="6">
        <v>0</v>
      </c>
      <c r="BJ34" s="67" t="s">
        <v>57</v>
      </c>
      <c r="BK34" s="6">
        <v>0</v>
      </c>
      <c r="BL34" s="5">
        <v>1</v>
      </c>
      <c r="BM34" s="67" t="s">
        <v>57</v>
      </c>
      <c r="BN34" s="67" t="s">
        <v>57</v>
      </c>
      <c r="BO34" s="67" t="s">
        <v>57</v>
      </c>
      <c r="BP34" s="5">
        <v>1</v>
      </c>
      <c r="BQ34" s="67" t="s">
        <v>57</v>
      </c>
      <c r="BR34" s="67" t="s">
        <v>57</v>
      </c>
      <c r="BS34" s="67" t="s">
        <v>57</v>
      </c>
      <c r="BT34" s="67" t="s">
        <v>57</v>
      </c>
      <c r="BU34" s="5">
        <v>1</v>
      </c>
      <c r="BV34" s="5">
        <v>1</v>
      </c>
      <c r="BW34" s="6">
        <v>0</v>
      </c>
      <c r="BX34" s="5">
        <v>1</v>
      </c>
      <c r="BY34" s="5">
        <v>1</v>
      </c>
      <c r="BZ34" s="5">
        <v>1</v>
      </c>
      <c r="CA34" s="5">
        <v>1</v>
      </c>
      <c r="CB34" s="185" t="s">
        <v>57</v>
      </c>
      <c r="CC34" s="5">
        <v>1</v>
      </c>
      <c r="CD34" s="6">
        <v>0</v>
      </c>
      <c r="CE34" s="5">
        <v>1</v>
      </c>
      <c r="CF34" s="6">
        <v>0</v>
      </c>
      <c r="CG34" s="6">
        <v>0</v>
      </c>
      <c r="CH34" s="67" t="s">
        <v>57</v>
      </c>
      <c r="CI34" s="67" t="s">
        <v>57</v>
      </c>
      <c r="CJ34" s="67" t="s">
        <v>57</v>
      </c>
      <c r="CK34" s="5">
        <v>1</v>
      </c>
      <c r="CL34" s="67" t="s">
        <v>57</v>
      </c>
      <c r="CM34" s="6">
        <v>0</v>
      </c>
      <c r="CN34" s="6">
        <v>0</v>
      </c>
      <c r="CO34" s="67" t="s">
        <v>57</v>
      </c>
      <c r="CP34" s="67" t="s">
        <v>57</v>
      </c>
      <c r="CQ34" s="67" t="s">
        <v>57</v>
      </c>
      <c r="CR34" s="67" t="s">
        <v>57</v>
      </c>
      <c r="CS34" s="67" t="s">
        <v>57</v>
      </c>
      <c r="CT34" s="5">
        <v>1</v>
      </c>
      <c r="CU34" s="5">
        <v>1</v>
      </c>
      <c r="CV34" s="67" t="s">
        <v>57</v>
      </c>
      <c r="CW34" s="67" t="s">
        <v>57</v>
      </c>
      <c r="CX34" s="67" t="s">
        <v>57</v>
      </c>
      <c r="CY34" s="67" t="s">
        <v>57</v>
      </c>
      <c r="CZ34" s="67" t="s">
        <v>57</v>
      </c>
      <c r="DA34" s="67" t="s">
        <v>57</v>
      </c>
      <c r="DB34" s="6">
        <v>0</v>
      </c>
      <c r="DC34" s="67" t="s">
        <v>57</v>
      </c>
      <c r="DD34" s="185" t="s">
        <v>57</v>
      </c>
      <c r="DE34" s="5">
        <v>1</v>
      </c>
      <c r="DF34" s="5">
        <v>1</v>
      </c>
      <c r="DG34" s="67" t="s">
        <v>57</v>
      </c>
      <c r="DH34" s="5">
        <v>1</v>
      </c>
      <c r="DI34" s="67" t="s">
        <v>57</v>
      </c>
      <c r="DJ34" s="6">
        <v>0</v>
      </c>
      <c r="DK34" s="6">
        <v>0</v>
      </c>
      <c r="DL34" s="5">
        <v>1</v>
      </c>
      <c r="DM34" s="6">
        <v>0</v>
      </c>
      <c r="DN34" s="5">
        <v>1</v>
      </c>
      <c r="DO34" s="6">
        <v>0</v>
      </c>
      <c r="DP34" s="67" t="s">
        <v>57</v>
      </c>
      <c r="DQ34" s="67" t="s">
        <v>57</v>
      </c>
      <c r="DR34" s="6">
        <v>0</v>
      </c>
      <c r="DS34" s="67" t="s">
        <v>57</v>
      </c>
      <c r="DT34" s="67" t="s">
        <v>57</v>
      </c>
      <c r="DU34" s="5">
        <v>1</v>
      </c>
      <c r="DV34" s="5">
        <v>1</v>
      </c>
      <c r="DW34" s="6">
        <v>0</v>
      </c>
      <c r="DX34" s="67" t="s">
        <v>57</v>
      </c>
      <c r="DY34" s="67" t="s">
        <v>57</v>
      </c>
      <c r="DZ34" s="67" t="s">
        <v>57</v>
      </c>
      <c r="EA34" s="67" t="s">
        <v>57</v>
      </c>
      <c r="EB34" s="67" t="s">
        <v>57</v>
      </c>
      <c r="EC34" s="67" t="s">
        <v>57</v>
      </c>
      <c r="ED34" s="67" t="s">
        <v>57</v>
      </c>
      <c r="EE34" s="67" t="s">
        <v>57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67" t="s">
        <v>57</v>
      </c>
      <c r="EO34" s="6">
        <v>0</v>
      </c>
      <c r="EP34" s="6">
        <v>0</v>
      </c>
      <c r="EQ34" s="42">
        <v>0</v>
      </c>
      <c r="ER34" s="5">
        <v>1</v>
      </c>
      <c r="ES34" s="5">
        <v>1</v>
      </c>
      <c r="ET34" s="5">
        <v>1</v>
      </c>
      <c r="EU34" s="50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0"/>
        <v>26</v>
      </c>
      <c r="FD34" s="210">
        <f t="shared" si="1"/>
        <v>0.60465116279069764</v>
      </c>
      <c r="FE34" s="101">
        <f t="shared" si="2"/>
        <v>7</v>
      </c>
      <c r="FF34" s="179"/>
      <c r="FG34" s="190"/>
      <c r="FH34" s="190"/>
      <c r="FI34" s="190"/>
      <c r="FJ34" s="190"/>
      <c r="FK34" s="202">
        <v>1916.221906150535</v>
      </c>
      <c r="FL34" s="190"/>
      <c r="FM34" s="190"/>
      <c r="FN34" s="179"/>
    </row>
    <row r="35" spans="1:170" s="133" customFormat="1" x14ac:dyDescent="0.25">
      <c r="A35" s="192" t="s">
        <v>188</v>
      </c>
      <c r="B35" s="129" t="s">
        <v>33</v>
      </c>
      <c r="C35" s="187"/>
      <c r="D35" s="187"/>
      <c r="E35" s="21"/>
      <c r="F35" s="21"/>
      <c r="G35" s="188"/>
      <c r="H35" s="189" t="s">
        <v>57</v>
      </c>
      <c r="I35" s="43">
        <v>1</v>
      </c>
      <c r="J35" s="189" t="s">
        <v>57</v>
      </c>
      <c r="K35" s="189" t="s">
        <v>57</v>
      </c>
      <c r="L35" s="189" t="s">
        <v>57</v>
      </c>
      <c r="M35" s="189" t="s">
        <v>57</v>
      </c>
      <c r="N35" s="189" t="s">
        <v>57</v>
      </c>
      <c r="O35" s="43">
        <v>1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67" t="s">
        <v>57</v>
      </c>
      <c r="AD35" s="67" t="s">
        <v>57</v>
      </c>
      <c r="AE35" s="67" t="s">
        <v>57</v>
      </c>
      <c r="AF35" s="67" t="s">
        <v>57</v>
      </c>
      <c r="AG35" s="67" t="s">
        <v>57</v>
      </c>
      <c r="AH35" s="67" t="s">
        <v>57</v>
      </c>
      <c r="AI35" s="67" t="s">
        <v>57</v>
      </c>
      <c r="AJ35" s="67" t="s">
        <v>57</v>
      </c>
      <c r="AK35" s="67" t="s">
        <v>57</v>
      </c>
      <c r="AL35" s="67" t="s">
        <v>57</v>
      </c>
      <c r="AM35" s="67" t="s">
        <v>57</v>
      </c>
      <c r="AN35" s="67" t="s">
        <v>57</v>
      </c>
      <c r="AO35" s="67" t="s">
        <v>57</v>
      </c>
      <c r="AP35" s="67" t="s">
        <v>57</v>
      </c>
      <c r="AQ35" s="67" t="s">
        <v>57</v>
      </c>
      <c r="AR35" s="189" t="s">
        <v>57</v>
      </c>
      <c r="AS35" s="189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67" t="s">
        <v>57</v>
      </c>
      <c r="BG35" s="67" t="s">
        <v>57</v>
      </c>
      <c r="BH35" s="67" t="s">
        <v>57</v>
      </c>
      <c r="BI35" s="42">
        <v>0</v>
      </c>
      <c r="BJ35" s="67" t="s">
        <v>57</v>
      </c>
      <c r="BK35" s="43">
        <v>1</v>
      </c>
      <c r="BL35" s="42">
        <v>0</v>
      </c>
      <c r="BM35" s="67" t="s">
        <v>57</v>
      </c>
      <c r="BN35" s="67" t="s">
        <v>57</v>
      </c>
      <c r="BO35" s="67" t="s">
        <v>57</v>
      </c>
      <c r="BP35" s="42">
        <v>0</v>
      </c>
      <c r="BQ35" s="67" t="s">
        <v>57</v>
      </c>
      <c r="BR35" s="67" t="s">
        <v>57</v>
      </c>
      <c r="BS35" s="67" t="s">
        <v>57</v>
      </c>
      <c r="BT35" s="67" t="s">
        <v>57</v>
      </c>
      <c r="BU35" s="43">
        <v>1</v>
      </c>
      <c r="BV35" s="43">
        <v>1</v>
      </c>
      <c r="BW35" s="43">
        <v>1</v>
      </c>
      <c r="BX35" s="43">
        <v>1</v>
      </c>
      <c r="BY35" s="43">
        <v>1</v>
      </c>
      <c r="BZ35" s="43">
        <v>1</v>
      </c>
      <c r="CA35" s="43">
        <v>1</v>
      </c>
      <c r="CB35" s="185" t="s">
        <v>57</v>
      </c>
      <c r="CC35" s="43">
        <v>1</v>
      </c>
      <c r="CD35" s="42">
        <v>0</v>
      </c>
      <c r="CE35" s="42">
        <v>0</v>
      </c>
      <c r="CF35" s="42">
        <v>0</v>
      </c>
      <c r="CG35" s="42">
        <v>0</v>
      </c>
      <c r="CH35" s="67" t="s">
        <v>57</v>
      </c>
      <c r="CI35" s="67" t="s">
        <v>57</v>
      </c>
      <c r="CJ35" s="67" t="s">
        <v>57</v>
      </c>
      <c r="CK35" s="42">
        <v>0</v>
      </c>
      <c r="CL35" s="67" t="s">
        <v>57</v>
      </c>
      <c r="CM35" s="42">
        <v>0</v>
      </c>
      <c r="CN35" s="42">
        <v>0</v>
      </c>
      <c r="CO35" s="67" t="s">
        <v>57</v>
      </c>
      <c r="CP35" s="67" t="s">
        <v>57</v>
      </c>
      <c r="CQ35" s="67" t="s">
        <v>57</v>
      </c>
      <c r="CR35" s="67" t="s">
        <v>57</v>
      </c>
      <c r="CS35" s="67" t="s">
        <v>57</v>
      </c>
      <c r="CT35" s="43">
        <v>1</v>
      </c>
      <c r="CU35" s="42">
        <v>0</v>
      </c>
      <c r="CV35" s="67" t="s">
        <v>57</v>
      </c>
      <c r="CW35" s="67" t="s">
        <v>57</v>
      </c>
      <c r="CX35" s="67" t="s">
        <v>57</v>
      </c>
      <c r="CY35" s="67" t="s">
        <v>57</v>
      </c>
      <c r="CZ35" s="67" t="s">
        <v>57</v>
      </c>
      <c r="DA35" s="67" t="s">
        <v>57</v>
      </c>
      <c r="DB35" s="43">
        <v>1</v>
      </c>
      <c r="DC35" s="67" t="s">
        <v>57</v>
      </c>
      <c r="DD35" s="185" t="s">
        <v>57</v>
      </c>
      <c r="DE35" s="43">
        <v>1</v>
      </c>
      <c r="DF35" s="43">
        <v>1</v>
      </c>
      <c r="DG35" s="67" t="s">
        <v>57</v>
      </c>
      <c r="DH35" s="43">
        <v>1</v>
      </c>
      <c r="DI35" s="67" t="s">
        <v>57</v>
      </c>
      <c r="DJ35" s="42">
        <v>0</v>
      </c>
      <c r="DK35" s="42">
        <v>0</v>
      </c>
      <c r="DL35" s="42">
        <v>0</v>
      </c>
      <c r="DM35" s="42">
        <v>0</v>
      </c>
      <c r="DN35" s="42">
        <v>0</v>
      </c>
      <c r="DO35" s="42">
        <v>0</v>
      </c>
      <c r="DP35" s="67" t="s">
        <v>57</v>
      </c>
      <c r="DQ35" s="67" t="s">
        <v>57</v>
      </c>
      <c r="DR35" s="42">
        <v>0</v>
      </c>
      <c r="DS35" s="67" t="s">
        <v>57</v>
      </c>
      <c r="DT35" s="67" t="s">
        <v>57</v>
      </c>
      <c r="DU35" s="42">
        <v>0</v>
      </c>
      <c r="DV35" s="42">
        <v>0</v>
      </c>
      <c r="DW35" s="42">
        <v>0</v>
      </c>
      <c r="DX35" s="67" t="s">
        <v>57</v>
      </c>
      <c r="DY35" s="67" t="s">
        <v>57</v>
      </c>
      <c r="DZ35" s="67" t="s">
        <v>57</v>
      </c>
      <c r="EA35" s="67" t="s">
        <v>57</v>
      </c>
      <c r="EB35" s="67" t="s">
        <v>57</v>
      </c>
      <c r="EC35" s="67" t="s">
        <v>57</v>
      </c>
      <c r="ED35" s="67" t="s">
        <v>57</v>
      </c>
      <c r="EE35" s="67" t="s">
        <v>57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67" t="s">
        <v>57</v>
      </c>
      <c r="EO35" s="42">
        <v>0</v>
      </c>
      <c r="EP35" s="42">
        <v>0</v>
      </c>
      <c r="EQ35" s="42">
        <v>0</v>
      </c>
      <c r="ER35" s="43">
        <v>1</v>
      </c>
      <c r="ES35" s="43">
        <v>1</v>
      </c>
      <c r="ET35" s="42">
        <v>0</v>
      </c>
      <c r="EU35" s="49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0"/>
        <v>19</v>
      </c>
      <c r="FD35" s="210">
        <f t="shared" si="1"/>
        <v>0.44186046511627908</v>
      </c>
      <c r="FE35" s="101">
        <f t="shared" si="2"/>
        <v>23</v>
      </c>
      <c r="FF35" s="179"/>
      <c r="FG35" s="190"/>
      <c r="FH35" s="190"/>
      <c r="FI35" s="190"/>
      <c r="FJ35" s="190"/>
      <c r="FK35" s="202">
        <v>510.37843526465332</v>
      </c>
      <c r="FL35" s="190"/>
      <c r="FM35" s="190"/>
      <c r="FN35" s="179"/>
    </row>
    <row r="36" spans="1:170" s="133" customFormat="1" x14ac:dyDescent="0.25">
      <c r="A36" s="179"/>
      <c r="B36" s="179"/>
      <c r="C36" s="196"/>
      <c r="D36" s="196"/>
      <c r="E36" s="28"/>
      <c r="F36" s="28"/>
      <c r="G36" s="52"/>
      <c r="H36" s="197"/>
      <c r="I36" s="197"/>
      <c r="J36" s="197"/>
      <c r="K36" s="197"/>
      <c r="L36" s="197"/>
      <c r="M36" s="197"/>
      <c r="N36" s="197"/>
      <c r="O36" s="197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97"/>
      <c r="AD36" s="197"/>
      <c r="AE36" s="197"/>
      <c r="AF36" s="179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79"/>
      <c r="BG36" s="179"/>
      <c r="BH36" s="179"/>
      <c r="BI36" s="179"/>
      <c r="BJ36" s="179"/>
      <c r="BK36" s="179"/>
      <c r="BL36" s="179"/>
      <c r="BM36" s="179"/>
      <c r="BN36" s="134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98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34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34"/>
      <c r="EG36" s="134"/>
      <c r="EH36" s="134"/>
      <c r="EI36" s="134"/>
      <c r="EJ36" s="134"/>
      <c r="EK36" s="134"/>
      <c r="EL36" s="134"/>
      <c r="EM36" s="134"/>
      <c r="EN36" s="179"/>
      <c r="EO36" s="179"/>
      <c r="EP36" s="179"/>
      <c r="EQ36" s="179"/>
      <c r="ER36" s="179"/>
      <c r="ES36" s="179"/>
      <c r="ET36" s="179"/>
      <c r="EU36" s="179"/>
      <c r="EV36" s="134"/>
      <c r="EW36" s="134"/>
      <c r="EX36" s="134"/>
      <c r="EY36" s="134"/>
      <c r="EZ36" s="134"/>
      <c r="FA36" s="134"/>
      <c r="FB36" s="134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</row>
    <row r="37" spans="1:170" s="200" customFormat="1" x14ac:dyDescent="0.25">
      <c r="A37" s="197"/>
      <c r="B37" s="197"/>
      <c r="C37" s="199"/>
      <c r="D37" s="199"/>
      <c r="E37" s="52"/>
      <c r="F37" s="52"/>
      <c r="G37" s="52"/>
      <c r="H37" s="197"/>
      <c r="I37" s="197"/>
      <c r="J37" s="197"/>
      <c r="K37" s="197"/>
      <c r="L37" s="197"/>
      <c r="M37" s="197"/>
      <c r="N37" s="197"/>
      <c r="O37" s="197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97"/>
      <c r="BG37" s="197"/>
      <c r="BH37" s="197"/>
      <c r="BI37" s="197"/>
      <c r="BJ37" s="197"/>
      <c r="BK37" s="197"/>
      <c r="BL37" s="197"/>
      <c r="BM37" s="197"/>
      <c r="BN37" s="134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34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34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197"/>
      <c r="EE37" s="197"/>
      <c r="EF37" s="134"/>
      <c r="EG37" s="134"/>
      <c r="EH37" s="134"/>
      <c r="EI37" s="134"/>
      <c r="EJ37" s="134"/>
      <c r="EK37" s="134"/>
      <c r="EL37" s="134"/>
      <c r="EM37" s="134"/>
      <c r="EN37" s="197"/>
      <c r="EO37" s="197"/>
      <c r="EP37" s="197"/>
      <c r="EQ37" s="197"/>
      <c r="ER37" s="197"/>
      <c r="ES37" s="197"/>
      <c r="ET37" s="197"/>
      <c r="EU37" s="197"/>
      <c r="EV37" s="134"/>
      <c r="EW37" s="134"/>
      <c r="EX37" s="134"/>
      <c r="EY37" s="134"/>
      <c r="EZ37" s="134"/>
      <c r="FA37" s="134"/>
      <c r="FB37" s="134"/>
      <c r="FC37" s="197"/>
      <c r="FD37" s="197"/>
      <c r="FE37" s="197"/>
      <c r="FF37" s="197"/>
      <c r="FG37" s="197"/>
      <c r="FH37" s="197"/>
      <c r="FI37" s="197"/>
      <c r="FJ37" s="197"/>
      <c r="FK37" s="197"/>
      <c r="FL37" s="197"/>
      <c r="FM37" s="197"/>
      <c r="FN37" s="197"/>
    </row>
    <row r="38" spans="1:170" s="200" customFormat="1" x14ac:dyDescent="0.25">
      <c r="A38" s="197"/>
      <c r="B38" s="197"/>
      <c r="C38" s="199"/>
      <c r="D38" s="199"/>
      <c r="E38" s="52"/>
      <c r="F38" s="52"/>
      <c r="G38" s="52"/>
      <c r="H38" s="197"/>
      <c r="I38" s="197"/>
      <c r="J38" s="197"/>
      <c r="K38" s="197"/>
      <c r="L38" s="197"/>
      <c r="M38" s="197"/>
      <c r="N38" s="197"/>
      <c r="O38" s="197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97"/>
      <c r="BG38" s="197"/>
      <c r="BH38" s="197"/>
      <c r="BI38" s="197"/>
      <c r="BJ38" s="197"/>
      <c r="BK38" s="197"/>
      <c r="BL38" s="197"/>
      <c r="BM38" s="197"/>
      <c r="BN38" s="134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34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34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7"/>
      <c r="EF38" s="134"/>
      <c r="EG38" s="134"/>
      <c r="EH38" s="134"/>
      <c r="EI38" s="134"/>
      <c r="EJ38" s="134"/>
      <c r="EK38" s="134"/>
      <c r="EL38" s="134"/>
      <c r="EM38" s="134"/>
      <c r="EN38" s="197"/>
      <c r="EO38" s="197"/>
      <c r="EP38" s="197"/>
      <c r="EQ38" s="197"/>
      <c r="ER38" s="197"/>
      <c r="ES38" s="197"/>
      <c r="ET38" s="197"/>
      <c r="EU38" s="197"/>
      <c r="EV38" s="134"/>
      <c r="EW38" s="134"/>
      <c r="EX38" s="134"/>
      <c r="EY38" s="134"/>
      <c r="EZ38" s="134"/>
      <c r="FA38" s="134"/>
      <c r="FB38" s="134"/>
      <c r="FC38" s="197"/>
      <c r="FD38" s="197"/>
      <c r="FE38" s="197"/>
      <c r="FF38" s="197"/>
      <c r="FG38" s="197"/>
      <c r="FH38" s="197"/>
      <c r="FI38" s="197"/>
      <c r="FJ38" s="197"/>
      <c r="FK38" s="197"/>
      <c r="FL38" s="197"/>
      <c r="FM38" s="197"/>
      <c r="FN38" s="197"/>
    </row>
    <row r="39" spans="1:170" s="3" customFormat="1" x14ac:dyDescent="0.25">
      <c r="A39" s="33"/>
      <c r="B39" s="33"/>
      <c r="C39" s="51"/>
      <c r="D39" s="51"/>
      <c r="E39" s="52"/>
      <c r="F39" s="52"/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</row>
    <row r="40" spans="1:170" s="3" customFormat="1" x14ac:dyDescent="0.25">
      <c r="A40" s="33"/>
      <c r="B40" s="33"/>
      <c r="C40" s="51"/>
      <c r="D40" s="51"/>
      <c r="E40" s="52"/>
      <c r="F40" s="52"/>
      <c r="G40" s="29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N40" s="31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1"/>
      <c r="EG40" s="31"/>
      <c r="EH40" s="31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</row>
    <row r="41" spans="1:170" x14ac:dyDescent="0.25">
      <c r="G41" s="29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N41" s="31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1"/>
      <c r="EG41" s="31"/>
      <c r="EH41" s="31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</row>
    <row r="42" spans="1:170" x14ac:dyDescent="0.25">
      <c r="G42" s="29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N42" s="31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1"/>
      <c r="EG42" s="31"/>
      <c r="EH42" s="31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  <row r="43" spans="1:170" x14ac:dyDescent="0.25">
      <c r="G43" s="29"/>
      <c r="H43" s="30"/>
      <c r="I43" s="30"/>
      <c r="J43" s="30"/>
      <c r="K43" s="30"/>
      <c r="L43" s="30"/>
      <c r="M43" s="30"/>
      <c r="N43" s="30"/>
      <c r="O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BF43" s="30"/>
      <c r="BG43" s="30"/>
      <c r="BH43" s="30"/>
      <c r="BI43" s="30"/>
      <c r="BJ43" s="30"/>
      <c r="BK43" s="30"/>
      <c r="BL43" s="30"/>
      <c r="BM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N43" s="30"/>
      <c r="EO43" s="30"/>
      <c r="EP43" s="30"/>
      <c r="EQ43" s="30"/>
      <c r="ER43" s="30"/>
      <c r="ES43" s="30"/>
      <c r="ET43" s="30"/>
      <c r="EU43" s="30"/>
    </row>
    <row r="44" spans="1:170" x14ac:dyDescent="0.25">
      <c r="G44" s="29"/>
      <c r="H44" s="30"/>
      <c r="I44" s="30"/>
      <c r="J44" s="30"/>
      <c r="K44" s="30"/>
      <c r="L44" s="30"/>
      <c r="M44" s="30"/>
      <c r="N44" s="30"/>
      <c r="O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BF44" s="30"/>
      <c r="BG44" s="30"/>
      <c r="BH44" s="30"/>
      <c r="BI44" s="30"/>
      <c r="BJ44" s="30"/>
      <c r="BK44" s="30"/>
      <c r="BL44" s="30"/>
      <c r="BM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N44" s="30"/>
      <c r="EO44" s="30"/>
      <c r="EP44" s="30"/>
      <c r="EQ44" s="30"/>
      <c r="ER44" s="30"/>
      <c r="ES44" s="30"/>
      <c r="ET44" s="30"/>
      <c r="EU44" s="30"/>
    </row>
    <row r="45" spans="1:170" x14ac:dyDescent="0.25">
      <c r="G45" s="29"/>
      <c r="H45" s="30"/>
      <c r="I45" s="30"/>
      <c r="J45" s="30"/>
      <c r="K45" s="30"/>
      <c r="L45" s="30"/>
      <c r="M45" s="30"/>
      <c r="N45" s="30"/>
      <c r="O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BF45" s="30"/>
      <c r="BG45" s="30"/>
      <c r="BH45" s="30"/>
      <c r="BI45" s="30"/>
      <c r="BJ45" s="30"/>
      <c r="BK45" s="30"/>
      <c r="BL45" s="30"/>
      <c r="BM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N45" s="30"/>
      <c r="EO45" s="30"/>
      <c r="EP45" s="30"/>
      <c r="EQ45" s="30"/>
      <c r="ER45" s="30"/>
      <c r="ES45" s="30"/>
      <c r="ET45" s="30"/>
      <c r="EU45" s="30"/>
    </row>
  </sheetData>
  <mergeCells count="14">
    <mergeCell ref="AG1:BE1"/>
    <mergeCell ref="CQ1:DD1"/>
    <mergeCell ref="DJ1:EM1"/>
    <mergeCell ref="FG1:FM1"/>
    <mergeCell ref="A1:A3"/>
    <mergeCell ref="B1:B3"/>
    <mergeCell ref="CC1:CD1"/>
    <mergeCell ref="BF1:BN1"/>
    <mergeCell ref="CE1:CP1"/>
    <mergeCell ref="DE1:DI1"/>
    <mergeCell ref="FC1:FE1"/>
    <mergeCell ref="EN1:FB1"/>
    <mergeCell ref="BO1:CB1"/>
    <mergeCell ref="H1:AF1"/>
  </mergeCells>
  <conditionalFormatting sqref="O5 O19:O21 O15:O17">
    <cfRule type="cellIs" dxfId="353" priority="138" operator="equal">
      <formula>"Ley de Ing."</formula>
    </cfRule>
  </conditionalFormatting>
  <conditionalFormatting sqref="O18">
    <cfRule type="cellIs" dxfId="352" priority="137" operator="equal">
      <formula>"Ley de Ing."</formula>
    </cfRule>
  </conditionalFormatting>
  <conditionalFormatting sqref="I19:I21 I15:I17">
    <cfRule type="cellIs" dxfId="351" priority="136" operator="equal">
      <formula>"Ley de Ing."</formula>
    </cfRule>
  </conditionalFormatting>
  <conditionalFormatting sqref="I5">
    <cfRule type="cellIs" dxfId="350" priority="135" operator="equal">
      <formula>"Ley de Ing."</formula>
    </cfRule>
  </conditionalFormatting>
  <conditionalFormatting sqref="I18">
    <cfRule type="cellIs" dxfId="349" priority="134" operator="equal">
      <formula>"Ley de Ing."</formula>
    </cfRule>
  </conditionalFormatting>
  <conditionalFormatting sqref="BI19:BI21 BI15:BI17">
    <cfRule type="cellIs" dxfId="348" priority="133" operator="equal">
      <formula>"Ley de Ing."</formula>
    </cfRule>
  </conditionalFormatting>
  <conditionalFormatting sqref="BI5">
    <cfRule type="cellIs" dxfId="347" priority="132" operator="equal">
      <formula>"Ley de Ing."</formula>
    </cfRule>
  </conditionalFormatting>
  <conditionalFormatting sqref="BI18">
    <cfRule type="cellIs" dxfId="346" priority="131" operator="equal">
      <formula>"Ley de Ing."</formula>
    </cfRule>
  </conditionalFormatting>
  <conditionalFormatting sqref="BL19:BL21 BL15:BL17">
    <cfRule type="cellIs" dxfId="345" priority="130" operator="equal">
      <formula>"Ley de Ing."</formula>
    </cfRule>
  </conditionalFormatting>
  <conditionalFormatting sqref="BL5">
    <cfRule type="cellIs" dxfId="344" priority="129" operator="equal">
      <formula>"Ley de Ing."</formula>
    </cfRule>
  </conditionalFormatting>
  <conditionalFormatting sqref="BL18">
    <cfRule type="cellIs" dxfId="343" priority="128" operator="equal">
      <formula>"Ley de Ing."</formula>
    </cfRule>
  </conditionalFormatting>
  <conditionalFormatting sqref="BK19:BK21 BK15:BK17">
    <cfRule type="cellIs" dxfId="342" priority="127" operator="equal">
      <formula>"Ley de Ing."</formula>
    </cfRule>
  </conditionalFormatting>
  <conditionalFormatting sqref="BK5">
    <cfRule type="cellIs" dxfId="341" priority="126" operator="equal">
      <formula>"Ley de Ing."</formula>
    </cfRule>
  </conditionalFormatting>
  <conditionalFormatting sqref="BK18">
    <cfRule type="cellIs" dxfId="340" priority="125" operator="equal">
      <formula>"Ley de Ing."</formula>
    </cfRule>
  </conditionalFormatting>
  <conditionalFormatting sqref="DE19:DF21 DE15:DF17">
    <cfRule type="cellIs" dxfId="339" priority="124" operator="equal">
      <formula>"Ley de Ing."</formula>
    </cfRule>
  </conditionalFormatting>
  <conditionalFormatting sqref="DE5">
    <cfRule type="cellIs" dxfId="338" priority="123" operator="equal">
      <formula>"Ley de Ing."</formula>
    </cfRule>
  </conditionalFormatting>
  <conditionalFormatting sqref="DE18">
    <cfRule type="cellIs" dxfId="337" priority="122" operator="equal">
      <formula>"Ley de Ing."</formula>
    </cfRule>
  </conditionalFormatting>
  <conditionalFormatting sqref="DF5">
    <cfRule type="cellIs" dxfId="336" priority="121" operator="equal">
      <formula>"Ley de Ing."</formula>
    </cfRule>
  </conditionalFormatting>
  <conditionalFormatting sqref="DF18">
    <cfRule type="cellIs" dxfId="335" priority="120" operator="equal">
      <formula>"Ley de Ing."</formula>
    </cfRule>
  </conditionalFormatting>
  <conditionalFormatting sqref="DH19:DH21 DH15:DH17">
    <cfRule type="cellIs" dxfId="334" priority="119" operator="equal">
      <formula>"Ley de Ing."</formula>
    </cfRule>
  </conditionalFormatting>
  <conditionalFormatting sqref="DH5">
    <cfRule type="cellIs" dxfId="333" priority="118" operator="equal">
      <formula>"Ley de Ing."</formula>
    </cfRule>
  </conditionalFormatting>
  <conditionalFormatting sqref="DH18">
    <cfRule type="cellIs" dxfId="332" priority="117" operator="equal">
      <formula>"Ley de Ing."</formula>
    </cfRule>
  </conditionalFormatting>
  <conditionalFormatting sqref="BP19:BP21 BP15:BP17">
    <cfRule type="cellIs" dxfId="331" priority="116" operator="equal">
      <formula>"Ley de Ing."</formula>
    </cfRule>
  </conditionalFormatting>
  <conditionalFormatting sqref="BP5">
    <cfRule type="cellIs" dxfId="330" priority="115" operator="equal">
      <formula>"Ley de Ing."</formula>
    </cfRule>
  </conditionalFormatting>
  <conditionalFormatting sqref="BP18">
    <cfRule type="cellIs" dxfId="329" priority="114" operator="equal">
      <formula>"Ley de Ing."</formula>
    </cfRule>
  </conditionalFormatting>
  <conditionalFormatting sqref="BZ19:CA21 BZ15:CA17">
    <cfRule type="cellIs" dxfId="328" priority="113" operator="equal">
      <formula>"Ley de Ing."</formula>
    </cfRule>
  </conditionalFormatting>
  <conditionalFormatting sqref="BZ5">
    <cfRule type="cellIs" dxfId="327" priority="112" operator="equal">
      <formula>"Ley de Ing."</formula>
    </cfRule>
  </conditionalFormatting>
  <conditionalFormatting sqref="BZ18">
    <cfRule type="cellIs" dxfId="326" priority="111" operator="equal">
      <formula>"Ley de Ing."</formula>
    </cfRule>
  </conditionalFormatting>
  <conditionalFormatting sqref="CA5">
    <cfRule type="cellIs" dxfId="325" priority="110" operator="equal">
      <formula>"Ley de Ing."</formula>
    </cfRule>
  </conditionalFormatting>
  <conditionalFormatting sqref="CA18">
    <cfRule type="cellIs" dxfId="324" priority="109" operator="equal">
      <formula>"Ley de Ing."</formula>
    </cfRule>
  </conditionalFormatting>
  <conditionalFormatting sqref="BU19:BY21 BU15:BY17">
    <cfRule type="cellIs" dxfId="323" priority="108" operator="equal">
      <formula>"Ley de Ing."</formula>
    </cfRule>
  </conditionalFormatting>
  <conditionalFormatting sqref="BU5">
    <cfRule type="cellIs" dxfId="322" priority="107" operator="equal">
      <formula>"Ley de Ing."</formula>
    </cfRule>
  </conditionalFormatting>
  <conditionalFormatting sqref="BU18">
    <cfRule type="cellIs" dxfId="321" priority="106" operator="equal">
      <formula>"Ley de Ing."</formula>
    </cfRule>
  </conditionalFormatting>
  <conditionalFormatting sqref="BV5">
    <cfRule type="cellIs" dxfId="320" priority="105" operator="equal">
      <formula>"Ley de Ing."</formula>
    </cfRule>
  </conditionalFormatting>
  <conditionalFormatting sqref="BV18">
    <cfRule type="cellIs" dxfId="319" priority="104" operator="equal">
      <formula>"Ley de Ing."</formula>
    </cfRule>
  </conditionalFormatting>
  <conditionalFormatting sqref="BW5">
    <cfRule type="cellIs" dxfId="318" priority="103" operator="equal">
      <formula>"Ley de Ing."</formula>
    </cfRule>
  </conditionalFormatting>
  <conditionalFormatting sqref="BW18">
    <cfRule type="cellIs" dxfId="317" priority="102" operator="equal">
      <formula>"Ley de Ing."</formula>
    </cfRule>
  </conditionalFormatting>
  <conditionalFormatting sqref="BX5">
    <cfRule type="cellIs" dxfId="316" priority="101" operator="equal">
      <formula>"Ley de Ing."</formula>
    </cfRule>
  </conditionalFormatting>
  <conditionalFormatting sqref="BX18">
    <cfRule type="cellIs" dxfId="315" priority="100" operator="equal">
      <formula>"Ley de Ing."</formula>
    </cfRule>
  </conditionalFormatting>
  <conditionalFormatting sqref="BY5">
    <cfRule type="cellIs" dxfId="314" priority="99" operator="equal">
      <formula>"Ley de Ing."</formula>
    </cfRule>
  </conditionalFormatting>
  <conditionalFormatting sqref="BY18">
    <cfRule type="cellIs" dxfId="313" priority="98" operator="equal">
      <formula>"Ley de Ing."</formula>
    </cfRule>
  </conditionalFormatting>
  <conditionalFormatting sqref="CE19:CE21 CE15:CE17">
    <cfRule type="cellIs" dxfId="312" priority="97" operator="equal">
      <formula>"Ley de Ing."</formula>
    </cfRule>
  </conditionalFormatting>
  <conditionalFormatting sqref="CE5">
    <cfRule type="cellIs" dxfId="311" priority="96" operator="equal">
      <formula>"Ley de Ing."</formula>
    </cfRule>
  </conditionalFormatting>
  <conditionalFormatting sqref="CE18">
    <cfRule type="cellIs" dxfId="310" priority="95" operator="equal">
      <formula>"Ley de Ing."</formula>
    </cfRule>
  </conditionalFormatting>
  <conditionalFormatting sqref="CF19:CF21 CF15:CF17">
    <cfRule type="cellIs" dxfId="309" priority="94" operator="equal">
      <formula>"Ley de Ing."</formula>
    </cfRule>
  </conditionalFormatting>
  <conditionalFormatting sqref="CF5">
    <cfRule type="cellIs" dxfId="308" priority="93" operator="equal">
      <formula>"Ley de Ing."</formula>
    </cfRule>
  </conditionalFormatting>
  <conditionalFormatting sqref="CF18">
    <cfRule type="cellIs" dxfId="307" priority="92" operator="equal">
      <formula>"Ley de Ing."</formula>
    </cfRule>
  </conditionalFormatting>
  <conditionalFormatting sqref="CG19:CG21 CG15:CG17">
    <cfRule type="cellIs" dxfId="306" priority="91" operator="equal">
      <formula>"Ley de Ing."</formula>
    </cfRule>
  </conditionalFormatting>
  <conditionalFormatting sqref="CG5">
    <cfRule type="cellIs" dxfId="305" priority="90" operator="equal">
      <formula>"Ley de Ing."</formula>
    </cfRule>
  </conditionalFormatting>
  <conditionalFormatting sqref="CG18">
    <cfRule type="cellIs" dxfId="304" priority="89" operator="equal">
      <formula>"Ley de Ing."</formula>
    </cfRule>
  </conditionalFormatting>
  <conditionalFormatting sqref="CK19:CK21 CK15:CK17">
    <cfRule type="cellIs" dxfId="303" priority="88" operator="equal">
      <formula>"Ley de Ing."</formula>
    </cfRule>
  </conditionalFormatting>
  <conditionalFormatting sqref="CK5">
    <cfRule type="cellIs" dxfId="302" priority="87" operator="equal">
      <formula>"Ley de Ing."</formula>
    </cfRule>
  </conditionalFormatting>
  <conditionalFormatting sqref="CK18">
    <cfRule type="cellIs" dxfId="301" priority="86" operator="equal">
      <formula>"Ley de Ing."</formula>
    </cfRule>
  </conditionalFormatting>
  <conditionalFormatting sqref="CM19:CM21 CM15:CM17">
    <cfRule type="cellIs" dxfId="300" priority="85" operator="equal">
      <formula>"Ley de Ing."</formula>
    </cfRule>
  </conditionalFormatting>
  <conditionalFormatting sqref="CM5">
    <cfRule type="cellIs" dxfId="299" priority="84" operator="equal">
      <formula>"Ley de Ing."</formula>
    </cfRule>
  </conditionalFormatting>
  <conditionalFormatting sqref="CM18">
    <cfRule type="cellIs" dxfId="298" priority="83" operator="equal">
      <formula>"Ley de Ing."</formula>
    </cfRule>
  </conditionalFormatting>
  <conditionalFormatting sqref="CN19:CN21 CN15:CN17">
    <cfRule type="cellIs" dxfId="297" priority="82" operator="equal">
      <formula>"Ley de Ing."</formula>
    </cfRule>
  </conditionalFormatting>
  <conditionalFormatting sqref="CN5">
    <cfRule type="cellIs" dxfId="296" priority="81" operator="equal">
      <formula>"Ley de Ing."</formula>
    </cfRule>
  </conditionalFormatting>
  <conditionalFormatting sqref="CN18">
    <cfRule type="cellIs" dxfId="295" priority="80" operator="equal">
      <formula>"Ley de Ing."</formula>
    </cfRule>
  </conditionalFormatting>
  <conditionalFormatting sqref="CT5 CT15:CT21">
    <cfRule type="cellIs" dxfId="294" priority="79" operator="equal">
      <formula>"Ley de Ing."</formula>
    </cfRule>
  </conditionalFormatting>
  <conditionalFormatting sqref="CU5 CU15:CU21">
    <cfRule type="cellIs" dxfId="293" priority="78" operator="equal">
      <formula>"Ley de Ing."</formula>
    </cfRule>
  </conditionalFormatting>
  <conditionalFormatting sqref="DB19:DB21 DB15:DB17">
    <cfRule type="cellIs" dxfId="292" priority="77" operator="equal">
      <formula>"Ley de Ing."</formula>
    </cfRule>
  </conditionalFormatting>
  <conditionalFormatting sqref="DB5">
    <cfRule type="cellIs" dxfId="291" priority="76" operator="equal">
      <formula>"Ley de Ing."</formula>
    </cfRule>
  </conditionalFormatting>
  <conditionalFormatting sqref="DB18">
    <cfRule type="cellIs" dxfId="290" priority="75" operator="equal">
      <formula>"Ley de Ing."</formula>
    </cfRule>
  </conditionalFormatting>
  <conditionalFormatting sqref="DJ19:DO21 DJ15:DO17">
    <cfRule type="cellIs" dxfId="289" priority="74" operator="equal">
      <formula>"Ley de Ing."</formula>
    </cfRule>
  </conditionalFormatting>
  <conditionalFormatting sqref="DJ5">
    <cfRule type="cellIs" dxfId="288" priority="73" operator="equal">
      <formula>"Ley de Ing."</formula>
    </cfRule>
  </conditionalFormatting>
  <conditionalFormatting sqref="DJ18">
    <cfRule type="cellIs" dxfId="287" priority="72" operator="equal">
      <formula>"Ley de Ing."</formula>
    </cfRule>
  </conditionalFormatting>
  <conditionalFormatting sqref="DK5">
    <cfRule type="cellIs" dxfId="286" priority="71" operator="equal">
      <formula>"Ley de Ing."</formula>
    </cfRule>
  </conditionalFormatting>
  <conditionalFormatting sqref="DK18">
    <cfRule type="cellIs" dxfId="285" priority="70" operator="equal">
      <formula>"Ley de Ing."</formula>
    </cfRule>
  </conditionalFormatting>
  <conditionalFormatting sqref="DL5">
    <cfRule type="cellIs" dxfId="284" priority="69" operator="equal">
      <formula>"Ley de Ing."</formula>
    </cfRule>
  </conditionalFormatting>
  <conditionalFormatting sqref="DL18">
    <cfRule type="cellIs" dxfId="283" priority="68" operator="equal">
      <formula>"Ley de Ing."</formula>
    </cfRule>
  </conditionalFormatting>
  <conditionalFormatting sqref="DM5">
    <cfRule type="cellIs" dxfId="282" priority="67" operator="equal">
      <formula>"Ley de Ing."</formula>
    </cfRule>
  </conditionalFormatting>
  <conditionalFormatting sqref="DM18">
    <cfRule type="cellIs" dxfId="281" priority="66" operator="equal">
      <formula>"Ley de Ing."</formula>
    </cfRule>
  </conditionalFormatting>
  <conditionalFormatting sqref="DN5">
    <cfRule type="cellIs" dxfId="280" priority="65" operator="equal">
      <formula>"Ley de Ing."</formula>
    </cfRule>
  </conditionalFormatting>
  <conditionalFormatting sqref="DN18">
    <cfRule type="cellIs" dxfId="279" priority="64" operator="equal">
      <formula>"Ley de Ing."</formula>
    </cfRule>
  </conditionalFormatting>
  <conditionalFormatting sqref="DO5">
    <cfRule type="cellIs" dxfId="278" priority="63" operator="equal">
      <formula>"Ley de Ing."</formula>
    </cfRule>
  </conditionalFormatting>
  <conditionalFormatting sqref="DO18">
    <cfRule type="cellIs" dxfId="277" priority="62" operator="equal">
      <formula>"Ley de Ing."</formula>
    </cfRule>
  </conditionalFormatting>
  <conditionalFormatting sqref="CC19:CD21 CC15:CD17">
    <cfRule type="cellIs" dxfId="276" priority="61" operator="equal">
      <formula>"Ley de Ing."</formula>
    </cfRule>
  </conditionalFormatting>
  <conditionalFormatting sqref="CC5">
    <cfRule type="cellIs" dxfId="275" priority="60" operator="equal">
      <formula>"Ley de Ing."</formula>
    </cfRule>
  </conditionalFormatting>
  <conditionalFormatting sqref="CC18">
    <cfRule type="cellIs" dxfId="274" priority="59" operator="equal">
      <formula>"Ley de Ing."</formula>
    </cfRule>
  </conditionalFormatting>
  <conditionalFormatting sqref="CD5">
    <cfRule type="cellIs" dxfId="273" priority="58" operator="equal">
      <formula>"Ley de Ing."</formula>
    </cfRule>
  </conditionalFormatting>
  <conditionalFormatting sqref="CD18">
    <cfRule type="cellIs" dxfId="272" priority="57" operator="equal">
      <formula>"Ley de Ing."</formula>
    </cfRule>
  </conditionalFormatting>
  <conditionalFormatting sqref="DR19:DR21 DR15:DR17">
    <cfRule type="cellIs" dxfId="271" priority="56" operator="equal">
      <formula>"Ley de Ing."</formula>
    </cfRule>
  </conditionalFormatting>
  <conditionalFormatting sqref="DR5">
    <cfRule type="cellIs" dxfId="270" priority="55" operator="equal">
      <formula>"Ley de Ing."</formula>
    </cfRule>
  </conditionalFormatting>
  <conditionalFormatting sqref="DR18">
    <cfRule type="cellIs" dxfId="269" priority="54" operator="equal">
      <formula>"Ley de Ing."</formula>
    </cfRule>
  </conditionalFormatting>
  <conditionalFormatting sqref="DU19:DW21 DU15:DW17">
    <cfRule type="cellIs" dxfId="268" priority="53" operator="equal">
      <formula>"Ley de Ing."</formula>
    </cfRule>
  </conditionalFormatting>
  <conditionalFormatting sqref="DU5">
    <cfRule type="cellIs" dxfId="267" priority="52" operator="equal">
      <formula>"Ley de Ing."</formula>
    </cfRule>
  </conditionalFormatting>
  <conditionalFormatting sqref="DU18">
    <cfRule type="cellIs" dxfId="266" priority="51" operator="equal">
      <formula>"Ley de Ing."</formula>
    </cfRule>
  </conditionalFormatting>
  <conditionalFormatting sqref="DV5">
    <cfRule type="cellIs" dxfId="265" priority="50" operator="equal">
      <formula>"Ley de Ing."</formula>
    </cfRule>
  </conditionalFormatting>
  <conditionalFormatting sqref="DV18">
    <cfRule type="cellIs" dxfId="264" priority="49" operator="equal">
      <formula>"Ley de Ing."</formula>
    </cfRule>
  </conditionalFormatting>
  <conditionalFormatting sqref="DW5">
    <cfRule type="cellIs" dxfId="263" priority="48" operator="equal">
      <formula>"Ley de Ing."</formula>
    </cfRule>
  </conditionalFormatting>
  <conditionalFormatting sqref="DW18">
    <cfRule type="cellIs" dxfId="262" priority="47" operator="equal">
      <formula>"Ley de Ing."</formula>
    </cfRule>
  </conditionalFormatting>
  <conditionalFormatting sqref="EO19:EP21 ER19:EU21 EO15:EP17 ER15:EU17">
    <cfRule type="cellIs" dxfId="261" priority="46" operator="equal">
      <formula>"Ley de Ing."</formula>
    </cfRule>
  </conditionalFormatting>
  <conditionalFormatting sqref="EO5">
    <cfRule type="cellIs" dxfId="260" priority="45" operator="equal">
      <formula>"Ley de Ing."</formula>
    </cfRule>
  </conditionalFormatting>
  <conditionalFormatting sqref="EO18">
    <cfRule type="cellIs" dxfId="259" priority="44" operator="equal">
      <formula>"Ley de Ing."</formula>
    </cfRule>
  </conditionalFormatting>
  <conditionalFormatting sqref="EP5">
    <cfRule type="cellIs" dxfId="258" priority="43" operator="equal">
      <formula>"Ley de Ing."</formula>
    </cfRule>
  </conditionalFormatting>
  <conditionalFormatting sqref="EP18">
    <cfRule type="cellIs" dxfId="257" priority="42" operator="equal">
      <formula>"Ley de Ing."</formula>
    </cfRule>
  </conditionalFormatting>
  <conditionalFormatting sqref="EQ5:ER5">
    <cfRule type="cellIs" dxfId="256" priority="41" operator="equal">
      <formula>"Ley de Ing."</formula>
    </cfRule>
  </conditionalFormatting>
  <conditionalFormatting sqref="ER18">
    <cfRule type="cellIs" dxfId="255" priority="40" operator="equal">
      <formula>"Ley de Ing."</formula>
    </cfRule>
  </conditionalFormatting>
  <conditionalFormatting sqref="ES5">
    <cfRule type="cellIs" dxfId="254" priority="39" operator="equal">
      <formula>"Ley de Ing."</formula>
    </cfRule>
  </conditionalFormatting>
  <conditionalFormatting sqref="ES18">
    <cfRule type="cellIs" dxfId="253" priority="38" operator="equal">
      <formula>"Ley de Ing."</formula>
    </cfRule>
  </conditionalFormatting>
  <conditionalFormatting sqref="ET5">
    <cfRule type="cellIs" dxfId="252" priority="37" operator="equal">
      <formula>"Ley de Ing."</formula>
    </cfRule>
  </conditionalFormatting>
  <conditionalFormatting sqref="ET18">
    <cfRule type="cellIs" dxfId="251" priority="36" operator="equal">
      <formula>"Ley de Ing."</formula>
    </cfRule>
  </conditionalFormatting>
  <conditionalFormatting sqref="EU5">
    <cfRule type="cellIs" dxfId="250" priority="35" operator="equal">
      <formula>"Ley de Ing."</formula>
    </cfRule>
  </conditionalFormatting>
  <conditionalFormatting sqref="EU18">
    <cfRule type="cellIs" dxfId="249" priority="34" operator="equal">
      <formula>"Ley de Ing."</formula>
    </cfRule>
  </conditionalFormatting>
  <conditionalFormatting sqref="P18:T18">
    <cfRule type="cellIs" dxfId="248" priority="33" operator="equal">
      <formula>"Ley de Ing."</formula>
    </cfRule>
  </conditionalFormatting>
  <conditionalFormatting sqref="U18">
    <cfRule type="cellIs" dxfId="247" priority="20" operator="equal">
      <formula>"Ley de Ing."</formula>
    </cfRule>
  </conditionalFormatting>
  <conditionalFormatting sqref="V18">
    <cfRule type="cellIs" dxfId="246" priority="19" operator="equal">
      <formula>"Ley de Ing."</formula>
    </cfRule>
  </conditionalFormatting>
  <conditionalFormatting sqref="W18">
    <cfRule type="cellIs" dxfId="245" priority="18" operator="equal">
      <formula>"Ley de Ing."</formula>
    </cfRule>
  </conditionalFormatting>
  <conditionalFormatting sqref="X18">
    <cfRule type="cellIs" dxfId="244" priority="17" operator="equal">
      <formula>"Ley de Ing."</formula>
    </cfRule>
  </conditionalFormatting>
  <conditionalFormatting sqref="Y18">
    <cfRule type="cellIs" dxfId="243" priority="16" operator="equal">
      <formula>"Ley de Ing."</formula>
    </cfRule>
  </conditionalFormatting>
  <conditionalFormatting sqref="Z18">
    <cfRule type="cellIs" dxfId="242" priority="15" operator="equal">
      <formula>"Ley de Ing."</formula>
    </cfRule>
  </conditionalFormatting>
  <conditionalFormatting sqref="AA18">
    <cfRule type="cellIs" dxfId="241" priority="14" operator="equal">
      <formula>"Ley de Ing."</formula>
    </cfRule>
  </conditionalFormatting>
  <conditionalFormatting sqref="AB18">
    <cfRule type="cellIs" dxfId="240" priority="13" operator="equal">
      <formula>"Ley de Ing."</formula>
    </cfRule>
  </conditionalFormatting>
  <conditionalFormatting sqref="AT18">
    <cfRule type="cellIs" dxfId="239" priority="12" operator="equal">
      <formula>"Ley de Ing."</formula>
    </cfRule>
  </conditionalFormatting>
  <conditionalFormatting sqref="AU18">
    <cfRule type="cellIs" dxfId="238" priority="11" operator="equal">
      <formula>"Ley de Ing."</formula>
    </cfRule>
  </conditionalFormatting>
  <conditionalFormatting sqref="AV18">
    <cfRule type="cellIs" dxfId="237" priority="10" operator="equal">
      <formula>"Ley de Ing."</formula>
    </cfRule>
  </conditionalFormatting>
  <conditionalFormatting sqref="AW18">
    <cfRule type="cellIs" dxfId="236" priority="9" operator="equal">
      <formula>"Ley de Ing."</formula>
    </cfRule>
  </conditionalFormatting>
  <conditionalFormatting sqref="AX18">
    <cfRule type="cellIs" dxfId="235" priority="8" operator="equal">
      <formula>"Ley de Ing."</formula>
    </cfRule>
  </conditionalFormatting>
  <conditionalFormatting sqref="AY18">
    <cfRule type="cellIs" dxfId="234" priority="7" operator="equal">
      <formula>"Ley de Ing."</formula>
    </cfRule>
  </conditionalFormatting>
  <conditionalFormatting sqref="AZ18">
    <cfRule type="cellIs" dxfId="233" priority="6" operator="equal">
      <formula>"Ley de Ing."</formula>
    </cfRule>
  </conditionalFormatting>
  <conditionalFormatting sqref="BA18">
    <cfRule type="cellIs" dxfId="232" priority="5" operator="equal">
      <formula>"Ley de Ing."</formula>
    </cfRule>
  </conditionalFormatting>
  <conditionalFormatting sqref="BB18">
    <cfRule type="cellIs" dxfId="231" priority="4" operator="equal">
      <formula>"Ley de Ing."</formula>
    </cfRule>
  </conditionalFormatting>
  <conditionalFormatting sqref="BC18">
    <cfRule type="cellIs" dxfId="230" priority="3" operator="equal">
      <formula>"Ley de Ing."</formula>
    </cfRule>
  </conditionalFormatting>
  <conditionalFormatting sqref="BD18">
    <cfRule type="cellIs" dxfId="229" priority="2" operator="equal">
      <formula>"Ley de Ing."</formula>
    </cfRule>
  </conditionalFormatting>
  <conditionalFormatting sqref="BE18">
    <cfRule type="cellIs" dxfId="228" priority="1" operator="equal">
      <formula>"Ley de Ing."</formula>
    </cfRule>
  </conditionalFormatting>
  <pageMargins left="0.7" right="0.7" top="0.75" bottom="0.75" header="0.3" footer="0.3"/>
  <pageSetup paperSize="9" orientation="portrait" r:id="rId1"/>
  <ignoredErrors>
    <ignoredError sqref="FD32 FD12" formula="1"/>
    <ignoredError sqref="A4:A35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FN42"/>
  <sheetViews>
    <sheetView showGridLines="0" zoomScale="90" zoomScaleNormal="90" workbookViewId="0">
      <pane xSplit="2" ySplit="3" topLeftCell="FG4" activePane="bottomRight" state="frozen"/>
      <selection pane="topRight" activeCell="C1" sqref="C1"/>
      <selection pane="bottomLeft" activeCell="A5" sqref="A5"/>
      <selection pane="bottomRight" activeCell="FG2" sqref="FG1:FM1048576"/>
    </sheetView>
  </sheetViews>
  <sheetFormatPr baseColWidth="10" defaultColWidth="11.42578125" defaultRowHeight="15" x14ac:dyDescent="0.25"/>
  <cols>
    <col min="1" max="2" width="17.7109375" style="26" customWidth="1"/>
    <col min="3" max="4" width="11.7109375" style="27" customWidth="1"/>
    <col min="5" max="6" width="20.7109375" style="28" customWidth="1"/>
    <col min="7" max="7" width="20.7109375" style="34" customWidth="1"/>
    <col min="8" max="15" width="30.7109375" style="32" customWidth="1"/>
    <col min="16" max="20" width="30.7109375" style="26" customWidth="1"/>
    <col min="21" max="28" width="30.7109375" style="157" customWidth="1"/>
    <col min="29" max="45" width="30.7109375" style="32" customWidth="1"/>
    <col min="46" max="57" width="30.7109375" style="157" customWidth="1"/>
    <col min="58" max="65" width="30.7109375" style="32" customWidth="1"/>
    <col min="66" max="66" width="30.7109375" style="26" customWidth="1"/>
    <col min="67" max="79" width="30.7109375" style="32" customWidth="1"/>
    <col min="80" max="80" width="30.7109375" style="156" customWidth="1"/>
    <col min="81" max="107" width="30.7109375" style="32" customWidth="1"/>
    <col min="108" max="108" width="30.7109375" style="156" customWidth="1"/>
    <col min="109" max="135" width="30.7109375" style="32" customWidth="1"/>
    <col min="136" max="136" width="30.7109375" style="26" customWidth="1"/>
    <col min="137" max="138" width="30.7109375" style="121" customWidth="1"/>
    <col min="139" max="143" width="30.7109375" style="156" customWidth="1"/>
    <col min="144" max="151" width="30.7109375" style="32" customWidth="1"/>
    <col min="152" max="158" width="30.7109375" style="156" customWidth="1"/>
    <col min="159" max="161" width="11.7109375" style="26" customWidth="1"/>
    <col min="162" max="162" width="11.7109375" style="126" customWidth="1"/>
    <col min="163" max="163" width="15.85546875" style="26" bestFit="1" customWidth="1"/>
    <col min="164" max="164" width="9" style="26" bestFit="1" customWidth="1"/>
    <col min="165" max="165" width="17.5703125" style="26" bestFit="1" customWidth="1"/>
    <col min="166" max="166" width="12" style="26" bestFit="1" customWidth="1"/>
    <col min="167" max="167" width="72.140625" style="26" bestFit="1" customWidth="1"/>
    <col min="168" max="168" width="14.7109375" style="26" bestFit="1" customWidth="1"/>
    <col min="169" max="169" width="16.140625" style="26" bestFit="1" customWidth="1"/>
    <col min="170" max="170" width="11.42578125" style="26"/>
  </cols>
  <sheetData>
    <row r="1" spans="1:170" s="133" customFormat="1" ht="15.75" customHeight="1" thickBot="1" x14ac:dyDescent="0.3">
      <c r="A1" s="246" t="s">
        <v>56</v>
      </c>
      <c r="B1" s="246" t="s">
        <v>0</v>
      </c>
      <c r="C1" s="35"/>
      <c r="D1" s="35"/>
      <c r="E1" s="45"/>
      <c r="F1" s="45"/>
      <c r="G1" s="46"/>
      <c r="H1" s="243" t="s">
        <v>266</v>
      </c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5"/>
      <c r="AG1" s="240" t="s">
        <v>351</v>
      </c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2"/>
      <c r="BF1" s="252" t="s">
        <v>415</v>
      </c>
      <c r="BG1" s="253"/>
      <c r="BH1" s="253"/>
      <c r="BI1" s="253"/>
      <c r="BJ1" s="253"/>
      <c r="BK1" s="253"/>
      <c r="BL1" s="253"/>
      <c r="BM1" s="253"/>
      <c r="BN1" s="254"/>
      <c r="BO1" s="249" t="s">
        <v>416</v>
      </c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1"/>
      <c r="CC1" s="248" t="s">
        <v>417</v>
      </c>
      <c r="CD1" s="248"/>
      <c r="CE1" s="247" t="s">
        <v>418</v>
      </c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52" t="s">
        <v>419</v>
      </c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4"/>
      <c r="DE1" s="247" t="s">
        <v>420</v>
      </c>
      <c r="DF1" s="247"/>
      <c r="DG1" s="247"/>
      <c r="DH1" s="247"/>
      <c r="DI1" s="247"/>
      <c r="DJ1" s="252" t="s">
        <v>421</v>
      </c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4"/>
      <c r="EN1" s="249" t="s">
        <v>422</v>
      </c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1"/>
      <c r="FC1" s="264" t="s">
        <v>317</v>
      </c>
      <c r="FD1" s="265"/>
      <c r="FE1" s="266"/>
      <c r="FF1" s="179"/>
      <c r="FG1" s="262" t="s">
        <v>399</v>
      </c>
      <c r="FH1" s="262"/>
      <c r="FI1" s="262"/>
      <c r="FJ1" s="262"/>
      <c r="FK1" s="262"/>
      <c r="FL1" s="262"/>
      <c r="FM1" s="262"/>
      <c r="FN1" s="179"/>
    </row>
    <row r="2" spans="1:170" s="133" customFormat="1" ht="85.15" customHeight="1" thickBot="1" x14ac:dyDescent="0.3">
      <c r="A2" s="246"/>
      <c r="B2" s="246"/>
      <c r="C2" s="158" t="s">
        <v>1</v>
      </c>
      <c r="D2" s="158" t="s">
        <v>2</v>
      </c>
      <c r="E2" s="39" t="s">
        <v>34</v>
      </c>
      <c r="F2" s="39" t="s">
        <v>35</v>
      </c>
      <c r="G2" s="38" t="s">
        <v>36</v>
      </c>
      <c r="H2" s="161" t="s">
        <v>295</v>
      </c>
      <c r="I2" s="161" t="s">
        <v>200</v>
      </c>
      <c r="J2" s="161" t="s">
        <v>201</v>
      </c>
      <c r="K2" s="161" t="s">
        <v>202</v>
      </c>
      <c r="L2" s="161" t="s">
        <v>203</v>
      </c>
      <c r="M2" s="161" t="s">
        <v>204</v>
      </c>
      <c r="N2" s="161" t="s">
        <v>205</v>
      </c>
      <c r="O2" s="161" t="s">
        <v>149</v>
      </c>
      <c r="P2" s="161" t="s">
        <v>268</v>
      </c>
      <c r="Q2" s="161" t="s">
        <v>269</v>
      </c>
      <c r="R2" s="161" t="s">
        <v>270</v>
      </c>
      <c r="S2" s="161" t="s">
        <v>271</v>
      </c>
      <c r="T2" s="161" t="s">
        <v>272</v>
      </c>
      <c r="U2" s="161" t="s">
        <v>322</v>
      </c>
      <c r="V2" s="161" t="s">
        <v>324</v>
      </c>
      <c r="W2" s="161" t="s">
        <v>328</v>
      </c>
      <c r="X2" s="161" t="s">
        <v>353</v>
      </c>
      <c r="Y2" s="161" t="s">
        <v>329</v>
      </c>
      <c r="Z2" s="161" t="s">
        <v>330</v>
      </c>
      <c r="AA2" s="161" t="s">
        <v>334</v>
      </c>
      <c r="AB2" s="161" t="s">
        <v>335</v>
      </c>
      <c r="AC2" s="162" t="s">
        <v>37</v>
      </c>
      <c r="AD2" s="162" t="s">
        <v>38</v>
      </c>
      <c r="AE2" s="162" t="s">
        <v>39</v>
      </c>
      <c r="AF2" s="229" t="s">
        <v>40</v>
      </c>
      <c r="AG2" s="223" t="s">
        <v>297</v>
      </c>
      <c r="AH2" s="163" t="s">
        <v>298</v>
      </c>
      <c r="AI2" s="163" t="s">
        <v>299</v>
      </c>
      <c r="AJ2" s="163" t="s">
        <v>300</v>
      </c>
      <c r="AK2" s="163" t="s">
        <v>301</v>
      </c>
      <c r="AL2" s="163" t="s">
        <v>302</v>
      </c>
      <c r="AM2" s="163" t="s">
        <v>303</v>
      </c>
      <c r="AN2" s="163" t="s">
        <v>304</v>
      </c>
      <c r="AO2" s="163" t="s">
        <v>305</v>
      </c>
      <c r="AP2" s="163" t="s">
        <v>306</v>
      </c>
      <c r="AQ2" s="163" t="s">
        <v>307</v>
      </c>
      <c r="AR2" s="163" t="s">
        <v>144</v>
      </c>
      <c r="AS2" s="163" t="s">
        <v>401</v>
      </c>
      <c r="AT2" s="163" t="s">
        <v>340</v>
      </c>
      <c r="AU2" s="163" t="s">
        <v>341</v>
      </c>
      <c r="AV2" s="163" t="s">
        <v>342</v>
      </c>
      <c r="AW2" s="163" t="s">
        <v>343</v>
      </c>
      <c r="AX2" s="163" t="s">
        <v>344</v>
      </c>
      <c r="AY2" s="163" t="s">
        <v>345</v>
      </c>
      <c r="AZ2" s="163" t="s">
        <v>356</v>
      </c>
      <c r="BA2" s="163" t="s">
        <v>348</v>
      </c>
      <c r="BB2" s="163" t="s">
        <v>349</v>
      </c>
      <c r="BC2" s="163" t="s">
        <v>350</v>
      </c>
      <c r="BD2" s="163" t="s">
        <v>346</v>
      </c>
      <c r="BE2" s="224" t="s">
        <v>347</v>
      </c>
      <c r="BF2" s="232" t="s">
        <v>206</v>
      </c>
      <c r="BG2" s="161" t="s">
        <v>207</v>
      </c>
      <c r="BH2" s="161" t="s">
        <v>208</v>
      </c>
      <c r="BI2" s="161" t="s">
        <v>209</v>
      </c>
      <c r="BJ2" s="161" t="s">
        <v>210</v>
      </c>
      <c r="BK2" s="161" t="s">
        <v>211</v>
      </c>
      <c r="BL2" s="161" t="s">
        <v>147</v>
      </c>
      <c r="BM2" s="161" t="s">
        <v>148</v>
      </c>
      <c r="BN2" s="161" t="s">
        <v>212</v>
      </c>
      <c r="BO2" s="163" t="s">
        <v>213</v>
      </c>
      <c r="BP2" s="163" t="s">
        <v>214</v>
      </c>
      <c r="BQ2" s="163" t="s">
        <v>357</v>
      </c>
      <c r="BR2" s="163" t="s">
        <v>358</v>
      </c>
      <c r="BS2" s="163" t="s">
        <v>215</v>
      </c>
      <c r="BT2" s="163" t="s">
        <v>216</v>
      </c>
      <c r="BU2" s="163" t="s">
        <v>217</v>
      </c>
      <c r="BV2" s="163" t="s">
        <v>218</v>
      </c>
      <c r="BW2" s="163" t="s">
        <v>219</v>
      </c>
      <c r="BX2" s="163" t="s">
        <v>220</v>
      </c>
      <c r="BY2" s="163" t="s">
        <v>221</v>
      </c>
      <c r="BZ2" s="163" t="s">
        <v>222</v>
      </c>
      <c r="CA2" s="163" t="s">
        <v>223</v>
      </c>
      <c r="CB2" s="163" t="s">
        <v>359</v>
      </c>
      <c r="CC2" s="161" t="s">
        <v>224</v>
      </c>
      <c r="CD2" s="161" t="s">
        <v>296</v>
      </c>
      <c r="CE2" s="163" t="s">
        <v>279</v>
      </c>
      <c r="CF2" s="163" t="s">
        <v>280</v>
      </c>
      <c r="CG2" s="163" t="s">
        <v>281</v>
      </c>
      <c r="CH2" s="163" t="s">
        <v>282</v>
      </c>
      <c r="CI2" s="163" t="s">
        <v>283</v>
      </c>
      <c r="CJ2" s="163" t="s">
        <v>41</v>
      </c>
      <c r="CK2" s="163" t="s">
        <v>42</v>
      </c>
      <c r="CL2" s="163" t="s">
        <v>225</v>
      </c>
      <c r="CM2" s="163" t="s">
        <v>43</v>
      </c>
      <c r="CN2" s="163" t="s">
        <v>226</v>
      </c>
      <c r="CO2" s="163" t="s">
        <v>151</v>
      </c>
      <c r="CP2" s="163" t="s">
        <v>154</v>
      </c>
      <c r="CQ2" s="161" t="s">
        <v>284</v>
      </c>
      <c r="CR2" s="161" t="s">
        <v>227</v>
      </c>
      <c r="CS2" s="161" t="s">
        <v>310</v>
      </c>
      <c r="CT2" s="161" t="s">
        <v>285</v>
      </c>
      <c r="CU2" s="161" t="s">
        <v>286</v>
      </c>
      <c r="CV2" s="161" t="s">
        <v>287</v>
      </c>
      <c r="CW2" s="161" t="s">
        <v>308</v>
      </c>
      <c r="CX2" s="161" t="s">
        <v>288</v>
      </c>
      <c r="CY2" s="161" t="s">
        <v>289</v>
      </c>
      <c r="CZ2" s="161" t="s">
        <v>290</v>
      </c>
      <c r="DA2" s="161" t="s">
        <v>291</v>
      </c>
      <c r="DB2" s="161" t="s">
        <v>292</v>
      </c>
      <c r="DC2" s="161" t="s">
        <v>152</v>
      </c>
      <c r="DD2" s="161" t="s">
        <v>354</v>
      </c>
      <c r="DE2" s="163" t="s">
        <v>44</v>
      </c>
      <c r="DF2" s="163" t="s">
        <v>293</v>
      </c>
      <c r="DG2" s="163" t="s">
        <v>45</v>
      </c>
      <c r="DH2" s="163" t="s">
        <v>228</v>
      </c>
      <c r="DI2" s="163" t="s">
        <v>46</v>
      </c>
      <c r="DJ2" s="161" t="s">
        <v>229</v>
      </c>
      <c r="DK2" s="161" t="s">
        <v>230</v>
      </c>
      <c r="DL2" s="161" t="s">
        <v>231</v>
      </c>
      <c r="DM2" s="161" t="s">
        <v>232</v>
      </c>
      <c r="DN2" s="161" t="s">
        <v>233</v>
      </c>
      <c r="DO2" s="161" t="s">
        <v>234</v>
      </c>
      <c r="DP2" s="161" t="s">
        <v>235</v>
      </c>
      <c r="DQ2" s="161" t="s">
        <v>236</v>
      </c>
      <c r="DR2" s="161" t="s">
        <v>294</v>
      </c>
      <c r="DS2" s="161" t="s">
        <v>237</v>
      </c>
      <c r="DT2" s="161" t="s">
        <v>238</v>
      </c>
      <c r="DU2" s="161" t="s">
        <v>273</v>
      </c>
      <c r="DV2" s="161" t="s">
        <v>239</v>
      </c>
      <c r="DW2" s="161" t="s">
        <v>274</v>
      </c>
      <c r="DX2" s="161" t="s">
        <v>361</v>
      </c>
      <c r="DY2" s="161" t="s">
        <v>275</v>
      </c>
      <c r="DZ2" s="161" t="s">
        <v>240</v>
      </c>
      <c r="EA2" s="161" t="s">
        <v>241</v>
      </c>
      <c r="EB2" s="161" t="s">
        <v>47</v>
      </c>
      <c r="EC2" s="161" t="s">
        <v>242</v>
      </c>
      <c r="ED2" s="161" t="s">
        <v>243</v>
      </c>
      <c r="EE2" s="161" t="s">
        <v>48</v>
      </c>
      <c r="EF2" s="161" t="s">
        <v>380</v>
      </c>
      <c r="EG2" s="161" t="s">
        <v>277</v>
      </c>
      <c r="EH2" s="161" t="s">
        <v>309</v>
      </c>
      <c r="EI2" s="161" t="s">
        <v>362</v>
      </c>
      <c r="EJ2" s="161" t="s">
        <v>363</v>
      </c>
      <c r="EK2" s="161" t="s">
        <v>364</v>
      </c>
      <c r="EL2" s="161" t="s">
        <v>381</v>
      </c>
      <c r="EM2" s="161" t="s">
        <v>379</v>
      </c>
      <c r="EN2" s="163" t="s">
        <v>49</v>
      </c>
      <c r="EO2" s="163" t="s">
        <v>50</v>
      </c>
      <c r="EP2" s="163" t="s">
        <v>51</v>
      </c>
      <c r="EQ2" s="163" t="s">
        <v>244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365</v>
      </c>
      <c r="EW2" s="233" t="s">
        <v>366</v>
      </c>
      <c r="EX2" s="233" t="s">
        <v>367</v>
      </c>
      <c r="EY2" s="233" t="s">
        <v>368</v>
      </c>
      <c r="EZ2" s="233" t="s">
        <v>369</v>
      </c>
      <c r="FA2" s="233" t="s">
        <v>370</v>
      </c>
      <c r="FB2" s="233" t="s">
        <v>371</v>
      </c>
      <c r="FC2" s="236" t="s">
        <v>189</v>
      </c>
      <c r="FD2" s="236" t="s">
        <v>190</v>
      </c>
      <c r="FE2" s="236" t="s">
        <v>313</v>
      </c>
      <c r="FF2" s="179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197</v>
      </c>
      <c r="FL2" s="25" t="s">
        <v>194</v>
      </c>
      <c r="FM2" s="25" t="s">
        <v>193</v>
      </c>
      <c r="FN2" s="179"/>
    </row>
    <row r="3" spans="1:170" s="133" customFormat="1" ht="15.75" thickBot="1" x14ac:dyDescent="0.3">
      <c r="A3" s="246"/>
      <c r="B3" s="246"/>
      <c r="C3" s="158" t="s">
        <v>252</v>
      </c>
      <c r="D3" s="158" t="s">
        <v>253</v>
      </c>
      <c r="E3" s="158" t="s">
        <v>254</v>
      </c>
      <c r="F3" s="158" t="s">
        <v>255</v>
      </c>
      <c r="G3" s="158" t="s">
        <v>256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59" t="s">
        <v>245</v>
      </c>
      <c r="Q3" s="159" t="s">
        <v>246</v>
      </c>
      <c r="R3" s="159" t="s">
        <v>247</v>
      </c>
      <c r="S3" s="159" t="s">
        <v>248</v>
      </c>
      <c r="T3" s="159" t="s">
        <v>249</v>
      </c>
      <c r="U3" s="159" t="s">
        <v>321</v>
      </c>
      <c r="V3" s="159" t="s">
        <v>323</v>
      </c>
      <c r="W3" s="159" t="s">
        <v>325</v>
      </c>
      <c r="X3" s="159" t="s">
        <v>326</v>
      </c>
      <c r="Y3" s="159" t="s">
        <v>327</v>
      </c>
      <c r="Z3" s="159" t="s">
        <v>331</v>
      </c>
      <c r="AA3" s="159" t="s">
        <v>332</v>
      </c>
      <c r="AB3" s="159" t="s">
        <v>333</v>
      </c>
      <c r="AC3" s="159" t="s">
        <v>336</v>
      </c>
      <c r="AD3" s="159" t="s">
        <v>337</v>
      </c>
      <c r="AE3" s="159" t="s">
        <v>338</v>
      </c>
      <c r="AF3" s="173" t="s">
        <v>339</v>
      </c>
      <c r="AG3" s="15" t="s">
        <v>352</v>
      </c>
      <c r="AH3" s="15" t="s">
        <v>387</v>
      </c>
      <c r="AI3" s="15" t="s">
        <v>388</v>
      </c>
      <c r="AJ3" s="15" t="s">
        <v>389</v>
      </c>
      <c r="AK3" s="15" t="s">
        <v>390</v>
      </c>
      <c r="AL3" s="15" t="s">
        <v>391</v>
      </c>
      <c r="AM3" s="15" t="s">
        <v>392</v>
      </c>
      <c r="AN3" s="15" t="s">
        <v>393</v>
      </c>
      <c r="AO3" s="15" t="s">
        <v>394</v>
      </c>
      <c r="AP3" s="15" t="s">
        <v>395</v>
      </c>
      <c r="AQ3" s="15" t="s">
        <v>396</v>
      </c>
      <c r="AR3" s="15" t="s">
        <v>397</v>
      </c>
      <c r="AS3" s="15" t="s">
        <v>402</v>
      </c>
      <c r="AT3" s="15" t="s">
        <v>403</v>
      </c>
      <c r="AU3" s="15" t="s">
        <v>404</v>
      </c>
      <c r="AV3" s="15" t="s">
        <v>405</v>
      </c>
      <c r="AW3" s="15" t="s">
        <v>406</v>
      </c>
      <c r="AX3" s="15" t="s">
        <v>407</v>
      </c>
      <c r="AY3" s="15" t="s">
        <v>408</v>
      </c>
      <c r="AZ3" s="15" t="s">
        <v>409</v>
      </c>
      <c r="BA3" s="15" t="s">
        <v>410</v>
      </c>
      <c r="BB3" s="15" t="s">
        <v>411</v>
      </c>
      <c r="BC3" s="15" t="s">
        <v>412</v>
      </c>
      <c r="BD3" s="15" t="s">
        <v>413</v>
      </c>
      <c r="BE3" s="15" t="s">
        <v>414</v>
      </c>
      <c r="BF3" s="178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59" t="s">
        <v>250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5" t="s">
        <v>360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37" t="s">
        <v>355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59" t="s">
        <v>251</v>
      </c>
      <c r="EG3" s="159" t="s">
        <v>276</v>
      </c>
      <c r="EH3" s="159" t="s">
        <v>278</v>
      </c>
      <c r="EI3" s="159" t="s">
        <v>382</v>
      </c>
      <c r="EJ3" s="159" t="s">
        <v>383</v>
      </c>
      <c r="EK3" s="159" t="s">
        <v>384</v>
      </c>
      <c r="EL3" s="159" t="s">
        <v>385</v>
      </c>
      <c r="EM3" s="159" t="s">
        <v>386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15" t="s">
        <v>142</v>
      </c>
      <c r="EV3" s="15" t="s">
        <v>372</v>
      </c>
      <c r="EW3" s="15" t="s">
        <v>373</v>
      </c>
      <c r="EX3" s="15" t="s">
        <v>374</v>
      </c>
      <c r="EY3" s="15" t="s">
        <v>375</v>
      </c>
      <c r="EZ3" s="15" t="s">
        <v>376</v>
      </c>
      <c r="FA3" s="15" t="s">
        <v>377</v>
      </c>
      <c r="FB3" s="15" t="s">
        <v>378</v>
      </c>
      <c r="FC3" s="77" t="s">
        <v>314</v>
      </c>
      <c r="FD3" s="77" t="s">
        <v>315</v>
      </c>
      <c r="FE3" s="77" t="s">
        <v>316</v>
      </c>
      <c r="FF3" s="179"/>
      <c r="FG3" s="78" t="s">
        <v>257</v>
      </c>
      <c r="FH3" s="78" t="s">
        <v>258</v>
      </c>
      <c r="FI3" s="78" t="s">
        <v>259</v>
      </c>
      <c r="FJ3" s="78" t="s">
        <v>260</v>
      </c>
      <c r="FK3" s="78" t="s">
        <v>261</v>
      </c>
      <c r="FL3" s="78" t="s">
        <v>262</v>
      </c>
      <c r="FM3" s="78" t="s">
        <v>263</v>
      </c>
      <c r="FN3" s="179"/>
    </row>
    <row r="4" spans="1:170" s="133" customFormat="1" x14ac:dyDescent="0.25">
      <c r="A4" s="181" t="s">
        <v>157</v>
      </c>
      <c r="B4" s="131" t="s">
        <v>3</v>
      </c>
      <c r="C4" s="182"/>
      <c r="D4" s="182"/>
      <c r="E4" s="17"/>
      <c r="F4" s="17"/>
      <c r="G4" s="183"/>
      <c r="H4" s="184" t="s">
        <v>57</v>
      </c>
      <c r="I4" s="53">
        <v>1</v>
      </c>
      <c r="J4" s="184" t="s">
        <v>57</v>
      </c>
      <c r="K4" s="184" t="s">
        <v>57</v>
      </c>
      <c r="L4" s="184" t="s">
        <v>57</v>
      </c>
      <c r="M4" s="184" t="s">
        <v>57</v>
      </c>
      <c r="N4" s="184" t="s">
        <v>57</v>
      </c>
      <c r="O4" s="53">
        <v>1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185" t="s">
        <v>57</v>
      </c>
      <c r="AD4" s="185" t="s">
        <v>57</v>
      </c>
      <c r="AE4" s="185" t="s">
        <v>57</v>
      </c>
      <c r="AF4" s="185" t="s">
        <v>57</v>
      </c>
      <c r="AG4" s="185" t="s">
        <v>57</v>
      </c>
      <c r="AH4" s="185" t="s">
        <v>57</v>
      </c>
      <c r="AI4" s="185" t="s">
        <v>57</v>
      </c>
      <c r="AJ4" s="185" t="s">
        <v>57</v>
      </c>
      <c r="AK4" s="185" t="s">
        <v>57</v>
      </c>
      <c r="AL4" s="185" t="s">
        <v>57</v>
      </c>
      <c r="AM4" s="185" t="s">
        <v>57</v>
      </c>
      <c r="AN4" s="185" t="s">
        <v>57</v>
      </c>
      <c r="AO4" s="185" t="s">
        <v>57</v>
      </c>
      <c r="AP4" s="185" t="s">
        <v>57</v>
      </c>
      <c r="AQ4" s="185" t="s">
        <v>57</v>
      </c>
      <c r="AR4" s="184" t="s">
        <v>57</v>
      </c>
      <c r="AS4" s="184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85" t="s">
        <v>57</v>
      </c>
      <c r="BG4" s="185" t="s">
        <v>57</v>
      </c>
      <c r="BH4" s="185" t="s">
        <v>57</v>
      </c>
      <c r="BI4" s="53">
        <v>1</v>
      </c>
      <c r="BJ4" s="185" t="s">
        <v>57</v>
      </c>
      <c r="BK4" s="53">
        <v>1</v>
      </c>
      <c r="BL4" s="53">
        <v>1</v>
      </c>
      <c r="BM4" s="185" t="s">
        <v>57</v>
      </c>
      <c r="BN4" s="185" t="s">
        <v>57</v>
      </c>
      <c r="BO4" s="185" t="s">
        <v>57</v>
      </c>
      <c r="BP4" s="53">
        <v>1</v>
      </c>
      <c r="BQ4" s="185" t="s">
        <v>57</v>
      </c>
      <c r="BR4" s="185" t="s">
        <v>57</v>
      </c>
      <c r="BS4" s="185" t="s">
        <v>57</v>
      </c>
      <c r="BT4" s="185" t="s">
        <v>57</v>
      </c>
      <c r="BU4" s="53">
        <v>1</v>
      </c>
      <c r="BV4" s="53">
        <v>1</v>
      </c>
      <c r="BW4" s="53">
        <v>1</v>
      </c>
      <c r="BX4" s="53">
        <v>1</v>
      </c>
      <c r="BY4" s="54">
        <v>0</v>
      </c>
      <c r="BZ4" s="53">
        <v>1</v>
      </c>
      <c r="CA4" s="53">
        <v>1</v>
      </c>
      <c r="CB4" s="185" t="s">
        <v>57</v>
      </c>
      <c r="CC4" s="53">
        <v>1</v>
      </c>
      <c r="CD4" s="53">
        <v>1</v>
      </c>
      <c r="CE4" s="53">
        <v>1</v>
      </c>
      <c r="CF4" s="54">
        <v>0</v>
      </c>
      <c r="CG4" s="53">
        <v>1</v>
      </c>
      <c r="CH4" s="185" t="s">
        <v>57</v>
      </c>
      <c r="CI4" s="185" t="s">
        <v>57</v>
      </c>
      <c r="CJ4" s="185" t="s">
        <v>57</v>
      </c>
      <c r="CK4" s="54">
        <v>0</v>
      </c>
      <c r="CL4" s="185" t="s">
        <v>57</v>
      </c>
      <c r="CM4" s="54">
        <v>0</v>
      </c>
      <c r="CN4" s="54">
        <v>0</v>
      </c>
      <c r="CO4" s="185" t="s">
        <v>57</v>
      </c>
      <c r="CP4" s="185" t="s">
        <v>57</v>
      </c>
      <c r="CQ4" s="185" t="s">
        <v>57</v>
      </c>
      <c r="CR4" s="185" t="s">
        <v>57</v>
      </c>
      <c r="CS4" s="185" t="s">
        <v>57</v>
      </c>
      <c r="CT4" s="53">
        <v>1</v>
      </c>
      <c r="CU4" s="53">
        <v>1</v>
      </c>
      <c r="CV4" s="185" t="s">
        <v>57</v>
      </c>
      <c r="CW4" s="185" t="s">
        <v>57</v>
      </c>
      <c r="CX4" s="185" t="s">
        <v>57</v>
      </c>
      <c r="CY4" s="185" t="s">
        <v>57</v>
      </c>
      <c r="CZ4" s="185" t="s">
        <v>57</v>
      </c>
      <c r="DA4" s="185" t="s">
        <v>57</v>
      </c>
      <c r="DB4" s="54">
        <v>0</v>
      </c>
      <c r="DC4" s="185" t="s">
        <v>57</v>
      </c>
      <c r="DD4" s="185" t="s">
        <v>57</v>
      </c>
      <c r="DE4" s="53">
        <v>1</v>
      </c>
      <c r="DF4" s="53">
        <v>1</v>
      </c>
      <c r="DG4" s="185" t="s">
        <v>57</v>
      </c>
      <c r="DH4" s="53">
        <v>1</v>
      </c>
      <c r="DI4" s="185" t="s">
        <v>57</v>
      </c>
      <c r="DJ4" s="53">
        <v>1</v>
      </c>
      <c r="DK4" s="54">
        <v>0</v>
      </c>
      <c r="DL4" s="53">
        <v>1</v>
      </c>
      <c r="DM4" s="54">
        <v>0</v>
      </c>
      <c r="DN4" s="53">
        <v>1</v>
      </c>
      <c r="DO4" s="53">
        <v>1</v>
      </c>
      <c r="DP4" s="185" t="s">
        <v>57</v>
      </c>
      <c r="DQ4" s="185" t="s">
        <v>57</v>
      </c>
      <c r="DR4" s="53">
        <v>1</v>
      </c>
      <c r="DS4" s="185" t="s">
        <v>57</v>
      </c>
      <c r="DT4" s="185" t="s">
        <v>57</v>
      </c>
      <c r="DU4" s="53">
        <v>1</v>
      </c>
      <c r="DV4" s="53">
        <v>1</v>
      </c>
      <c r="DW4" s="54">
        <v>0</v>
      </c>
      <c r="DX4" s="185" t="s">
        <v>57</v>
      </c>
      <c r="DY4" s="185" t="s">
        <v>57</v>
      </c>
      <c r="DZ4" s="185" t="s">
        <v>57</v>
      </c>
      <c r="EA4" s="185" t="s">
        <v>57</v>
      </c>
      <c r="EB4" s="185" t="s">
        <v>57</v>
      </c>
      <c r="EC4" s="185" t="s">
        <v>57</v>
      </c>
      <c r="ED4" s="185" t="s">
        <v>57</v>
      </c>
      <c r="EE4" s="185" t="s">
        <v>57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185" t="s">
        <v>57</v>
      </c>
      <c r="EO4" s="53">
        <v>1</v>
      </c>
      <c r="EP4" s="53">
        <v>1</v>
      </c>
      <c r="EQ4" s="54">
        <v>0</v>
      </c>
      <c r="ER4" s="54">
        <v>0</v>
      </c>
      <c r="ES4" s="53">
        <v>1</v>
      </c>
      <c r="ET4" s="53">
        <v>1</v>
      </c>
      <c r="EU4" s="54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36">
        <f t="shared" ref="FC4:FC35" si="0">SUM(H4:FB4)</f>
        <v>32</v>
      </c>
      <c r="FD4" s="210">
        <f>(FC4/43)</f>
        <v>0.7441860465116279</v>
      </c>
      <c r="FE4" s="101">
        <f>RANK(FD4,$FD$4:$FD$35)</f>
        <v>2</v>
      </c>
      <c r="FF4" s="179"/>
      <c r="FG4" s="190"/>
      <c r="FH4" s="190"/>
      <c r="FI4" s="190"/>
      <c r="FJ4" s="190"/>
      <c r="FK4" s="202">
        <v>2257.6225872689829</v>
      </c>
      <c r="FL4" s="190"/>
      <c r="FM4" s="190"/>
      <c r="FN4" s="179"/>
    </row>
    <row r="5" spans="1:170" s="133" customFormat="1" x14ac:dyDescent="0.25">
      <c r="A5" s="181" t="s">
        <v>158</v>
      </c>
      <c r="B5" s="129" t="s">
        <v>4</v>
      </c>
      <c r="C5" s="187"/>
      <c r="D5" s="187"/>
      <c r="E5" s="20"/>
      <c r="F5" s="21"/>
      <c r="G5" s="188"/>
      <c r="H5" s="189" t="s">
        <v>57</v>
      </c>
      <c r="I5" s="43">
        <v>1</v>
      </c>
      <c r="J5" s="189" t="s">
        <v>57</v>
      </c>
      <c r="K5" s="189" t="s">
        <v>57</v>
      </c>
      <c r="L5" s="189" t="s">
        <v>57</v>
      </c>
      <c r="M5" s="189" t="s">
        <v>57</v>
      </c>
      <c r="N5" s="189" t="s">
        <v>57</v>
      </c>
      <c r="O5" s="43">
        <v>1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67" t="s">
        <v>57</v>
      </c>
      <c r="AD5" s="67" t="s">
        <v>57</v>
      </c>
      <c r="AE5" s="67" t="s">
        <v>57</v>
      </c>
      <c r="AF5" s="67" t="s">
        <v>57</v>
      </c>
      <c r="AG5" s="67" t="s">
        <v>57</v>
      </c>
      <c r="AH5" s="67" t="s">
        <v>57</v>
      </c>
      <c r="AI5" s="67" t="s">
        <v>57</v>
      </c>
      <c r="AJ5" s="67" t="s">
        <v>57</v>
      </c>
      <c r="AK5" s="67" t="s">
        <v>57</v>
      </c>
      <c r="AL5" s="67" t="s">
        <v>57</v>
      </c>
      <c r="AM5" s="67" t="s">
        <v>57</v>
      </c>
      <c r="AN5" s="67" t="s">
        <v>57</v>
      </c>
      <c r="AO5" s="67" t="s">
        <v>57</v>
      </c>
      <c r="AP5" s="67" t="s">
        <v>57</v>
      </c>
      <c r="AQ5" s="67" t="s">
        <v>57</v>
      </c>
      <c r="AR5" s="189" t="s">
        <v>57</v>
      </c>
      <c r="AS5" s="189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67" t="s">
        <v>57</v>
      </c>
      <c r="BG5" s="67" t="s">
        <v>57</v>
      </c>
      <c r="BH5" s="67" t="s">
        <v>57</v>
      </c>
      <c r="BI5" s="42">
        <v>0</v>
      </c>
      <c r="BJ5" s="67" t="s">
        <v>57</v>
      </c>
      <c r="BK5" s="42">
        <v>0</v>
      </c>
      <c r="BL5" s="43">
        <v>1</v>
      </c>
      <c r="BM5" s="67" t="s">
        <v>57</v>
      </c>
      <c r="BN5" s="67" t="s">
        <v>57</v>
      </c>
      <c r="BO5" s="67" t="s">
        <v>57</v>
      </c>
      <c r="BP5" s="43">
        <v>1</v>
      </c>
      <c r="BQ5" s="67" t="s">
        <v>57</v>
      </c>
      <c r="BR5" s="67" t="s">
        <v>57</v>
      </c>
      <c r="BS5" s="67" t="s">
        <v>57</v>
      </c>
      <c r="BT5" s="67" t="s">
        <v>57</v>
      </c>
      <c r="BU5" s="43">
        <v>1</v>
      </c>
      <c r="BV5" s="42">
        <v>0</v>
      </c>
      <c r="BW5" s="43">
        <v>1</v>
      </c>
      <c r="BX5" s="43">
        <v>1</v>
      </c>
      <c r="BY5" s="43">
        <v>1</v>
      </c>
      <c r="BZ5" s="43">
        <v>1</v>
      </c>
      <c r="CA5" s="43">
        <v>1</v>
      </c>
      <c r="CB5" s="185" t="s">
        <v>57</v>
      </c>
      <c r="CC5" s="43">
        <v>1</v>
      </c>
      <c r="CD5" s="43">
        <v>1</v>
      </c>
      <c r="CE5" s="42">
        <v>0</v>
      </c>
      <c r="CF5" s="42">
        <v>0</v>
      </c>
      <c r="CG5" s="42">
        <v>0</v>
      </c>
      <c r="CH5" s="67" t="s">
        <v>57</v>
      </c>
      <c r="CI5" s="67" t="s">
        <v>57</v>
      </c>
      <c r="CJ5" s="67" t="s">
        <v>57</v>
      </c>
      <c r="CK5" s="42">
        <v>0</v>
      </c>
      <c r="CL5" s="67" t="s">
        <v>57</v>
      </c>
      <c r="CM5" s="42">
        <v>0</v>
      </c>
      <c r="CN5" s="42">
        <v>0</v>
      </c>
      <c r="CO5" s="67" t="s">
        <v>57</v>
      </c>
      <c r="CP5" s="67" t="s">
        <v>57</v>
      </c>
      <c r="CQ5" s="67" t="s">
        <v>57</v>
      </c>
      <c r="CR5" s="67" t="s">
        <v>57</v>
      </c>
      <c r="CS5" s="67" t="s">
        <v>57</v>
      </c>
      <c r="CT5" s="43">
        <v>1</v>
      </c>
      <c r="CU5" s="43">
        <v>1</v>
      </c>
      <c r="CV5" s="67" t="s">
        <v>57</v>
      </c>
      <c r="CW5" s="67" t="s">
        <v>57</v>
      </c>
      <c r="CX5" s="67" t="s">
        <v>57</v>
      </c>
      <c r="CY5" s="67" t="s">
        <v>57</v>
      </c>
      <c r="CZ5" s="67" t="s">
        <v>57</v>
      </c>
      <c r="DA5" s="67" t="s">
        <v>57</v>
      </c>
      <c r="DB5" s="43">
        <v>1</v>
      </c>
      <c r="DC5" s="67" t="s">
        <v>57</v>
      </c>
      <c r="DD5" s="185" t="s">
        <v>57</v>
      </c>
      <c r="DE5" s="43">
        <v>1</v>
      </c>
      <c r="DF5" s="43">
        <v>1</v>
      </c>
      <c r="DG5" s="67" t="s">
        <v>57</v>
      </c>
      <c r="DH5" s="43">
        <v>1</v>
      </c>
      <c r="DI5" s="67" t="s">
        <v>57</v>
      </c>
      <c r="DJ5" s="42">
        <v>0</v>
      </c>
      <c r="DK5" s="42">
        <v>0</v>
      </c>
      <c r="DL5" s="43">
        <v>1</v>
      </c>
      <c r="DM5" s="42">
        <v>0</v>
      </c>
      <c r="DN5" s="42">
        <v>0</v>
      </c>
      <c r="DO5" s="42">
        <v>0</v>
      </c>
      <c r="DP5" s="67" t="s">
        <v>57</v>
      </c>
      <c r="DQ5" s="67" t="s">
        <v>57</v>
      </c>
      <c r="DR5" s="43">
        <v>1</v>
      </c>
      <c r="DS5" s="67" t="s">
        <v>57</v>
      </c>
      <c r="DT5" s="67" t="s">
        <v>57</v>
      </c>
      <c r="DU5" s="42">
        <v>0</v>
      </c>
      <c r="DV5" s="42">
        <v>0</v>
      </c>
      <c r="DW5" s="42">
        <v>0</v>
      </c>
      <c r="DX5" s="67" t="s">
        <v>57</v>
      </c>
      <c r="DY5" s="67" t="s">
        <v>57</v>
      </c>
      <c r="DZ5" s="67" t="s">
        <v>57</v>
      </c>
      <c r="EA5" s="67" t="s">
        <v>57</v>
      </c>
      <c r="EB5" s="67" t="s">
        <v>57</v>
      </c>
      <c r="EC5" s="67" t="s">
        <v>57</v>
      </c>
      <c r="ED5" s="67" t="s">
        <v>57</v>
      </c>
      <c r="EE5" s="67" t="s">
        <v>57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67" t="s">
        <v>57</v>
      </c>
      <c r="EO5" s="42">
        <v>0</v>
      </c>
      <c r="EP5" s="42">
        <v>0</v>
      </c>
      <c r="EQ5" s="42">
        <v>0</v>
      </c>
      <c r="ER5" s="42">
        <v>0</v>
      </c>
      <c r="ES5" s="42">
        <v>0</v>
      </c>
      <c r="ET5" s="42">
        <v>0</v>
      </c>
      <c r="EU5" s="42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20</v>
      </c>
      <c r="FD5" s="210">
        <f t="shared" ref="FD5:FD35" si="1">(FC5/43)</f>
        <v>0.46511627906976744</v>
      </c>
      <c r="FE5" s="101">
        <f t="shared" ref="FE5:FE35" si="2">RANK(FD5,$FD$4:$FD$35)</f>
        <v>24</v>
      </c>
      <c r="FF5" s="179"/>
      <c r="FG5" s="190"/>
      <c r="FH5" s="190"/>
      <c r="FI5" s="190"/>
      <c r="FJ5" s="190"/>
      <c r="FK5" s="202">
        <v>6031.0545668871873</v>
      </c>
      <c r="FL5" s="190"/>
      <c r="FM5" s="190"/>
      <c r="FN5" s="179"/>
    </row>
    <row r="6" spans="1:170" s="133" customFormat="1" x14ac:dyDescent="0.25">
      <c r="A6" s="181" t="s">
        <v>159</v>
      </c>
      <c r="B6" s="129" t="s">
        <v>5</v>
      </c>
      <c r="C6" s="187"/>
      <c r="D6" s="187"/>
      <c r="E6" s="191"/>
      <c r="F6" s="21"/>
      <c r="G6" s="188"/>
      <c r="H6" s="189" t="s">
        <v>57</v>
      </c>
      <c r="I6" s="43">
        <v>1</v>
      </c>
      <c r="J6" s="189" t="s">
        <v>57</v>
      </c>
      <c r="K6" s="189" t="s">
        <v>57</v>
      </c>
      <c r="L6" s="189" t="s">
        <v>57</v>
      </c>
      <c r="M6" s="189" t="s">
        <v>57</v>
      </c>
      <c r="N6" s="189" t="s">
        <v>57</v>
      </c>
      <c r="O6" s="42">
        <v>0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67" t="s">
        <v>57</v>
      </c>
      <c r="AD6" s="67" t="s">
        <v>57</v>
      </c>
      <c r="AE6" s="67" t="s">
        <v>57</v>
      </c>
      <c r="AF6" s="67" t="s">
        <v>57</v>
      </c>
      <c r="AG6" s="67" t="s">
        <v>57</v>
      </c>
      <c r="AH6" s="67" t="s">
        <v>57</v>
      </c>
      <c r="AI6" s="67" t="s">
        <v>57</v>
      </c>
      <c r="AJ6" s="67" t="s">
        <v>57</v>
      </c>
      <c r="AK6" s="67" t="s">
        <v>57</v>
      </c>
      <c r="AL6" s="67" t="s">
        <v>57</v>
      </c>
      <c r="AM6" s="67" t="s">
        <v>57</v>
      </c>
      <c r="AN6" s="67" t="s">
        <v>57</v>
      </c>
      <c r="AO6" s="67" t="s">
        <v>57</v>
      </c>
      <c r="AP6" s="67" t="s">
        <v>57</v>
      </c>
      <c r="AQ6" s="67" t="s">
        <v>57</v>
      </c>
      <c r="AR6" s="189" t="s">
        <v>57</v>
      </c>
      <c r="AS6" s="189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67" t="s">
        <v>57</v>
      </c>
      <c r="BG6" s="67" t="s">
        <v>57</v>
      </c>
      <c r="BH6" s="67" t="s">
        <v>57</v>
      </c>
      <c r="BI6" s="42">
        <v>0</v>
      </c>
      <c r="BJ6" s="67" t="s">
        <v>57</v>
      </c>
      <c r="BK6" s="42">
        <v>0</v>
      </c>
      <c r="BL6" s="42">
        <v>0</v>
      </c>
      <c r="BM6" s="67" t="s">
        <v>57</v>
      </c>
      <c r="BN6" s="67" t="s">
        <v>57</v>
      </c>
      <c r="BO6" s="67" t="s">
        <v>57</v>
      </c>
      <c r="BP6" s="42">
        <v>0</v>
      </c>
      <c r="BQ6" s="67" t="s">
        <v>57</v>
      </c>
      <c r="BR6" s="67" t="s">
        <v>57</v>
      </c>
      <c r="BS6" s="67" t="s">
        <v>57</v>
      </c>
      <c r="BT6" s="67" t="s">
        <v>57</v>
      </c>
      <c r="BU6" s="42">
        <v>0</v>
      </c>
      <c r="BV6" s="42">
        <v>0</v>
      </c>
      <c r="BW6" s="42">
        <v>0</v>
      </c>
      <c r="BX6" s="42">
        <v>0</v>
      </c>
      <c r="BY6" s="42">
        <v>0</v>
      </c>
      <c r="BZ6" s="42">
        <v>0</v>
      </c>
      <c r="CA6" s="42">
        <v>0</v>
      </c>
      <c r="CB6" s="185" t="s">
        <v>57</v>
      </c>
      <c r="CC6" s="42">
        <v>0</v>
      </c>
      <c r="CD6" s="42">
        <v>0</v>
      </c>
      <c r="CE6" s="42">
        <v>0</v>
      </c>
      <c r="CF6" s="42">
        <v>0</v>
      </c>
      <c r="CG6" s="42">
        <v>0</v>
      </c>
      <c r="CH6" s="67" t="s">
        <v>57</v>
      </c>
      <c r="CI6" s="67" t="s">
        <v>57</v>
      </c>
      <c r="CJ6" s="67" t="s">
        <v>57</v>
      </c>
      <c r="CK6" s="42">
        <v>0</v>
      </c>
      <c r="CL6" s="67" t="s">
        <v>57</v>
      </c>
      <c r="CM6" s="42">
        <v>0</v>
      </c>
      <c r="CN6" s="42">
        <v>0</v>
      </c>
      <c r="CO6" s="67" t="s">
        <v>57</v>
      </c>
      <c r="CP6" s="67" t="s">
        <v>57</v>
      </c>
      <c r="CQ6" s="67" t="s">
        <v>57</v>
      </c>
      <c r="CR6" s="67" t="s">
        <v>57</v>
      </c>
      <c r="CS6" s="67" t="s">
        <v>57</v>
      </c>
      <c r="CT6" s="42">
        <v>0</v>
      </c>
      <c r="CU6" s="42">
        <v>0</v>
      </c>
      <c r="CV6" s="67" t="s">
        <v>57</v>
      </c>
      <c r="CW6" s="67" t="s">
        <v>57</v>
      </c>
      <c r="CX6" s="67" t="s">
        <v>57</v>
      </c>
      <c r="CY6" s="67" t="s">
        <v>57</v>
      </c>
      <c r="CZ6" s="67" t="s">
        <v>57</v>
      </c>
      <c r="DA6" s="67" t="s">
        <v>57</v>
      </c>
      <c r="DB6" s="42">
        <v>0</v>
      </c>
      <c r="DC6" s="67" t="s">
        <v>57</v>
      </c>
      <c r="DD6" s="185" t="s">
        <v>57</v>
      </c>
      <c r="DE6" s="42">
        <v>0</v>
      </c>
      <c r="DF6" s="42">
        <v>0</v>
      </c>
      <c r="DG6" s="67" t="s">
        <v>57</v>
      </c>
      <c r="DH6" s="42">
        <v>0</v>
      </c>
      <c r="DI6" s="67" t="s">
        <v>57</v>
      </c>
      <c r="DJ6" s="42">
        <v>0</v>
      </c>
      <c r="DK6" s="42">
        <v>0</v>
      </c>
      <c r="DL6" s="42">
        <v>0</v>
      </c>
      <c r="DM6" s="42">
        <v>0</v>
      </c>
      <c r="DN6" s="42">
        <v>0</v>
      </c>
      <c r="DO6" s="42">
        <v>0</v>
      </c>
      <c r="DP6" s="67" t="s">
        <v>57</v>
      </c>
      <c r="DQ6" s="67" t="s">
        <v>57</v>
      </c>
      <c r="DR6" s="42">
        <v>0</v>
      </c>
      <c r="DS6" s="67" t="s">
        <v>57</v>
      </c>
      <c r="DT6" s="67" t="s">
        <v>57</v>
      </c>
      <c r="DU6" s="42">
        <v>0</v>
      </c>
      <c r="DV6" s="42">
        <v>0</v>
      </c>
      <c r="DW6" s="42">
        <v>0</v>
      </c>
      <c r="DX6" s="67" t="s">
        <v>57</v>
      </c>
      <c r="DY6" s="67" t="s">
        <v>57</v>
      </c>
      <c r="DZ6" s="67" t="s">
        <v>57</v>
      </c>
      <c r="EA6" s="67" t="s">
        <v>57</v>
      </c>
      <c r="EB6" s="67" t="s">
        <v>57</v>
      </c>
      <c r="EC6" s="67" t="s">
        <v>57</v>
      </c>
      <c r="ED6" s="67" t="s">
        <v>57</v>
      </c>
      <c r="EE6" s="67" t="s">
        <v>57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67" t="s">
        <v>57</v>
      </c>
      <c r="EO6" s="42">
        <v>0</v>
      </c>
      <c r="EP6" s="42">
        <v>0</v>
      </c>
      <c r="EQ6" s="42">
        <v>0</v>
      </c>
      <c r="ER6" s="42">
        <v>0</v>
      </c>
      <c r="ES6" s="42">
        <v>0</v>
      </c>
      <c r="ET6" s="42">
        <v>0</v>
      </c>
      <c r="EU6" s="42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1</v>
      </c>
      <c r="FD6" s="210">
        <f t="shared" si="1"/>
        <v>2.3255813953488372E-2</v>
      </c>
      <c r="FE6" s="101">
        <f t="shared" si="2"/>
        <v>32</v>
      </c>
      <c r="FF6" s="179"/>
      <c r="FG6" s="190"/>
      <c r="FH6" s="190"/>
      <c r="FI6" s="190"/>
      <c r="FJ6" s="190"/>
      <c r="FK6" s="202">
        <v>1602.1320252490607</v>
      </c>
      <c r="FL6" s="190"/>
      <c r="FM6" s="190"/>
      <c r="FN6" s="179"/>
    </row>
    <row r="7" spans="1:170" s="133" customFormat="1" x14ac:dyDescent="0.25">
      <c r="A7" s="181" t="s">
        <v>160</v>
      </c>
      <c r="B7" s="129" t="s">
        <v>6</v>
      </c>
      <c r="C7" s="187"/>
      <c r="D7" s="187"/>
      <c r="E7" s="20"/>
      <c r="F7" s="21"/>
      <c r="G7" s="188"/>
      <c r="H7" s="189" t="s">
        <v>57</v>
      </c>
      <c r="I7" s="43">
        <v>1</v>
      </c>
      <c r="J7" s="189" t="s">
        <v>57</v>
      </c>
      <c r="K7" s="189" t="s">
        <v>57</v>
      </c>
      <c r="L7" s="189" t="s">
        <v>57</v>
      </c>
      <c r="M7" s="189" t="s">
        <v>57</v>
      </c>
      <c r="N7" s="189" t="s">
        <v>57</v>
      </c>
      <c r="O7" s="43">
        <v>1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67" t="s">
        <v>57</v>
      </c>
      <c r="AD7" s="67" t="s">
        <v>57</v>
      </c>
      <c r="AE7" s="67" t="s">
        <v>57</v>
      </c>
      <c r="AF7" s="67" t="s">
        <v>57</v>
      </c>
      <c r="AG7" s="67" t="s">
        <v>57</v>
      </c>
      <c r="AH7" s="67" t="s">
        <v>57</v>
      </c>
      <c r="AI7" s="67" t="s">
        <v>57</v>
      </c>
      <c r="AJ7" s="67" t="s">
        <v>57</v>
      </c>
      <c r="AK7" s="67" t="s">
        <v>57</v>
      </c>
      <c r="AL7" s="67" t="s">
        <v>57</v>
      </c>
      <c r="AM7" s="67" t="s">
        <v>57</v>
      </c>
      <c r="AN7" s="67" t="s">
        <v>57</v>
      </c>
      <c r="AO7" s="67" t="s">
        <v>57</v>
      </c>
      <c r="AP7" s="67" t="s">
        <v>57</v>
      </c>
      <c r="AQ7" s="67" t="s">
        <v>57</v>
      </c>
      <c r="AR7" s="189" t="s">
        <v>57</v>
      </c>
      <c r="AS7" s="189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67" t="s">
        <v>57</v>
      </c>
      <c r="BG7" s="67" t="s">
        <v>57</v>
      </c>
      <c r="BH7" s="67" t="s">
        <v>57</v>
      </c>
      <c r="BI7" s="43">
        <v>1</v>
      </c>
      <c r="BJ7" s="67" t="s">
        <v>57</v>
      </c>
      <c r="BK7" s="42">
        <v>0</v>
      </c>
      <c r="BL7" s="42">
        <v>0</v>
      </c>
      <c r="BM7" s="67" t="s">
        <v>57</v>
      </c>
      <c r="BN7" s="67" t="s">
        <v>57</v>
      </c>
      <c r="BO7" s="67" t="s">
        <v>57</v>
      </c>
      <c r="BP7" s="43">
        <v>1</v>
      </c>
      <c r="BQ7" s="67" t="s">
        <v>57</v>
      </c>
      <c r="BR7" s="67" t="s">
        <v>57</v>
      </c>
      <c r="BS7" s="67" t="s">
        <v>57</v>
      </c>
      <c r="BT7" s="67" t="s">
        <v>57</v>
      </c>
      <c r="BU7" s="43">
        <v>1</v>
      </c>
      <c r="BV7" s="43">
        <v>1</v>
      </c>
      <c r="BW7" s="42">
        <v>0</v>
      </c>
      <c r="BX7" s="43">
        <v>1</v>
      </c>
      <c r="BY7" s="42">
        <v>0</v>
      </c>
      <c r="BZ7" s="42">
        <v>0</v>
      </c>
      <c r="CA7" s="43">
        <v>1</v>
      </c>
      <c r="CB7" s="185" t="s">
        <v>57</v>
      </c>
      <c r="CC7" s="43">
        <v>1</v>
      </c>
      <c r="CD7" s="42">
        <v>0</v>
      </c>
      <c r="CE7" s="42">
        <v>0</v>
      </c>
      <c r="CF7" s="42">
        <v>0</v>
      </c>
      <c r="CG7" s="42">
        <v>0</v>
      </c>
      <c r="CH7" s="67" t="s">
        <v>57</v>
      </c>
      <c r="CI7" s="67" t="s">
        <v>57</v>
      </c>
      <c r="CJ7" s="67" t="s">
        <v>57</v>
      </c>
      <c r="CK7" s="42">
        <v>0</v>
      </c>
      <c r="CL7" s="67" t="s">
        <v>57</v>
      </c>
      <c r="CM7" s="42">
        <v>0</v>
      </c>
      <c r="CN7" s="42">
        <v>0</v>
      </c>
      <c r="CO7" s="67" t="s">
        <v>57</v>
      </c>
      <c r="CP7" s="67" t="s">
        <v>57</v>
      </c>
      <c r="CQ7" s="67" t="s">
        <v>57</v>
      </c>
      <c r="CR7" s="67" t="s">
        <v>57</v>
      </c>
      <c r="CS7" s="67" t="s">
        <v>57</v>
      </c>
      <c r="CT7" s="43">
        <v>1</v>
      </c>
      <c r="CU7" s="43">
        <v>1</v>
      </c>
      <c r="CV7" s="67" t="s">
        <v>57</v>
      </c>
      <c r="CW7" s="67" t="s">
        <v>57</v>
      </c>
      <c r="CX7" s="67" t="s">
        <v>57</v>
      </c>
      <c r="CY7" s="67" t="s">
        <v>57</v>
      </c>
      <c r="CZ7" s="67" t="s">
        <v>57</v>
      </c>
      <c r="DA7" s="67" t="s">
        <v>57</v>
      </c>
      <c r="DB7" s="43">
        <v>1</v>
      </c>
      <c r="DC7" s="67" t="s">
        <v>57</v>
      </c>
      <c r="DD7" s="185" t="s">
        <v>57</v>
      </c>
      <c r="DE7" s="43">
        <v>1</v>
      </c>
      <c r="DF7" s="43">
        <v>1</v>
      </c>
      <c r="DG7" s="67" t="s">
        <v>57</v>
      </c>
      <c r="DH7" s="43">
        <v>1</v>
      </c>
      <c r="DI7" s="67" t="s">
        <v>57</v>
      </c>
      <c r="DJ7" s="42">
        <v>0</v>
      </c>
      <c r="DK7" s="42">
        <v>0</v>
      </c>
      <c r="DL7" s="42">
        <v>0</v>
      </c>
      <c r="DM7" s="42">
        <v>0</v>
      </c>
      <c r="DN7" s="42">
        <v>0</v>
      </c>
      <c r="DO7" s="42">
        <v>0</v>
      </c>
      <c r="DP7" s="67" t="s">
        <v>57</v>
      </c>
      <c r="DQ7" s="67" t="s">
        <v>57</v>
      </c>
      <c r="DR7" s="43">
        <v>1</v>
      </c>
      <c r="DS7" s="67" t="s">
        <v>57</v>
      </c>
      <c r="DT7" s="67" t="s">
        <v>57</v>
      </c>
      <c r="DU7" s="42">
        <v>0</v>
      </c>
      <c r="DV7" s="42">
        <v>0</v>
      </c>
      <c r="DW7" s="42">
        <v>0</v>
      </c>
      <c r="DX7" s="67" t="s">
        <v>57</v>
      </c>
      <c r="DY7" s="67" t="s">
        <v>57</v>
      </c>
      <c r="DZ7" s="67" t="s">
        <v>57</v>
      </c>
      <c r="EA7" s="67" t="s">
        <v>57</v>
      </c>
      <c r="EB7" s="67" t="s">
        <v>57</v>
      </c>
      <c r="EC7" s="67" t="s">
        <v>57</v>
      </c>
      <c r="ED7" s="67" t="s">
        <v>57</v>
      </c>
      <c r="EE7" s="67" t="s">
        <v>57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67" t="s">
        <v>57</v>
      </c>
      <c r="EO7" s="42">
        <v>0</v>
      </c>
      <c r="EP7" s="43">
        <v>1</v>
      </c>
      <c r="EQ7" s="13">
        <v>0</v>
      </c>
      <c r="ER7" s="43">
        <v>1</v>
      </c>
      <c r="ES7" s="43">
        <v>1</v>
      </c>
      <c r="ET7" s="43">
        <v>1</v>
      </c>
      <c r="EU7" s="43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21</v>
      </c>
      <c r="FD7" s="210">
        <f t="shared" si="1"/>
        <v>0.48837209302325579</v>
      </c>
      <c r="FE7" s="101">
        <f t="shared" si="2"/>
        <v>18</v>
      </c>
      <c r="FF7" s="179"/>
      <c r="FG7" s="190"/>
      <c r="FH7" s="190"/>
      <c r="FI7" s="190"/>
      <c r="FJ7" s="190"/>
      <c r="FK7" s="202">
        <v>199.41430527036184</v>
      </c>
      <c r="FL7" s="190"/>
      <c r="FM7" s="190"/>
      <c r="FN7" s="179"/>
    </row>
    <row r="8" spans="1:170" s="133" customFormat="1" x14ac:dyDescent="0.25">
      <c r="A8" s="192" t="s">
        <v>163</v>
      </c>
      <c r="B8" s="136" t="s">
        <v>7</v>
      </c>
      <c r="C8" s="193"/>
      <c r="D8" s="193"/>
      <c r="E8" s="22"/>
      <c r="F8" s="23"/>
      <c r="G8" s="188"/>
      <c r="H8" s="189" t="s">
        <v>57</v>
      </c>
      <c r="I8" s="43">
        <v>1</v>
      </c>
      <c r="J8" s="189" t="s">
        <v>57</v>
      </c>
      <c r="K8" s="189" t="s">
        <v>57</v>
      </c>
      <c r="L8" s="189" t="s">
        <v>57</v>
      </c>
      <c r="M8" s="189" t="s">
        <v>57</v>
      </c>
      <c r="N8" s="189" t="s">
        <v>57</v>
      </c>
      <c r="O8" s="43">
        <v>1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67" t="s">
        <v>57</v>
      </c>
      <c r="AD8" s="67" t="s">
        <v>57</v>
      </c>
      <c r="AE8" s="67" t="s">
        <v>57</v>
      </c>
      <c r="AF8" s="67" t="s">
        <v>57</v>
      </c>
      <c r="AG8" s="67" t="s">
        <v>57</v>
      </c>
      <c r="AH8" s="67" t="s">
        <v>57</v>
      </c>
      <c r="AI8" s="67" t="s">
        <v>57</v>
      </c>
      <c r="AJ8" s="67" t="s">
        <v>57</v>
      </c>
      <c r="AK8" s="67" t="s">
        <v>57</v>
      </c>
      <c r="AL8" s="67" t="s">
        <v>57</v>
      </c>
      <c r="AM8" s="67" t="s">
        <v>57</v>
      </c>
      <c r="AN8" s="67" t="s">
        <v>57</v>
      </c>
      <c r="AO8" s="67" t="s">
        <v>57</v>
      </c>
      <c r="AP8" s="67" t="s">
        <v>57</v>
      </c>
      <c r="AQ8" s="67" t="s">
        <v>57</v>
      </c>
      <c r="AR8" s="189" t="s">
        <v>57</v>
      </c>
      <c r="AS8" s="189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67" t="s">
        <v>57</v>
      </c>
      <c r="BG8" s="67" t="s">
        <v>57</v>
      </c>
      <c r="BH8" s="67" t="s">
        <v>57</v>
      </c>
      <c r="BI8" s="43">
        <v>1</v>
      </c>
      <c r="BJ8" s="67" t="s">
        <v>57</v>
      </c>
      <c r="BK8" s="42">
        <v>0</v>
      </c>
      <c r="BL8" s="42">
        <v>0</v>
      </c>
      <c r="BM8" s="67" t="s">
        <v>57</v>
      </c>
      <c r="BN8" s="67" t="s">
        <v>57</v>
      </c>
      <c r="BO8" s="67" t="s">
        <v>57</v>
      </c>
      <c r="BP8" s="43">
        <v>1</v>
      </c>
      <c r="BQ8" s="67" t="s">
        <v>57</v>
      </c>
      <c r="BR8" s="67" t="s">
        <v>57</v>
      </c>
      <c r="BS8" s="67" t="s">
        <v>57</v>
      </c>
      <c r="BT8" s="67" t="s">
        <v>57</v>
      </c>
      <c r="BU8" s="43">
        <v>1</v>
      </c>
      <c r="BV8" s="43">
        <v>1</v>
      </c>
      <c r="BW8" s="43">
        <v>1</v>
      </c>
      <c r="BX8" s="43">
        <v>1</v>
      </c>
      <c r="BY8" s="43">
        <v>1</v>
      </c>
      <c r="BZ8" s="43">
        <v>1</v>
      </c>
      <c r="CA8" s="43">
        <v>1</v>
      </c>
      <c r="CB8" s="185" t="s">
        <v>57</v>
      </c>
      <c r="CC8" s="43">
        <v>1</v>
      </c>
      <c r="CD8" s="43">
        <v>1</v>
      </c>
      <c r="CE8" s="42">
        <v>0</v>
      </c>
      <c r="CF8" s="42">
        <v>0</v>
      </c>
      <c r="CG8" s="42">
        <v>0</v>
      </c>
      <c r="CH8" s="67" t="s">
        <v>57</v>
      </c>
      <c r="CI8" s="67" t="s">
        <v>57</v>
      </c>
      <c r="CJ8" s="67" t="s">
        <v>57</v>
      </c>
      <c r="CK8" s="42">
        <v>0</v>
      </c>
      <c r="CL8" s="67" t="s">
        <v>57</v>
      </c>
      <c r="CM8" s="42">
        <v>0</v>
      </c>
      <c r="CN8" s="42">
        <v>0</v>
      </c>
      <c r="CO8" s="67" t="s">
        <v>57</v>
      </c>
      <c r="CP8" s="67" t="s">
        <v>57</v>
      </c>
      <c r="CQ8" s="67" t="s">
        <v>57</v>
      </c>
      <c r="CR8" s="67" t="s">
        <v>57</v>
      </c>
      <c r="CS8" s="67" t="s">
        <v>57</v>
      </c>
      <c r="CT8" s="43">
        <v>1</v>
      </c>
      <c r="CU8" s="43">
        <v>1</v>
      </c>
      <c r="CV8" s="67" t="s">
        <v>57</v>
      </c>
      <c r="CW8" s="67" t="s">
        <v>57</v>
      </c>
      <c r="CX8" s="67" t="s">
        <v>57</v>
      </c>
      <c r="CY8" s="67" t="s">
        <v>57</v>
      </c>
      <c r="CZ8" s="67" t="s">
        <v>57</v>
      </c>
      <c r="DA8" s="67" t="s">
        <v>57</v>
      </c>
      <c r="DB8" s="42">
        <v>0</v>
      </c>
      <c r="DC8" s="67" t="s">
        <v>57</v>
      </c>
      <c r="DD8" s="185" t="s">
        <v>57</v>
      </c>
      <c r="DE8" s="43">
        <v>1</v>
      </c>
      <c r="DF8" s="43">
        <v>1</v>
      </c>
      <c r="DG8" s="67" t="s">
        <v>57</v>
      </c>
      <c r="DH8" s="43">
        <v>1</v>
      </c>
      <c r="DI8" s="67" t="s">
        <v>57</v>
      </c>
      <c r="DJ8" s="42">
        <v>0</v>
      </c>
      <c r="DK8" s="42">
        <v>0</v>
      </c>
      <c r="DL8" s="42">
        <v>0</v>
      </c>
      <c r="DM8" s="42">
        <v>0</v>
      </c>
      <c r="DN8" s="42">
        <v>0</v>
      </c>
      <c r="DO8" s="42">
        <v>0</v>
      </c>
      <c r="DP8" s="67" t="s">
        <v>57</v>
      </c>
      <c r="DQ8" s="67" t="s">
        <v>57</v>
      </c>
      <c r="DR8" s="43">
        <v>1</v>
      </c>
      <c r="DS8" s="67" t="s">
        <v>57</v>
      </c>
      <c r="DT8" s="67" t="s">
        <v>57</v>
      </c>
      <c r="DU8" s="42">
        <v>0</v>
      </c>
      <c r="DV8" s="43">
        <v>1</v>
      </c>
      <c r="DW8" s="42">
        <v>0</v>
      </c>
      <c r="DX8" s="67" t="s">
        <v>57</v>
      </c>
      <c r="DY8" s="67" t="s">
        <v>57</v>
      </c>
      <c r="DZ8" s="67" t="s">
        <v>57</v>
      </c>
      <c r="EA8" s="67" t="s">
        <v>57</v>
      </c>
      <c r="EB8" s="67" t="s">
        <v>57</v>
      </c>
      <c r="EC8" s="67" t="s">
        <v>57</v>
      </c>
      <c r="ED8" s="67" t="s">
        <v>57</v>
      </c>
      <c r="EE8" s="67" t="s">
        <v>57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67" t="s">
        <v>57</v>
      </c>
      <c r="EO8" s="42">
        <v>0</v>
      </c>
      <c r="EP8" s="42">
        <v>0</v>
      </c>
      <c r="EQ8" s="13">
        <v>0</v>
      </c>
      <c r="ER8" s="42">
        <v>0</v>
      </c>
      <c r="ES8" s="42">
        <v>0</v>
      </c>
      <c r="ET8" s="42">
        <v>0</v>
      </c>
      <c r="EU8" s="43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21</v>
      </c>
      <c r="FD8" s="210">
        <f t="shared" si="1"/>
        <v>0.48837209302325579</v>
      </c>
      <c r="FE8" s="101">
        <f t="shared" si="2"/>
        <v>18</v>
      </c>
      <c r="FF8" s="179"/>
      <c r="FG8" s="190"/>
      <c r="FH8" s="190"/>
      <c r="FI8" s="190"/>
      <c r="FJ8" s="190"/>
      <c r="FK8" s="202">
        <v>7258.1192638223083</v>
      </c>
      <c r="FL8" s="190"/>
      <c r="FM8" s="190"/>
      <c r="FN8" s="179"/>
    </row>
    <row r="9" spans="1:170" s="133" customFormat="1" x14ac:dyDescent="0.25">
      <c r="A9" s="192" t="s">
        <v>164</v>
      </c>
      <c r="B9" s="129" t="s">
        <v>8</v>
      </c>
      <c r="C9" s="187"/>
      <c r="D9" s="187"/>
      <c r="E9" s="21"/>
      <c r="F9" s="21"/>
      <c r="G9" s="188"/>
      <c r="H9" s="189" t="s">
        <v>57</v>
      </c>
      <c r="I9" s="55">
        <v>1</v>
      </c>
      <c r="J9" s="189" t="s">
        <v>57</v>
      </c>
      <c r="K9" s="189" t="s">
        <v>57</v>
      </c>
      <c r="L9" s="189" t="s">
        <v>57</v>
      </c>
      <c r="M9" s="189" t="s">
        <v>57</v>
      </c>
      <c r="N9" s="189" t="s">
        <v>57</v>
      </c>
      <c r="O9" s="55">
        <v>1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67" t="s">
        <v>57</v>
      </c>
      <c r="AD9" s="67" t="s">
        <v>57</v>
      </c>
      <c r="AE9" s="67" t="s">
        <v>57</v>
      </c>
      <c r="AF9" s="67" t="s">
        <v>57</v>
      </c>
      <c r="AG9" s="67" t="s">
        <v>57</v>
      </c>
      <c r="AH9" s="67" t="s">
        <v>57</v>
      </c>
      <c r="AI9" s="67" t="s">
        <v>57</v>
      </c>
      <c r="AJ9" s="67" t="s">
        <v>57</v>
      </c>
      <c r="AK9" s="67" t="s">
        <v>57</v>
      </c>
      <c r="AL9" s="67" t="s">
        <v>57</v>
      </c>
      <c r="AM9" s="67" t="s">
        <v>57</v>
      </c>
      <c r="AN9" s="67" t="s">
        <v>57</v>
      </c>
      <c r="AO9" s="67" t="s">
        <v>57</v>
      </c>
      <c r="AP9" s="67" t="s">
        <v>57</v>
      </c>
      <c r="AQ9" s="67" t="s">
        <v>57</v>
      </c>
      <c r="AR9" s="189" t="s">
        <v>57</v>
      </c>
      <c r="AS9" s="189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67" t="s">
        <v>57</v>
      </c>
      <c r="BG9" s="67" t="s">
        <v>57</v>
      </c>
      <c r="BH9" s="67" t="s">
        <v>57</v>
      </c>
      <c r="BI9" s="55">
        <v>1</v>
      </c>
      <c r="BJ9" s="67" t="s">
        <v>57</v>
      </c>
      <c r="BK9" s="55">
        <v>1</v>
      </c>
      <c r="BL9" s="55">
        <v>1</v>
      </c>
      <c r="BM9" s="67" t="s">
        <v>57</v>
      </c>
      <c r="BN9" s="67" t="s">
        <v>57</v>
      </c>
      <c r="BO9" s="67" t="s">
        <v>57</v>
      </c>
      <c r="BP9" s="55">
        <v>1</v>
      </c>
      <c r="BQ9" s="67" t="s">
        <v>57</v>
      </c>
      <c r="BR9" s="67" t="s">
        <v>57</v>
      </c>
      <c r="BS9" s="67" t="s">
        <v>57</v>
      </c>
      <c r="BT9" s="67" t="s">
        <v>57</v>
      </c>
      <c r="BU9" s="55">
        <v>1</v>
      </c>
      <c r="BV9" s="55">
        <v>1</v>
      </c>
      <c r="BW9" s="55">
        <v>1</v>
      </c>
      <c r="BX9" s="55">
        <v>1</v>
      </c>
      <c r="BY9" s="55">
        <v>1</v>
      </c>
      <c r="BZ9" s="55">
        <v>1</v>
      </c>
      <c r="CA9" s="55">
        <v>1</v>
      </c>
      <c r="CB9" s="185" t="s">
        <v>57</v>
      </c>
      <c r="CC9" s="55">
        <v>1</v>
      </c>
      <c r="CD9" s="55">
        <v>1</v>
      </c>
      <c r="CE9" s="55">
        <v>1</v>
      </c>
      <c r="CF9" s="56">
        <v>0</v>
      </c>
      <c r="CG9" s="55">
        <v>1</v>
      </c>
      <c r="CH9" s="67" t="s">
        <v>57</v>
      </c>
      <c r="CI9" s="67" t="s">
        <v>57</v>
      </c>
      <c r="CJ9" s="67" t="s">
        <v>57</v>
      </c>
      <c r="CK9" s="55">
        <v>1</v>
      </c>
      <c r="CL9" s="67" t="s">
        <v>57</v>
      </c>
      <c r="CM9" s="56">
        <v>0</v>
      </c>
      <c r="CN9" s="55">
        <v>1</v>
      </c>
      <c r="CO9" s="67" t="s">
        <v>57</v>
      </c>
      <c r="CP9" s="67" t="s">
        <v>57</v>
      </c>
      <c r="CQ9" s="67" t="s">
        <v>57</v>
      </c>
      <c r="CR9" s="67" t="s">
        <v>57</v>
      </c>
      <c r="CS9" s="67" t="s">
        <v>57</v>
      </c>
      <c r="CT9" s="55">
        <v>1</v>
      </c>
      <c r="CU9" s="56">
        <v>0</v>
      </c>
      <c r="CV9" s="67" t="s">
        <v>57</v>
      </c>
      <c r="CW9" s="67" t="s">
        <v>57</v>
      </c>
      <c r="CX9" s="67" t="s">
        <v>57</v>
      </c>
      <c r="CY9" s="67" t="s">
        <v>57</v>
      </c>
      <c r="CZ9" s="67" t="s">
        <v>57</v>
      </c>
      <c r="DA9" s="67" t="s">
        <v>57</v>
      </c>
      <c r="DB9" s="56">
        <v>0</v>
      </c>
      <c r="DC9" s="67" t="s">
        <v>57</v>
      </c>
      <c r="DD9" s="185" t="s">
        <v>57</v>
      </c>
      <c r="DE9" s="55">
        <v>1</v>
      </c>
      <c r="DF9" s="55">
        <v>1</v>
      </c>
      <c r="DG9" s="67" t="s">
        <v>57</v>
      </c>
      <c r="DH9" s="55">
        <v>1</v>
      </c>
      <c r="DI9" s="67" t="s">
        <v>57</v>
      </c>
      <c r="DJ9" s="55">
        <v>1</v>
      </c>
      <c r="DK9" s="56">
        <v>0</v>
      </c>
      <c r="DL9" s="55">
        <v>1</v>
      </c>
      <c r="DM9" s="56">
        <v>0</v>
      </c>
      <c r="DN9" s="56">
        <v>0</v>
      </c>
      <c r="DO9" s="56">
        <v>0</v>
      </c>
      <c r="DP9" s="67" t="s">
        <v>57</v>
      </c>
      <c r="DQ9" s="67" t="s">
        <v>57</v>
      </c>
      <c r="DR9" s="55">
        <v>1</v>
      </c>
      <c r="DS9" s="67" t="s">
        <v>57</v>
      </c>
      <c r="DT9" s="67" t="s">
        <v>57</v>
      </c>
      <c r="DU9" s="56">
        <v>0</v>
      </c>
      <c r="DV9" s="56">
        <v>0</v>
      </c>
      <c r="DW9" s="56">
        <v>0</v>
      </c>
      <c r="DX9" s="67" t="s">
        <v>57</v>
      </c>
      <c r="DY9" s="67" t="s">
        <v>57</v>
      </c>
      <c r="DZ9" s="67" t="s">
        <v>57</v>
      </c>
      <c r="EA9" s="67" t="s">
        <v>57</v>
      </c>
      <c r="EB9" s="67" t="s">
        <v>57</v>
      </c>
      <c r="EC9" s="67" t="s">
        <v>57</v>
      </c>
      <c r="ED9" s="67" t="s">
        <v>57</v>
      </c>
      <c r="EE9" s="67" t="s">
        <v>57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67" t="s">
        <v>57</v>
      </c>
      <c r="EO9" s="56">
        <v>0</v>
      </c>
      <c r="EP9" s="56">
        <v>0</v>
      </c>
      <c r="EQ9" s="13">
        <v>0</v>
      </c>
      <c r="ER9" s="56">
        <v>0</v>
      </c>
      <c r="ES9" s="55">
        <v>1</v>
      </c>
      <c r="ET9" s="56">
        <v>0</v>
      </c>
      <c r="EU9" s="55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28</v>
      </c>
      <c r="FD9" s="210">
        <f t="shared" si="1"/>
        <v>0.65116279069767447</v>
      </c>
      <c r="FE9" s="101">
        <f t="shared" si="2"/>
        <v>6</v>
      </c>
      <c r="FF9" s="179"/>
      <c r="FG9" s="190"/>
      <c r="FH9" s="190"/>
      <c r="FI9" s="190"/>
      <c r="FJ9" s="190"/>
      <c r="FK9" s="202">
        <v>12321.678583922672</v>
      </c>
      <c r="FL9" s="190"/>
      <c r="FM9" s="190"/>
      <c r="FN9" s="179"/>
    </row>
    <row r="10" spans="1:170" s="133" customFormat="1" x14ac:dyDescent="0.25">
      <c r="A10" s="192" t="s">
        <v>162</v>
      </c>
      <c r="B10" s="129" t="s">
        <v>9</v>
      </c>
      <c r="C10" s="187"/>
      <c r="D10" s="187"/>
      <c r="E10" s="20"/>
      <c r="F10" s="21"/>
      <c r="G10" s="188"/>
      <c r="H10" s="189" t="s">
        <v>57</v>
      </c>
      <c r="I10" s="43">
        <v>1</v>
      </c>
      <c r="J10" s="189" t="s">
        <v>57</v>
      </c>
      <c r="K10" s="189" t="s">
        <v>57</v>
      </c>
      <c r="L10" s="189" t="s">
        <v>57</v>
      </c>
      <c r="M10" s="189" t="s">
        <v>57</v>
      </c>
      <c r="N10" s="189" t="s">
        <v>57</v>
      </c>
      <c r="O10" s="43">
        <v>1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67" t="s">
        <v>57</v>
      </c>
      <c r="AD10" s="67" t="s">
        <v>57</v>
      </c>
      <c r="AE10" s="67" t="s">
        <v>57</v>
      </c>
      <c r="AF10" s="67" t="s">
        <v>57</v>
      </c>
      <c r="AG10" s="67" t="s">
        <v>57</v>
      </c>
      <c r="AH10" s="67" t="s">
        <v>57</v>
      </c>
      <c r="AI10" s="67" t="s">
        <v>57</v>
      </c>
      <c r="AJ10" s="67" t="s">
        <v>57</v>
      </c>
      <c r="AK10" s="67" t="s">
        <v>57</v>
      </c>
      <c r="AL10" s="67" t="s">
        <v>57</v>
      </c>
      <c r="AM10" s="67" t="s">
        <v>57</v>
      </c>
      <c r="AN10" s="67" t="s">
        <v>57</v>
      </c>
      <c r="AO10" s="67" t="s">
        <v>57</v>
      </c>
      <c r="AP10" s="67" t="s">
        <v>57</v>
      </c>
      <c r="AQ10" s="67" t="s">
        <v>57</v>
      </c>
      <c r="AR10" s="189" t="s">
        <v>57</v>
      </c>
      <c r="AS10" s="189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67" t="s">
        <v>57</v>
      </c>
      <c r="BG10" s="67" t="s">
        <v>57</v>
      </c>
      <c r="BH10" s="67" t="s">
        <v>57</v>
      </c>
      <c r="BI10" s="42">
        <v>0</v>
      </c>
      <c r="BJ10" s="67" t="s">
        <v>57</v>
      </c>
      <c r="BK10" s="43">
        <v>1</v>
      </c>
      <c r="BL10" s="43">
        <v>1</v>
      </c>
      <c r="BM10" s="67" t="s">
        <v>57</v>
      </c>
      <c r="BN10" s="67" t="s">
        <v>57</v>
      </c>
      <c r="BO10" s="67" t="s">
        <v>57</v>
      </c>
      <c r="BP10" s="43">
        <v>1</v>
      </c>
      <c r="BQ10" s="67" t="s">
        <v>57</v>
      </c>
      <c r="BR10" s="67" t="s">
        <v>57</v>
      </c>
      <c r="BS10" s="67" t="s">
        <v>57</v>
      </c>
      <c r="BT10" s="67" t="s">
        <v>57</v>
      </c>
      <c r="BU10" s="43">
        <v>1</v>
      </c>
      <c r="BV10" s="43">
        <v>1</v>
      </c>
      <c r="BW10" s="43">
        <v>1</v>
      </c>
      <c r="BX10" s="43">
        <v>1</v>
      </c>
      <c r="BY10" s="43">
        <v>1</v>
      </c>
      <c r="BZ10" s="43">
        <v>1</v>
      </c>
      <c r="CA10" s="43">
        <v>1</v>
      </c>
      <c r="CB10" s="185" t="s">
        <v>57</v>
      </c>
      <c r="CC10" s="43">
        <v>1</v>
      </c>
      <c r="CD10" s="42">
        <v>0</v>
      </c>
      <c r="CE10" s="42">
        <v>0</v>
      </c>
      <c r="CF10" s="42">
        <v>0</v>
      </c>
      <c r="CG10" s="42">
        <v>0</v>
      </c>
      <c r="CH10" s="67" t="s">
        <v>57</v>
      </c>
      <c r="CI10" s="67" t="s">
        <v>57</v>
      </c>
      <c r="CJ10" s="67" t="s">
        <v>57</v>
      </c>
      <c r="CK10" s="42">
        <v>0</v>
      </c>
      <c r="CL10" s="67" t="s">
        <v>57</v>
      </c>
      <c r="CM10" s="42">
        <v>0</v>
      </c>
      <c r="CN10" s="42">
        <v>0</v>
      </c>
      <c r="CO10" s="67" t="s">
        <v>57</v>
      </c>
      <c r="CP10" s="67" t="s">
        <v>57</v>
      </c>
      <c r="CQ10" s="67" t="s">
        <v>57</v>
      </c>
      <c r="CR10" s="67" t="s">
        <v>57</v>
      </c>
      <c r="CS10" s="67" t="s">
        <v>57</v>
      </c>
      <c r="CT10" s="43">
        <v>1</v>
      </c>
      <c r="CU10" s="42">
        <v>0</v>
      </c>
      <c r="CV10" s="67" t="s">
        <v>57</v>
      </c>
      <c r="CW10" s="67" t="s">
        <v>57</v>
      </c>
      <c r="CX10" s="67" t="s">
        <v>57</v>
      </c>
      <c r="CY10" s="67" t="s">
        <v>57</v>
      </c>
      <c r="CZ10" s="67" t="s">
        <v>57</v>
      </c>
      <c r="DA10" s="67" t="s">
        <v>57</v>
      </c>
      <c r="DB10" s="42">
        <v>0</v>
      </c>
      <c r="DC10" s="67" t="s">
        <v>57</v>
      </c>
      <c r="DD10" s="185" t="s">
        <v>57</v>
      </c>
      <c r="DE10" s="43">
        <v>1</v>
      </c>
      <c r="DF10" s="43">
        <v>1</v>
      </c>
      <c r="DG10" s="67" t="s">
        <v>57</v>
      </c>
      <c r="DH10" s="43">
        <v>1</v>
      </c>
      <c r="DI10" s="67" t="s">
        <v>57</v>
      </c>
      <c r="DJ10" s="42">
        <v>0</v>
      </c>
      <c r="DK10" s="42">
        <v>0</v>
      </c>
      <c r="DL10" s="42">
        <v>0</v>
      </c>
      <c r="DM10" s="42">
        <v>0</v>
      </c>
      <c r="DN10" s="42">
        <v>0</v>
      </c>
      <c r="DO10" s="42">
        <v>0</v>
      </c>
      <c r="DP10" s="67" t="s">
        <v>57</v>
      </c>
      <c r="DQ10" s="67" t="s">
        <v>57</v>
      </c>
      <c r="DR10" s="42">
        <v>0</v>
      </c>
      <c r="DS10" s="67" t="s">
        <v>57</v>
      </c>
      <c r="DT10" s="67" t="s">
        <v>57</v>
      </c>
      <c r="DU10" s="42">
        <v>0</v>
      </c>
      <c r="DV10" s="42">
        <v>0</v>
      </c>
      <c r="DW10" s="42">
        <v>0</v>
      </c>
      <c r="DX10" s="67" t="s">
        <v>57</v>
      </c>
      <c r="DY10" s="67" t="s">
        <v>57</v>
      </c>
      <c r="DZ10" s="67" t="s">
        <v>57</v>
      </c>
      <c r="EA10" s="67" t="s">
        <v>57</v>
      </c>
      <c r="EB10" s="67" t="s">
        <v>57</v>
      </c>
      <c r="EC10" s="67" t="s">
        <v>57</v>
      </c>
      <c r="ED10" s="67" t="s">
        <v>57</v>
      </c>
      <c r="EE10" s="67" t="s">
        <v>57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67" t="s">
        <v>57</v>
      </c>
      <c r="EO10" s="42">
        <v>0</v>
      </c>
      <c r="EP10" s="43">
        <v>1</v>
      </c>
      <c r="EQ10" s="13">
        <v>0</v>
      </c>
      <c r="ER10" s="42">
        <v>0</v>
      </c>
      <c r="ES10" s="43">
        <v>1</v>
      </c>
      <c r="ET10" s="43">
        <v>1</v>
      </c>
      <c r="EU10" s="43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21</v>
      </c>
      <c r="FD10" s="210">
        <f t="shared" si="1"/>
        <v>0.48837209302325579</v>
      </c>
      <c r="FE10" s="101">
        <f t="shared" si="2"/>
        <v>18</v>
      </c>
      <c r="FF10" s="179"/>
      <c r="FG10" s="190"/>
      <c r="FH10" s="190"/>
      <c r="FI10" s="190"/>
      <c r="FJ10" s="190"/>
      <c r="FK10" s="202">
        <v>7543.1543919689348</v>
      </c>
      <c r="FL10" s="190"/>
      <c r="FM10" s="190"/>
      <c r="FN10" s="179"/>
    </row>
    <row r="11" spans="1:170" s="133" customFormat="1" x14ac:dyDescent="0.25">
      <c r="A11" s="192" t="s">
        <v>161</v>
      </c>
      <c r="B11" s="129" t="s">
        <v>10</v>
      </c>
      <c r="C11" s="187"/>
      <c r="D11" s="187"/>
      <c r="E11" s="20"/>
      <c r="F11" s="21"/>
      <c r="G11" s="188"/>
      <c r="H11" s="189" t="s">
        <v>57</v>
      </c>
      <c r="I11" s="43">
        <v>1</v>
      </c>
      <c r="J11" s="189" t="s">
        <v>57</v>
      </c>
      <c r="K11" s="189" t="s">
        <v>57</v>
      </c>
      <c r="L11" s="189" t="s">
        <v>57</v>
      </c>
      <c r="M11" s="189" t="s">
        <v>57</v>
      </c>
      <c r="N11" s="189" t="s">
        <v>57</v>
      </c>
      <c r="O11" s="43">
        <v>1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67" t="s">
        <v>57</v>
      </c>
      <c r="AD11" s="67" t="s">
        <v>57</v>
      </c>
      <c r="AE11" s="67" t="s">
        <v>57</v>
      </c>
      <c r="AF11" s="67" t="s">
        <v>57</v>
      </c>
      <c r="AG11" s="67" t="s">
        <v>57</v>
      </c>
      <c r="AH11" s="67" t="s">
        <v>57</v>
      </c>
      <c r="AI11" s="67" t="s">
        <v>57</v>
      </c>
      <c r="AJ11" s="67" t="s">
        <v>57</v>
      </c>
      <c r="AK11" s="67" t="s">
        <v>57</v>
      </c>
      <c r="AL11" s="67" t="s">
        <v>57</v>
      </c>
      <c r="AM11" s="67" t="s">
        <v>57</v>
      </c>
      <c r="AN11" s="67" t="s">
        <v>57</v>
      </c>
      <c r="AO11" s="67" t="s">
        <v>57</v>
      </c>
      <c r="AP11" s="67" t="s">
        <v>57</v>
      </c>
      <c r="AQ11" s="67" t="s">
        <v>57</v>
      </c>
      <c r="AR11" s="189" t="s">
        <v>57</v>
      </c>
      <c r="AS11" s="189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67" t="s">
        <v>57</v>
      </c>
      <c r="BG11" s="67" t="s">
        <v>57</v>
      </c>
      <c r="BH11" s="67" t="s">
        <v>57</v>
      </c>
      <c r="BI11" s="42">
        <v>0</v>
      </c>
      <c r="BJ11" s="67" t="s">
        <v>57</v>
      </c>
      <c r="BK11" s="43">
        <v>1</v>
      </c>
      <c r="BL11" s="43">
        <v>1</v>
      </c>
      <c r="BM11" s="67" t="s">
        <v>57</v>
      </c>
      <c r="BN11" s="67" t="s">
        <v>57</v>
      </c>
      <c r="BO11" s="67" t="s">
        <v>57</v>
      </c>
      <c r="BP11" s="43">
        <v>1</v>
      </c>
      <c r="BQ11" s="67" t="s">
        <v>57</v>
      </c>
      <c r="BR11" s="67" t="s">
        <v>57</v>
      </c>
      <c r="BS11" s="67" t="s">
        <v>57</v>
      </c>
      <c r="BT11" s="67" t="s">
        <v>57</v>
      </c>
      <c r="BU11" s="43">
        <v>1</v>
      </c>
      <c r="BV11" s="43">
        <v>1</v>
      </c>
      <c r="BW11" s="43">
        <v>1</v>
      </c>
      <c r="BX11" s="43">
        <v>1</v>
      </c>
      <c r="BY11" s="43">
        <v>1</v>
      </c>
      <c r="BZ11" s="43">
        <v>1</v>
      </c>
      <c r="CA11" s="43">
        <v>1</v>
      </c>
      <c r="CB11" s="185" t="s">
        <v>57</v>
      </c>
      <c r="CC11" s="43">
        <v>1</v>
      </c>
      <c r="CD11" s="42">
        <v>0</v>
      </c>
      <c r="CE11" s="43">
        <v>1</v>
      </c>
      <c r="CF11" s="42">
        <v>0</v>
      </c>
      <c r="CG11" s="42">
        <v>0</v>
      </c>
      <c r="CH11" s="67" t="s">
        <v>57</v>
      </c>
      <c r="CI11" s="67" t="s">
        <v>57</v>
      </c>
      <c r="CJ11" s="67" t="s">
        <v>57</v>
      </c>
      <c r="CK11" s="43">
        <v>1</v>
      </c>
      <c r="CL11" s="67" t="s">
        <v>57</v>
      </c>
      <c r="CM11" s="42">
        <v>0</v>
      </c>
      <c r="CN11" s="42">
        <v>0</v>
      </c>
      <c r="CO11" s="67" t="s">
        <v>57</v>
      </c>
      <c r="CP11" s="67" t="s">
        <v>57</v>
      </c>
      <c r="CQ11" s="67" t="s">
        <v>57</v>
      </c>
      <c r="CR11" s="67" t="s">
        <v>57</v>
      </c>
      <c r="CS11" s="67" t="s">
        <v>57</v>
      </c>
      <c r="CT11" s="43">
        <v>1</v>
      </c>
      <c r="CU11" s="43">
        <v>1</v>
      </c>
      <c r="CV11" s="67" t="s">
        <v>57</v>
      </c>
      <c r="CW11" s="67" t="s">
        <v>57</v>
      </c>
      <c r="CX11" s="67" t="s">
        <v>57</v>
      </c>
      <c r="CY11" s="67" t="s">
        <v>57</v>
      </c>
      <c r="CZ11" s="67" t="s">
        <v>57</v>
      </c>
      <c r="DA11" s="67" t="s">
        <v>57</v>
      </c>
      <c r="DB11" s="43">
        <v>1</v>
      </c>
      <c r="DC11" s="67" t="s">
        <v>57</v>
      </c>
      <c r="DD11" s="185" t="s">
        <v>57</v>
      </c>
      <c r="DE11" s="43">
        <v>1</v>
      </c>
      <c r="DF11" s="43">
        <v>1</v>
      </c>
      <c r="DG11" s="67" t="s">
        <v>57</v>
      </c>
      <c r="DH11" s="43">
        <v>1</v>
      </c>
      <c r="DI11" s="67" t="s">
        <v>57</v>
      </c>
      <c r="DJ11" s="42">
        <v>0</v>
      </c>
      <c r="DK11" s="42">
        <v>0</v>
      </c>
      <c r="DL11" s="43">
        <v>1</v>
      </c>
      <c r="DM11" s="42">
        <v>0</v>
      </c>
      <c r="DN11" s="43">
        <v>1</v>
      </c>
      <c r="DO11" s="43">
        <v>1</v>
      </c>
      <c r="DP11" s="67" t="s">
        <v>57</v>
      </c>
      <c r="DQ11" s="67" t="s">
        <v>57</v>
      </c>
      <c r="DR11" s="43">
        <v>1</v>
      </c>
      <c r="DS11" s="67" t="s">
        <v>57</v>
      </c>
      <c r="DT11" s="67" t="s">
        <v>57</v>
      </c>
      <c r="DU11" s="43">
        <v>1</v>
      </c>
      <c r="DV11" s="43">
        <v>1</v>
      </c>
      <c r="DW11" s="42">
        <v>0</v>
      </c>
      <c r="DX11" s="67" t="s">
        <v>57</v>
      </c>
      <c r="DY11" s="67" t="s">
        <v>57</v>
      </c>
      <c r="DZ11" s="67" t="s">
        <v>57</v>
      </c>
      <c r="EA11" s="67" t="s">
        <v>57</v>
      </c>
      <c r="EB11" s="67" t="s">
        <v>57</v>
      </c>
      <c r="EC11" s="67" t="s">
        <v>57</v>
      </c>
      <c r="ED11" s="67" t="s">
        <v>57</v>
      </c>
      <c r="EE11" s="67" t="s">
        <v>57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67" t="s">
        <v>57</v>
      </c>
      <c r="EO11" s="42">
        <v>0</v>
      </c>
      <c r="EP11" s="42">
        <v>0</v>
      </c>
      <c r="EQ11" s="13">
        <v>0</v>
      </c>
      <c r="ER11" s="43">
        <v>1</v>
      </c>
      <c r="ES11" s="42">
        <v>0</v>
      </c>
      <c r="ET11" s="42">
        <v>0</v>
      </c>
      <c r="EU11" s="42">
        <v>0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28</v>
      </c>
      <c r="FD11" s="210">
        <f t="shared" si="1"/>
        <v>0.65116279069767447</v>
      </c>
      <c r="FE11" s="101">
        <f t="shared" si="2"/>
        <v>6</v>
      </c>
      <c r="FF11" s="179"/>
      <c r="FG11" s="190"/>
      <c r="FH11" s="190"/>
      <c r="FI11" s="190"/>
      <c r="FJ11" s="190"/>
      <c r="FK11" s="202">
        <v>941.62853448931025</v>
      </c>
      <c r="FL11" s="190"/>
      <c r="FM11" s="190"/>
      <c r="FN11" s="179"/>
    </row>
    <row r="12" spans="1:170" s="133" customFormat="1" x14ac:dyDescent="0.25">
      <c r="A12" s="192" t="s">
        <v>165</v>
      </c>
      <c r="B12" s="129" t="s">
        <v>311</v>
      </c>
      <c r="C12" s="187"/>
      <c r="D12" s="187"/>
      <c r="E12" s="20"/>
      <c r="F12" s="21"/>
      <c r="G12" s="188"/>
      <c r="H12" s="189" t="s">
        <v>57</v>
      </c>
      <c r="I12" s="57">
        <v>1</v>
      </c>
      <c r="J12" s="189" t="s">
        <v>57</v>
      </c>
      <c r="K12" s="189" t="s">
        <v>57</v>
      </c>
      <c r="L12" s="189" t="s">
        <v>57</v>
      </c>
      <c r="M12" s="189" t="s">
        <v>57</v>
      </c>
      <c r="N12" s="189" t="s">
        <v>57</v>
      </c>
      <c r="O12" s="57">
        <v>1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67" t="s">
        <v>57</v>
      </c>
      <c r="AD12" s="67" t="s">
        <v>57</v>
      </c>
      <c r="AE12" s="67" t="s">
        <v>57</v>
      </c>
      <c r="AF12" s="67" t="s">
        <v>57</v>
      </c>
      <c r="AG12" s="67" t="s">
        <v>57</v>
      </c>
      <c r="AH12" s="67" t="s">
        <v>57</v>
      </c>
      <c r="AI12" s="67" t="s">
        <v>57</v>
      </c>
      <c r="AJ12" s="67" t="s">
        <v>57</v>
      </c>
      <c r="AK12" s="67" t="s">
        <v>57</v>
      </c>
      <c r="AL12" s="67" t="s">
        <v>57</v>
      </c>
      <c r="AM12" s="67" t="s">
        <v>57</v>
      </c>
      <c r="AN12" s="67" t="s">
        <v>57</v>
      </c>
      <c r="AO12" s="67" t="s">
        <v>57</v>
      </c>
      <c r="AP12" s="67" t="s">
        <v>57</v>
      </c>
      <c r="AQ12" s="67" t="s">
        <v>57</v>
      </c>
      <c r="AR12" s="189" t="s">
        <v>57</v>
      </c>
      <c r="AS12" s="189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67" t="s">
        <v>57</v>
      </c>
      <c r="BG12" s="67" t="s">
        <v>57</v>
      </c>
      <c r="BH12" s="67" t="s">
        <v>57</v>
      </c>
      <c r="BI12" s="58">
        <v>0</v>
      </c>
      <c r="BJ12" s="67" t="s">
        <v>57</v>
      </c>
      <c r="BK12" s="57">
        <v>1</v>
      </c>
      <c r="BL12" s="58">
        <v>0</v>
      </c>
      <c r="BM12" s="67" t="s">
        <v>57</v>
      </c>
      <c r="BN12" s="67" t="s">
        <v>57</v>
      </c>
      <c r="BO12" s="67" t="s">
        <v>57</v>
      </c>
      <c r="BP12" s="57">
        <v>1</v>
      </c>
      <c r="BQ12" s="67" t="s">
        <v>57</v>
      </c>
      <c r="BR12" s="67" t="s">
        <v>57</v>
      </c>
      <c r="BS12" s="67" t="s">
        <v>57</v>
      </c>
      <c r="BT12" s="67" t="s">
        <v>57</v>
      </c>
      <c r="BU12" s="57">
        <v>1</v>
      </c>
      <c r="BV12" s="57">
        <v>1</v>
      </c>
      <c r="BW12" s="57">
        <v>1</v>
      </c>
      <c r="BX12" s="57">
        <v>1</v>
      </c>
      <c r="BY12" s="57">
        <v>1</v>
      </c>
      <c r="BZ12" s="57">
        <v>1</v>
      </c>
      <c r="CA12" s="57">
        <v>1</v>
      </c>
      <c r="CB12" s="185" t="s">
        <v>57</v>
      </c>
      <c r="CC12" s="57">
        <v>1</v>
      </c>
      <c r="CD12" s="57">
        <v>1</v>
      </c>
      <c r="CE12" s="58">
        <v>0</v>
      </c>
      <c r="CF12" s="58">
        <v>0</v>
      </c>
      <c r="CG12" s="58">
        <v>0</v>
      </c>
      <c r="CH12" s="67" t="s">
        <v>57</v>
      </c>
      <c r="CI12" s="67" t="s">
        <v>57</v>
      </c>
      <c r="CJ12" s="67" t="s">
        <v>57</v>
      </c>
      <c r="CK12" s="59" t="s">
        <v>156</v>
      </c>
      <c r="CL12" s="67" t="s">
        <v>57</v>
      </c>
      <c r="CM12" s="59" t="s">
        <v>156</v>
      </c>
      <c r="CN12" s="59" t="s">
        <v>156</v>
      </c>
      <c r="CO12" s="67" t="s">
        <v>57</v>
      </c>
      <c r="CP12" s="67" t="s">
        <v>57</v>
      </c>
      <c r="CQ12" s="67" t="s">
        <v>57</v>
      </c>
      <c r="CR12" s="67" t="s">
        <v>57</v>
      </c>
      <c r="CS12" s="67" t="s">
        <v>57</v>
      </c>
      <c r="CT12" s="57">
        <v>1</v>
      </c>
      <c r="CU12" s="58">
        <v>0</v>
      </c>
      <c r="CV12" s="67" t="s">
        <v>57</v>
      </c>
      <c r="CW12" s="67" t="s">
        <v>57</v>
      </c>
      <c r="CX12" s="67" t="s">
        <v>57</v>
      </c>
      <c r="CY12" s="67" t="s">
        <v>57</v>
      </c>
      <c r="CZ12" s="67" t="s">
        <v>57</v>
      </c>
      <c r="DA12" s="67" t="s">
        <v>57</v>
      </c>
      <c r="DB12" s="57">
        <v>1</v>
      </c>
      <c r="DC12" s="67" t="s">
        <v>57</v>
      </c>
      <c r="DD12" s="185" t="s">
        <v>57</v>
      </c>
      <c r="DE12" s="57">
        <v>1</v>
      </c>
      <c r="DF12" s="57">
        <v>1</v>
      </c>
      <c r="DG12" s="67" t="s">
        <v>57</v>
      </c>
      <c r="DH12" s="57">
        <v>1</v>
      </c>
      <c r="DI12" s="67" t="s">
        <v>57</v>
      </c>
      <c r="DJ12" s="58">
        <v>0</v>
      </c>
      <c r="DK12" s="58">
        <v>0</v>
      </c>
      <c r="DL12" s="58">
        <v>0</v>
      </c>
      <c r="DM12" s="58">
        <v>0</v>
      </c>
      <c r="DN12" s="58">
        <v>0</v>
      </c>
      <c r="DO12" s="58">
        <v>0</v>
      </c>
      <c r="DP12" s="67" t="s">
        <v>57</v>
      </c>
      <c r="DQ12" s="67" t="s">
        <v>57</v>
      </c>
      <c r="DR12" s="57">
        <v>1</v>
      </c>
      <c r="DS12" s="67" t="s">
        <v>57</v>
      </c>
      <c r="DT12" s="67" t="s">
        <v>57</v>
      </c>
      <c r="DU12" s="58">
        <v>0</v>
      </c>
      <c r="DV12" s="58">
        <v>0</v>
      </c>
      <c r="DW12" s="58">
        <v>0</v>
      </c>
      <c r="DX12" s="67" t="s">
        <v>57</v>
      </c>
      <c r="DY12" s="67" t="s">
        <v>57</v>
      </c>
      <c r="DZ12" s="67" t="s">
        <v>57</v>
      </c>
      <c r="EA12" s="67" t="s">
        <v>57</v>
      </c>
      <c r="EB12" s="67" t="s">
        <v>57</v>
      </c>
      <c r="EC12" s="67" t="s">
        <v>57</v>
      </c>
      <c r="ED12" s="67" t="s">
        <v>57</v>
      </c>
      <c r="EE12" s="67" t="s">
        <v>57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67" t="s">
        <v>57</v>
      </c>
      <c r="EO12" s="58">
        <v>0</v>
      </c>
      <c r="EP12" s="58">
        <v>0</v>
      </c>
      <c r="EQ12" s="13">
        <v>0</v>
      </c>
      <c r="ER12" s="57">
        <v>1</v>
      </c>
      <c r="ES12" s="58">
        <v>0</v>
      </c>
      <c r="ET12" s="57">
        <v>1</v>
      </c>
      <c r="EU12" s="57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22</v>
      </c>
      <c r="FD12" s="210">
        <f>(FC12/40)</f>
        <v>0.55000000000000004</v>
      </c>
      <c r="FE12" s="101">
        <f t="shared" si="2"/>
        <v>12</v>
      </c>
      <c r="FF12" s="179"/>
      <c r="FG12" s="190"/>
      <c r="FH12" s="190"/>
      <c r="FI12" s="190"/>
      <c r="FJ12" s="190"/>
      <c r="FK12" s="202">
        <v>52714.454749410354</v>
      </c>
      <c r="FL12" s="190"/>
      <c r="FM12" s="190"/>
      <c r="FN12" s="179"/>
    </row>
    <row r="13" spans="1:170" s="133" customFormat="1" x14ac:dyDescent="0.25">
      <c r="A13" s="192" t="s">
        <v>166</v>
      </c>
      <c r="B13" s="129" t="s">
        <v>11</v>
      </c>
      <c r="C13" s="187"/>
      <c r="D13" s="187"/>
      <c r="E13" s="24"/>
      <c r="F13" s="21"/>
      <c r="G13" s="188"/>
      <c r="H13" s="189" t="s">
        <v>57</v>
      </c>
      <c r="I13" s="55">
        <v>1</v>
      </c>
      <c r="J13" s="189" t="s">
        <v>57</v>
      </c>
      <c r="K13" s="189" t="s">
        <v>57</v>
      </c>
      <c r="L13" s="189" t="s">
        <v>57</v>
      </c>
      <c r="M13" s="189" t="s">
        <v>57</v>
      </c>
      <c r="N13" s="189" t="s">
        <v>57</v>
      </c>
      <c r="O13" s="55">
        <v>1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67" t="s">
        <v>57</v>
      </c>
      <c r="AD13" s="67" t="s">
        <v>57</v>
      </c>
      <c r="AE13" s="67" t="s">
        <v>57</v>
      </c>
      <c r="AF13" s="67" t="s">
        <v>57</v>
      </c>
      <c r="AG13" s="67" t="s">
        <v>57</v>
      </c>
      <c r="AH13" s="67" t="s">
        <v>57</v>
      </c>
      <c r="AI13" s="67" t="s">
        <v>57</v>
      </c>
      <c r="AJ13" s="67" t="s">
        <v>57</v>
      </c>
      <c r="AK13" s="67" t="s">
        <v>57</v>
      </c>
      <c r="AL13" s="67" t="s">
        <v>57</v>
      </c>
      <c r="AM13" s="67" t="s">
        <v>57</v>
      </c>
      <c r="AN13" s="67" t="s">
        <v>57</v>
      </c>
      <c r="AO13" s="67" t="s">
        <v>57</v>
      </c>
      <c r="AP13" s="67" t="s">
        <v>57</v>
      </c>
      <c r="AQ13" s="67" t="s">
        <v>57</v>
      </c>
      <c r="AR13" s="189" t="s">
        <v>57</v>
      </c>
      <c r="AS13" s="189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67" t="s">
        <v>57</v>
      </c>
      <c r="BG13" s="67" t="s">
        <v>57</v>
      </c>
      <c r="BH13" s="67" t="s">
        <v>57</v>
      </c>
      <c r="BI13" s="55">
        <v>1</v>
      </c>
      <c r="BJ13" s="67" t="s">
        <v>57</v>
      </c>
      <c r="BK13" s="55">
        <v>1</v>
      </c>
      <c r="BL13" s="55">
        <v>1</v>
      </c>
      <c r="BM13" s="67" t="s">
        <v>57</v>
      </c>
      <c r="BN13" s="67" t="s">
        <v>57</v>
      </c>
      <c r="BO13" s="67" t="s">
        <v>57</v>
      </c>
      <c r="BP13" s="55">
        <v>1</v>
      </c>
      <c r="BQ13" s="67" t="s">
        <v>57</v>
      </c>
      <c r="BR13" s="67" t="s">
        <v>57</v>
      </c>
      <c r="BS13" s="67" t="s">
        <v>57</v>
      </c>
      <c r="BT13" s="67" t="s">
        <v>57</v>
      </c>
      <c r="BU13" s="55">
        <v>1</v>
      </c>
      <c r="BV13" s="55">
        <v>1</v>
      </c>
      <c r="BW13" s="55">
        <v>1</v>
      </c>
      <c r="BX13" s="55">
        <v>1</v>
      </c>
      <c r="BY13" s="55">
        <v>1</v>
      </c>
      <c r="BZ13" s="55">
        <v>1</v>
      </c>
      <c r="CA13" s="55">
        <v>1</v>
      </c>
      <c r="CB13" s="185" t="s">
        <v>57</v>
      </c>
      <c r="CC13" s="55">
        <v>1</v>
      </c>
      <c r="CD13" s="55">
        <v>1</v>
      </c>
      <c r="CE13" s="56">
        <v>0</v>
      </c>
      <c r="CF13" s="56">
        <v>0</v>
      </c>
      <c r="CG13" s="55">
        <v>1</v>
      </c>
      <c r="CH13" s="67" t="s">
        <v>57</v>
      </c>
      <c r="CI13" s="67" t="s">
        <v>57</v>
      </c>
      <c r="CJ13" s="67" t="s">
        <v>57</v>
      </c>
      <c r="CK13" s="56">
        <v>0</v>
      </c>
      <c r="CL13" s="67" t="s">
        <v>57</v>
      </c>
      <c r="CM13" s="56">
        <v>0</v>
      </c>
      <c r="CN13" s="55">
        <v>1</v>
      </c>
      <c r="CO13" s="67" t="s">
        <v>57</v>
      </c>
      <c r="CP13" s="67" t="s">
        <v>57</v>
      </c>
      <c r="CQ13" s="67" t="s">
        <v>57</v>
      </c>
      <c r="CR13" s="67" t="s">
        <v>57</v>
      </c>
      <c r="CS13" s="67" t="s">
        <v>57</v>
      </c>
      <c r="CT13" s="55">
        <v>1</v>
      </c>
      <c r="CU13" s="55">
        <v>1</v>
      </c>
      <c r="CV13" s="67" t="s">
        <v>57</v>
      </c>
      <c r="CW13" s="67" t="s">
        <v>57</v>
      </c>
      <c r="CX13" s="67" t="s">
        <v>57</v>
      </c>
      <c r="CY13" s="67" t="s">
        <v>57</v>
      </c>
      <c r="CZ13" s="67" t="s">
        <v>57</v>
      </c>
      <c r="DA13" s="67" t="s">
        <v>57</v>
      </c>
      <c r="DB13" s="55">
        <v>1</v>
      </c>
      <c r="DC13" s="67" t="s">
        <v>57</v>
      </c>
      <c r="DD13" s="185" t="s">
        <v>57</v>
      </c>
      <c r="DE13" s="55">
        <v>1</v>
      </c>
      <c r="DF13" s="55">
        <v>1</v>
      </c>
      <c r="DG13" s="67" t="s">
        <v>57</v>
      </c>
      <c r="DH13" s="55">
        <v>1</v>
      </c>
      <c r="DI13" s="67" t="s">
        <v>57</v>
      </c>
      <c r="DJ13" s="55">
        <v>1</v>
      </c>
      <c r="DK13" s="56">
        <v>0</v>
      </c>
      <c r="DL13" s="55">
        <v>1</v>
      </c>
      <c r="DM13" s="56">
        <v>0</v>
      </c>
      <c r="DN13" s="55">
        <v>1</v>
      </c>
      <c r="DO13" s="56">
        <v>0</v>
      </c>
      <c r="DP13" s="67" t="s">
        <v>57</v>
      </c>
      <c r="DQ13" s="67" t="s">
        <v>57</v>
      </c>
      <c r="DR13" s="55">
        <v>1</v>
      </c>
      <c r="DS13" s="67" t="s">
        <v>57</v>
      </c>
      <c r="DT13" s="67" t="s">
        <v>57</v>
      </c>
      <c r="DU13" s="55">
        <v>1</v>
      </c>
      <c r="DV13" s="55">
        <v>1</v>
      </c>
      <c r="DW13" s="56">
        <v>0</v>
      </c>
      <c r="DX13" s="67" t="s">
        <v>57</v>
      </c>
      <c r="DY13" s="67" t="s">
        <v>57</v>
      </c>
      <c r="DZ13" s="67" t="s">
        <v>57</v>
      </c>
      <c r="EA13" s="67" t="s">
        <v>57</v>
      </c>
      <c r="EB13" s="67" t="s">
        <v>57</v>
      </c>
      <c r="EC13" s="67" t="s">
        <v>57</v>
      </c>
      <c r="ED13" s="67" t="s">
        <v>57</v>
      </c>
      <c r="EE13" s="67" t="s">
        <v>57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67" t="s">
        <v>57</v>
      </c>
      <c r="EO13" s="56">
        <v>0</v>
      </c>
      <c r="EP13" s="55">
        <v>1</v>
      </c>
      <c r="EQ13" s="13">
        <v>0</v>
      </c>
      <c r="ER13" s="56">
        <v>0</v>
      </c>
      <c r="ES13" s="55">
        <v>1</v>
      </c>
      <c r="ET13" s="56">
        <v>0</v>
      </c>
      <c r="EU13" s="55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32</v>
      </c>
      <c r="FD13" s="210">
        <f t="shared" si="1"/>
        <v>0.7441860465116279</v>
      </c>
      <c r="FE13" s="101">
        <f t="shared" si="2"/>
        <v>2</v>
      </c>
      <c r="FF13" s="179"/>
      <c r="FG13" s="190"/>
      <c r="FH13" s="190"/>
      <c r="FI13" s="190"/>
      <c r="FJ13" s="190"/>
      <c r="FK13" s="202">
        <v>2857.3693817020171</v>
      </c>
      <c r="FL13" s="190"/>
      <c r="FM13" s="190"/>
      <c r="FN13" s="179"/>
    </row>
    <row r="14" spans="1:170" s="133" customFormat="1" x14ac:dyDescent="0.25">
      <c r="A14" s="192" t="s">
        <v>167</v>
      </c>
      <c r="B14" s="129" t="s">
        <v>12</v>
      </c>
      <c r="C14" s="187"/>
      <c r="D14" s="187"/>
      <c r="E14" s="20"/>
      <c r="F14" s="20"/>
      <c r="G14" s="188"/>
      <c r="H14" s="189" t="s">
        <v>57</v>
      </c>
      <c r="I14" s="55">
        <v>1</v>
      </c>
      <c r="J14" s="189" t="s">
        <v>57</v>
      </c>
      <c r="K14" s="189" t="s">
        <v>57</v>
      </c>
      <c r="L14" s="189" t="s">
        <v>57</v>
      </c>
      <c r="M14" s="189" t="s">
        <v>57</v>
      </c>
      <c r="N14" s="189" t="s">
        <v>57</v>
      </c>
      <c r="O14" s="55">
        <v>1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67" t="s">
        <v>57</v>
      </c>
      <c r="AD14" s="67" t="s">
        <v>57</v>
      </c>
      <c r="AE14" s="67" t="s">
        <v>57</v>
      </c>
      <c r="AF14" s="67" t="s">
        <v>57</v>
      </c>
      <c r="AG14" s="67" t="s">
        <v>57</v>
      </c>
      <c r="AH14" s="67" t="s">
        <v>57</v>
      </c>
      <c r="AI14" s="67" t="s">
        <v>57</v>
      </c>
      <c r="AJ14" s="67" t="s">
        <v>57</v>
      </c>
      <c r="AK14" s="67" t="s">
        <v>57</v>
      </c>
      <c r="AL14" s="67" t="s">
        <v>57</v>
      </c>
      <c r="AM14" s="67" t="s">
        <v>57</v>
      </c>
      <c r="AN14" s="67" t="s">
        <v>57</v>
      </c>
      <c r="AO14" s="67" t="s">
        <v>57</v>
      </c>
      <c r="AP14" s="67" t="s">
        <v>57</v>
      </c>
      <c r="AQ14" s="67" t="s">
        <v>57</v>
      </c>
      <c r="AR14" s="189" t="s">
        <v>57</v>
      </c>
      <c r="AS14" s="189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67" t="s">
        <v>57</v>
      </c>
      <c r="BG14" s="67" t="s">
        <v>57</v>
      </c>
      <c r="BH14" s="67" t="s">
        <v>57</v>
      </c>
      <c r="BI14" s="56">
        <v>0</v>
      </c>
      <c r="BJ14" s="67" t="s">
        <v>57</v>
      </c>
      <c r="BK14" s="56">
        <v>0</v>
      </c>
      <c r="BL14" s="56">
        <v>0</v>
      </c>
      <c r="BM14" s="67" t="s">
        <v>57</v>
      </c>
      <c r="BN14" s="67" t="s">
        <v>57</v>
      </c>
      <c r="BO14" s="67" t="s">
        <v>57</v>
      </c>
      <c r="BP14" s="55">
        <v>1</v>
      </c>
      <c r="BQ14" s="67" t="s">
        <v>57</v>
      </c>
      <c r="BR14" s="67" t="s">
        <v>57</v>
      </c>
      <c r="BS14" s="67" t="s">
        <v>57</v>
      </c>
      <c r="BT14" s="67" t="s">
        <v>57</v>
      </c>
      <c r="BU14" s="55">
        <v>1</v>
      </c>
      <c r="BV14" s="55">
        <v>1</v>
      </c>
      <c r="BW14" s="56">
        <v>0</v>
      </c>
      <c r="BX14" s="55">
        <v>1</v>
      </c>
      <c r="BY14" s="55">
        <v>1</v>
      </c>
      <c r="BZ14" s="56">
        <v>0</v>
      </c>
      <c r="CA14" s="55">
        <v>1</v>
      </c>
      <c r="CB14" s="185" t="s">
        <v>57</v>
      </c>
      <c r="CC14" s="55">
        <v>1</v>
      </c>
      <c r="CD14" s="56">
        <v>0</v>
      </c>
      <c r="CE14" s="56">
        <v>0</v>
      </c>
      <c r="CF14" s="56">
        <v>0</v>
      </c>
      <c r="CG14" s="56">
        <v>0</v>
      </c>
      <c r="CH14" s="67" t="s">
        <v>57</v>
      </c>
      <c r="CI14" s="67" t="s">
        <v>57</v>
      </c>
      <c r="CJ14" s="67" t="s">
        <v>57</v>
      </c>
      <c r="CK14" s="56">
        <v>0</v>
      </c>
      <c r="CL14" s="67" t="s">
        <v>57</v>
      </c>
      <c r="CM14" s="56">
        <v>0</v>
      </c>
      <c r="CN14" s="56">
        <v>0</v>
      </c>
      <c r="CO14" s="67" t="s">
        <v>57</v>
      </c>
      <c r="CP14" s="67" t="s">
        <v>57</v>
      </c>
      <c r="CQ14" s="67" t="s">
        <v>57</v>
      </c>
      <c r="CR14" s="67" t="s">
        <v>57</v>
      </c>
      <c r="CS14" s="67" t="s">
        <v>57</v>
      </c>
      <c r="CT14" s="55">
        <v>1</v>
      </c>
      <c r="CU14" s="56">
        <v>0</v>
      </c>
      <c r="CV14" s="67" t="s">
        <v>57</v>
      </c>
      <c r="CW14" s="67" t="s">
        <v>57</v>
      </c>
      <c r="CX14" s="67" t="s">
        <v>57</v>
      </c>
      <c r="CY14" s="67" t="s">
        <v>57</v>
      </c>
      <c r="CZ14" s="67" t="s">
        <v>57</v>
      </c>
      <c r="DA14" s="67" t="s">
        <v>57</v>
      </c>
      <c r="DB14" s="56">
        <v>0</v>
      </c>
      <c r="DC14" s="67" t="s">
        <v>57</v>
      </c>
      <c r="DD14" s="185" t="s">
        <v>57</v>
      </c>
      <c r="DE14" s="55">
        <v>1</v>
      </c>
      <c r="DF14" s="55">
        <v>1</v>
      </c>
      <c r="DG14" s="67" t="s">
        <v>57</v>
      </c>
      <c r="DH14" s="55">
        <v>1</v>
      </c>
      <c r="DI14" s="67" t="s">
        <v>57</v>
      </c>
      <c r="DJ14" s="56">
        <v>0</v>
      </c>
      <c r="DK14" s="56">
        <v>0</v>
      </c>
      <c r="DL14" s="55">
        <v>1</v>
      </c>
      <c r="DM14" s="56">
        <v>0</v>
      </c>
      <c r="DN14" s="56">
        <v>0</v>
      </c>
      <c r="DO14" s="56">
        <v>0</v>
      </c>
      <c r="DP14" s="67" t="s">
        <v>57</v>
      </c>
      <c r="DQ14" s="67" t="s">
        <v>57</v>
      </c>
      <c r="DR14" s="56">
        <v>0</v>
      </c>
      <c r="DS14" s="67" t="s">
        <v>57</v>
      </c>
      <c r="DT14" s="67" t="s">
        <v>57</v>
      </c>
      <c r="DU14" s="56">
        <v>0</v>
      </c>
      <c r="DV14" s="56">
        <v>0</v>
      </c>
      <c r="DW14" s="56">
        <v>0</v>
      </c>
      <c r="DX14" s="67" t="s">
        <v>57</v>
      </c>
      <c r="DY14" s="67" t="s">
        <v>57</v>
      </c>
      <c r="DZ14" s="67" t="s">
        <v>57</v>
      </c>
      <c r="EA14" s="67" t="s">
        <v>57</v>
      </c>
      <c r="EB14" s="67" t="s">
        <v>57</v>
      </c>
      <c r="EC14" s="67" t="s">
        <v>57</v>
      </c>
      <c r="ED14" s="67" t="s">
        <v>57</v>
      </c>
      <c r="EE14" s="67" t="s">
        <v>57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67" t="s">
        <v>57</v>
      </c>
      <c r="EO14" s="56">
        <v>0</v>
      </c>
      <c r="EP14" s="56">
        <v>0</v>
      </c>
      <c r="EQ14" s="13">
        <v>0</v>
      </c>
      <c r="ER14" s="56">
        <v>0</v>
      </c>
      <c r="ES14" s="55">
        <v>1</v>
      </c>
      <c r="ET14" s="55">
        <v>1</v>
      </c>
      <c r="EU14" s="55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17</v>
      </c>
      <c r="FD14" s="210">
        <f t="shared" si="1"/>
        <v>0.39534883720930231</v>
      </c>
      <c r="FE14" s="101">
        <f t="shared" si="2"/>
        <v>28</v>
      </c>
      <c r="FF14" s="179"/>
      <c r="FG14" s="190"/>
      <c r="FH14" s="190"/>
      <c r="FI14" s="190"/>
      <c r="FJ14" s="190"/>
      <c r="FK14" s="202">
        <v>6530.0414936496763</v>
      </c>
      <c r="FL14" s="190"/>
      <c r="FM14" s="190"/>
      <c r="FN14" s="179"/>
    </row>
    <row r="15" spans="1:170" s="133" customFormat="1" x14ac:dyDescent="0.25">
      <c r="A15" s="192" t="s">
        <v>168</v>
      </c>
      <c r="B15" s="129" t="s">
        <v>13</v>
      </c>
      <c r="C15" s="187"/>
      <c r="D15" s="187"/>
      <c r="E15" s="20"/>
      <c r="F15" s="21"/>
      <c r="G15" s="188"/>
      <c r="H15" s="189" t="s">
        <v>57</v>
      </c>
      <c r="I15" s="55">
        <v>1</v>
      </c>
      <c r="J15" s="189" t="s">
        <v>57</v>
      </c>
      <c r="K15" s="189" t="s">
        <v>57</v>
      </c>
      <c r="L15" s="189" t="s">
        <v>57</v>
      </c>
      <c r="M15" s="189" t="s">
        <v>57</v>
      </c>
      <c r="N15" s="189" t="s">
        <v>57</v>
      </c>
      <c r="O15" s="55">
        <v>1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67" t="s">
        <v>57</v>
      </c>
      <c r="AD15" s="67" t="s">
        <v>57</v>
      </c>
      <c r="AE15" s="67" t="s">
        <v>57</v>
      </c>
      <c r="AF15" s="67" t="s">
        <v>57</v>
      </c>
      <c r="AG15" s="67" t="s">
        <v>57</v>
      </c>
      <c r="AH15" s="67" t="s">
        <v>57</v>
      </c>
      <c r="AI15" s="67" t="s">
        <v>57</v>
      </c>
      <c r="AJ15" s="67" t="s">
        <v>57</v>
      </c>
      <c r="AK15" s="67" t="s">
        <v>57</v>
      </c>
      <c r="AL15" s="67" t="s">
        <v>57</v>
      </c>
      <c r="AM15" s="67" t="s">
        <v>57</v>
      </c>
      <c r="AN15" s="67" t="s">
        <v>57</v>
      </c>
      <c r="AO15" s="67" t="s">
        <v>57</v>
      </c>
      <c r="AP15" s="67" t="s">
        <v>57</v>
      </c>
      <c r="AQ15" s="67" t="s">
        <v>57</v>
      </c>
      <c r="AR15" s="189" t="s">
        <v>57</v>
      </c>
      <c r="AS15" s="189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67" t="s">
        <v>57</v>
      </c>
      <c r="BG15" s="67" t="s">
        <v>57</v>
      </c>
      <c r="BH15" s="67" t="s">
        <v>57</v>
      </c>
      <c r="BI15" s="55">
        <v>1</v>
      </c>
      <c r="BJ15" s="67" t="s">
        <v>57</v>
      </c>
      <c r="BK15" s="55">
        <v>1</v>
      </c>
      <c r="BL15" s="55">
        <v>1</v>
      </c>
      <c r="BM15" s="67" t="s">
        <v>57</v>
      </c>
      <c r="BN15" s="67" t="s">
        <v>57</v>
      </c>
      <c r="BO15" s="67" t="s">
        <v>57</v>
      </c>
      <c r="BP15" s="55">
        <v>1</v>
      </c>
      <c r="BQ15" s="67" t="s">
        <v>57</v>
      </c>
      <c r="BR15" s="67" t="s">
        <v>57</v>
      </c>
      <c r="BS15" s="67" t="s">
        <v>57</v>
      </c>
      <c r="BT15" s="67" t="s">
        <v>57</v>
      </c>
      <c r="BU15" s="55">
        <v>1</v>
      </c>
      <c r="BV15" s="55">
        <v>1</v>
      </c>
      <c r="BW15" s="55">
        <v>1</v>
      </c>
      <c r="BX15" s="55">
        <v>1</v>
      </c>
      <c r="BY15" s="55">
        <v>1</v>
      </c>
      <c r="BZ15" s="55">
        <v>1</v>
      </c>
      <c r="CA15" s="55">
        <v>1</v>
      </c>
      <c r="CB15" s="185" t="s">
        <v>57</v>
      </c>
      <c r="CC15" s="55">
        <v>1</v>
      </c>
      <c r="CD15" s="56">
        <v>0</v>
      </c>
      <c r="CE15" s="56">
        <v>0</v>
      </c>
      <c r="CF15" s="56">
        <v>0</v>
      </c>
      <c r="CG15" s="55">
        <v>1</v>
      </c>
      <c r="CH15" s="67" t="s">
        <v>57</v>
      </c>
      <c r="CI15" s="67" t="s">
        <v>57</v>
      </c>
      <c r="CJ15" s="67" t="s">
        <v>57</v>
      </c>
      <c r="CK15" s="56">
        <v>0</v>
      </c>
      <c r="CL15" s="67" t="s">
        <v>57</v>
      </c>
      <c r="CM15" s="56">
        <v>0</v>
      </c>
      <c r="CN15" s="56">
        <v>0</v>
      </c>
      <c r="CO15" s="67" t="s">
        <v>57</v>
      </c>
      <c r="CP15" s="67" t="s">
        <v>57</v>
      </c>
      <c r="CQ15" s="67" t="s">
        <v>57</v>
      </c>
      <c r="CR15" s="67" t="s">
        <v>57</v>
      </c>
      <c r="CS15" s="67" t="s">
        <v>57</v>
      </c>
      <c r="CT15" s="55">
        <v>1</v>
      </c>
      <c r="CU15" s="55">
        <v>1</v>
      </c>
      <c r="CV15" s="67" t="s">
        <v>57</v>
      </c>
      <c r="CW15" s="67" t="s">
        <v>57</v>
      </c>
      <c r="CX15" s="67" t="s">
        <v>57</v>
      </c>
      <c r="CY15" s="67" t="s">
        <v>57</v>
      </c>
      <c r="CZ15" s="67" t="s">
        <v>57</v>
      </c>
      <c r="DA15" s="67" t="s">
        <v>57</v>
      </c>
      <c r="DB15" s="55">
        <v>1</v>
      </c>
      <c r="DC15" s="67" t="s">
        <v>57</v>
      </c>
      <c r="DD15" s="185" t="s">
        <v>57</v>
      </c>
      <c r="DE15" s="55">
        <v>1</v>
      </c>
      <c r="DF15" s="55">
        <v>1</v>
      </c>
      <c r="DG15" s="67" t="s">
        <v>57</v>
      </c>
      <c r="DH15" s="55">
        <v>1</v>
      </c>
      <c r="DI15" s="67" t="s">
        <v>57</v>
      </c>
      <c r="DJ15" s="56">
        <v>0</v>
      </c>
      <c r="DK15" s="56">
        <v>0</v>
      </c>
      <c r="DL15" s="56">
        <v>0</v>
      </c>
      <c r="DM15" s="56">
        <v>0</v>
      </c>
      <c r="DN15" s="56">
        <v>0</v>
      </c>
      <c r="DO15" s="56">
        <v>0</v>
      </c>
      <c r="DP15" s="67" t="s">
        <v>57</v>
      </c>
      <c r="DQ15" s="67" t="s">
        <v>57</v>
      </c>
      <c r="DR15" s="55">
        <v>1</v>
      </c>
      <c r="DS15" s="67" t="s">
        <v>57</v>
      </c>
      <c r="DT15" s="67" t="s">
        <v>57</v>
      </c>
      <c r="DU15" s="56">
        <v>0</v>
      </c>
      <c r="DV15" s="56">
        <v>0</v>
      </c>
      <c r="DW15" s="56">
        <v>0</v>
      </c>
      <c r="DX15" s="67" t="s">
        <v>57</v>
      </c>
      <c r="DY15" s="67" t="s">
        <v>57</v>
      </c>
      <c r="DZ15" s="67" t="s">
        <v>57</v>
      </c>
      <c r="EA15" s="67" t="s">
        <v>57</v>
      </c>
      <c r="EB15" s="67" t="s">
        <v>57</v>
      </c>
      <c r="EC15" s="67" t="s">
        <v>57</v>
      </c>
      <c r="ED15" s="67" t="s">
        <v>57</v>
      </c>
      <c r="EE15" s="67" t="s">
        <v>57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67" t="s">
        <v>57</v>
      </c>
      <c r="EO15" s="56">
        <v>0</v>
      </c>
      <c r="EP15" s="55">
        <v>1</v>
      </c>
      <c r="EQ15" s="13">
        <v>0</v>
      </c>
      <c r="ER15" s="56">
        <v>0</v>
      </c>
      <c r="ES15" s="55">
        <v>1</v>
      </c>
      <c r="ET15" s="55">
        <v>1</v>
      </c>
      <c r="EU15" s="56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25</v>
      </c>
      <c r="FD15" s="210">
        <f t="shared" si="1"/>
        <v>0.58139534883720934</v>
      </c>
      <c r="FE15" s="101">
        <f t="shared" si="2"/>
        <v>10</v>
      </c>
      <c r="FF15" s="179"/>
      <c r="FG15" s="190"/>
      <c r="FH15" s="190"/>
      <c r="FI15" s="190"/>
      <c r="FJ15" s="190"/>
      <c r="FK15" s="202">
        <v>3044.5521408471982</v>
      </c>
      <c r="FL15" s="190"/>
      <c r="FM15" s="190"/>
      <c r="FN15" s="179"/>
    </row>
    <row r="16" spans="1:170" s="133" customFormat="1" x14ac:dyDescent="0.25">
      <c r="A16" s="192" t="s">
        <v>169</v>
      </c>
      <c r="B16" s="129" t="s">
        <v>14</v>
      </c>
      <c r="C16" s="194"/>
      <c r="D16" s="194"/>
      <c r="E16" s="20"/>
      <c r="F16" s="20"/>
      <c r="G16" s="188"/>
      <c r="H16" s="189" t="s">
        <v>57</v>
      </c>
      <c r="I16" s="55">
        <v>1</v>
      </c>
      <c r="J16" s="189" t="s">
        <v>57</v>
      </c>
      <c r="K16" s="189" t="s">
        <v>57</v>
      </c>
      <c r="L16" s="189" t="s">
        <v>57</v>
      </c>
      <c r="M16" s="189" t="s">
        <v>57</v>
      </c>
      <c r="N16" s="189" t="s">
        <v>57</v>
      </c>
      <c r="O16" s="55">
        <v>1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67" t="s">
        <v>57</v>
      </c>
      <c r="AD16" s="67" t="s">
        <v>57</v>
      </c>
      <c r="AE16" s="67" t="s">
        <v>57</v>
      </c>
      <c r="AF16" s="67" t="s">
        <v>57</v>
      </c>
      <c r="AG16" s="67" t="s">
        <v>57</v>
      </c>
      <c r="AH16" s="67" t="s">
        <v>57</v>
      </c>
      <c r="AI16" s="67" t="s">
        <v>57</v>
      </c>
      <c r="AJ16" s="67" t="s">
        <v>57</v>
      </c>
      <c r="AK16" s="67" t="s">
        <v>57</v>
      </c>
      <c r="AL16" s="67" t="s">
        <v>57</v>
      </c>
      <c r="AM16" s="67" t="s">
        <v>57</v>
      </c>
      <c r="AN16" s="67" t="s">
        <v>57</v>
      </c>
      <c r="AO16" s="67" t="s">
        <v>57</v>
      </c>
      <c r="AP16" s="67" t="s">
        <v>57</v>
      </c>
      <c r="AQ16" s="67" t="s">
        <v>57</v>
      </c>
      <c r="AR16" s="189" t="s">
        <v>57</v>
      </c>
      <c r="AS16" s="189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67" t="s">
        <v>57</v>
      </c>
      <c r="BG16" s="67" t="s">
        <v>57</v>
      </c>
      <c r="BH16" s="67" t="s">
        <v>57</v>
      </c>
      <c r="BI16" s="56">
        <v>0</v>
      </c>
      <c r="BJ16" s="67" t="s">
        <v>57</v>
      </c>
      <c r="BK16" s="55">
        <v>1</v>
      </c>
      <c r="BL16" s="56">
        <v>0</v>
      </c>
      <c r="BM16" s="67" t="s">
        <v>57</v>
      </c>
      <c r="BN16" s="67" t="s">
        <v>57</v>
      </c>
      <c r="BO16" s="67" t="s">
        <v>57</v>
      </c>
      <c r="BP16" s="55">
        <v>1</v>
      </c>
      <c r="BQ16" s="67" t="s">
        <v>57</v>
      </c>
      <c r="BR16" s="67" t="s">
        <v>57</v>
      </c>
      <c r="BS16" s="67" t="s">
        <v>57</v>
      </c>
      <c r="BT16" s="67" t="s">
        <v>57</v>
      </c>
      <c r="BU16" s="55">
        <v>1</v>
      </c>
      <c r="BV16" s="55">
        <v>1</v>
      </c>
      <c r="BW16" s="55">
        <v>1</v>
      </c>
      <c r="BX16" s="55">
        <v>1</v>
      </c>
      <c r="BY16" s="55">
        <v>1</v>
      </c>
      <c r="BZ16" s="55">
        <v>1</v>
      </c>
      <c r="CA16" s="55">
        <v>1</v>
      </c>
      <c r="CB16" s="185" t="s">
        <v>57</v>
      </c>
      <c r="CC16" s="55">
        <v>1</v>
      </c>
      <c r="CD16" s="56">
        <v>0</v>
      </c>
      <c r="CE16" s="56">
        <v>0</v>
      </c>
      <c r="CF16" s="56">
        <v>0</v>
      </c>
      <c r="CG16" s="55">
        <v>1</v>
      </c>
      <c r="CH16" s="67" t="s">
        <v>57</v>
      </c>
      <c r="CI16" s="67" t="s">
        <v>57</v>
      </c>
      <c r="CJ16" s="67" t="s">
        <v>57</v>
      </c>
      <c r="CK16" s="56">
        <v>0</v>
      </c>
      <c r="CL16" s="67" t="s">
        <v>57</v>
      </c>
      <c r="CM16" s="56">
        <v>0</v>
      </c>
      <c r="CN16" s="56">
        <v>0</v>
      </c>
      <c r="CO16" s="67" t="s">
        <v>57</v>
      </c>
      <c r="CP16" s="67" t="s">
        <v>57</v>
      </c>
      <c r="CQ16" s="67" t="s">
        <v>57</v>
      </c>
      <c r="CR16" s="67" t="s">
        <v>57</v>
      </c>
      <c r="CS16" s="67" t="s">
        <v>57</v>
      </c>
      <c r="CT16" s="55">
        <v>1</v>
      </c>
      <c r="CU16" s="56">
        <v>0</v>
      </c>
      <c r="CV16" s="67" t="s">
        <v>57</v>
      </c>
      <c r="CW16" s="67" t="s">
        <v>57</v>
      </c>
      <c r="CX16" s="67" t="s">
        <v>57</v>
      </c>
      <c r="CY16" s="67" t="s">
        <v>57</v>
      </c>
      <c r="CZ16" s="67" t="s">
        <v>57</v>
      </c>
      <c r="DA16" s="67" t="s">
        <v>57</v>
      </c>
      <c r="DB16" s="56">
        <v>0</v>
      </c>
      <c r="DC16" s="67" t="s">
        <v>57</v>
      </c>
      <c r="DD16" s="185" t="s">
        <v>57</v>
      </c>
      <c r="DE16" s="55">
        <v>1</v>
      </c>
      <c r="DF16" s="55">
        <v>1</v>
      </c>
      <c r="DG16" s="67" t="s">
        <v>57</v>
      </c>
      <c r="DH16" s="55">
        <v>1</v>
      </c>
      <c r="DI16" s="67" t="s">
        <v>57</v>
      </c>
      <c r="DJ16" s="56">
        <v>0</v>
      </c>
      <c r="DK16" s="56">
        <v>0</v>
      </c>
      <c r="DL16" s="56">
        <v>0</v>
      </c>
      <c r="DM16" s="56">
        <v>0</v>
      </c>
      <c r="DN16" s="56">
        <v>0</v>
      </c>
      <c r="DO16" s="56">
        <v>0</v>
      </c>
      <c r="DP16" s="67" t="s">
        <v>57</v>
      </c>
      <c r="DQ16" s="67" t="s">
        <v>57</v>
      </c>
      <c r="DR16" s="56">
        <v>0</v>
      </c>
      <c r="DS16" s="67" t="s">
        <v>57</v>
      </c>
      <c r="DT16" s="67" t="s">
        <v>57</v>
      </c>
      <c r="DU16" s="56">
        <v>0</v>
      </c>
      <c r="DV16" s="56">
        <v>0</v>
      </c>
      <c r="DW16" s="56">
        <v>0</v>
      </c>
      <c r="DX16" s="67" t="s">
        <v>57</v>
      </c>
      <c r="DY16" s="67" t="s">
        <v>57</v>
      </c>
      <c r="DZ16" s="67" t="s">
        <v>57</v>
      </c>
      <c r="EA16" s="67" t="s">
        <v>57</v>
      </c>
      <c r="EB16" s="67" t="s">
        <v>57</v>
      </c>
      <c r="EC16" s="67" t="s">
        <v>57</v>
      </c>
      <c r="ED16" s="67" t="s">
        <v>57</v>
      </c>
      <c r="EE16" s="67" t="s">
        <v>57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67" t="s">
        <v>57</v>
      </c>
      <c r="EO16" s="56">
        <v>0</v>
      </c>
      <c r="EP16" s="55">
        <v>1</v>
      </c>
      <c r="EQ16" s="13">
        <v>0</v>
      </c>
      <c r="ER16" s="55">
        <v>1</v>
      </c>
      <c r="ES16" s="55">
        <v>1</v>
      </c>
      <c r="ET16" s="55">
        <v>1</v>
      </c>
      <c r="EU16" s="55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22</v>
      </c>
      <c r="FD16" s="210">
        <f t="shared" si="1"/>
        <v>0.51162790697674421</v>
      </c>
      <c r="FE16" s="101">
        <f t="shared" si="2"/>
        <v>15</v>
      </c>
      <c r="FF16" s="179"/>
      <c r="FG16" s="190"/>
      <c r="FH16" s="190"/>
      <c r="FI16" s="190"/>
      <c r="FJ16" s="190"/>
      <c r="FK16" s="202">
        <v>4003.4251502015172</v>
      </c>
      <c r="FL16" s="190"/>
      <c r="FM16" s="190"/>
      <c r="FN16" s="179"/>
    </row>
    <row r="17" spans="1:170" s="133" customFormat="1" x14ac:dyDescent="0.25">
      <c r="A17" s="192" t="s">
        <v>170</v>
      </c>
      <c r="B17" s="129" t="s">
        <v>15</v>
      </c>
      <c r="C17" s="187"/>
      <c r="D17" s="194"/>
      <c r="E17" s="20"/>
      <c r="F17" s="20"/>
      <c r="G17" s="188"/>
      <c r="H17" s="189" t="s">
        <v>57</v>
      </c>
      <c r="I17" s="43">
        <v>1</v>
      </c>
      <c r="J17" s="189" t="s">
        <v>57</v>
      </c>
      <c r="K17" s="189" t="s">
        <v>57</v>
      </c>
      <c r="L17" s="189" t="s">
        <v>57</v>
      </c>
      <c r="M17" s="189" t="s">
        <v>57</v>
      </c>
      <c r="N17" s="189" t="s">
        <v>57</v>
      </c>
      <c r="O17" s="43">
        <v>1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67" t="s">
        <v>57</v>
      </c>
      <c r="AD17" s="67" t="s">
        <v>57</v>
      </c>
      <c r="AE17" s="67" t="s">
        <v>57</v>
      </c>
      <c r="AF17" s="67" t="s">
        <v>57</v>
      </c>
      <c r="AG17" s="67" t="s">
        <v>57</v>
      </c>
      <c r="AH17" s="67" t="s">
        <v>57</v>
      </c>
      <c r="AI17" s="67" t="s">
        <v>57</v>
      </c>
      <c r="AJ17" s="67" t="s">
        <v>57</v>
      </c>
      <c r="AK17" s="67" t="s">
        <v>57</v>
      </c>
      <c r="AL17" s="67" t="s">
        <v>57</v>
      </c>
      <c r="AM17" s="67" t="s">
        <v>57</v>
      </c>
      <c r="AN17" s="67" t="s">
        <v>57</v>
      </c>
      <c r="AO17" s="67" t="s">
        <v>57</v>
      </c>
      <c r="AP17" s="67" t="s">
        <v>57</v>
      </c>
      <c r="AQ17" s="67" t="s">
        <v>57</v>
      </c>
      <c r="AR17" s="189" t="s">
        <v>57</v>
      </c>
      <c r="AS17" s="189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67" t="s">
        <v>57</v>
      </c>
      <c r="BG17" s="67" t="s">
        <v>57</v>
      </c>
      <c r="BH17" s="67" t="s">
        <v>57</v>
      </c>
      <c r="BI17" s="42">
        <v>0</v>
      </c>
      <c r="BJ17" s="67" t="s">
        <v>57</v>
      </c>
      <c r="BK17" s="43">
        <v>1</v>
      </c>
      <c r="BL17" s="43">
        <v>1</v>
      </c>
      <c r="BM17" s="67" t="s">
        <v>57</v>
      </c>
      <c r="BN17" s="67" t="s">
        <v>57</v>
      </c>
      <c r="BO17" s="67" t="s">
        <v>57</v>
      </c>
      <c r="BP17" s="43">
        <v>1</v>
      </c>
      <c r="BQ17" s="67" t="s">
        <v>57</v>
      </c>
      <c r="BR17" s="67" t="s">
        <v>57</v>
      </c>
      <c r="BS17" s="67" t="s">
        <v>57</v>
      </c>
      <c r="BT17" s="67" t="s">
        <v>57</v>
      </c>
      <c r="BU17" s="43">
        <v>1</v>
      </c>
      <c r="BV17" s="43">
        <v>1</v>
      </c>
      <c r="BW17" s="43">
        <v>1</v>
      </c>
      <c r="BX17" s="43">
        <v>1</v>
      </c>
      <c r="BY17" s="43">
        <v>1</v>
      </c>
      <c r="BZ17" s="43">
        <v>1</v>
      </c>
      <c r="CA17" s="43">
        <v>1</v>
      </c>
      <c r="CB17" s="185" t="s">
        <v>57</v>
      </c>
      <c r="CC17" s="43">
        <v>1</v>
      </c>
      <c r="CD17" s="42">
        <v>0</v>
      </c>
      <c r="CE17" s="43">
        <v>1</v>
      </c>
      <c r="CF17" s="42">
        <v>0</v>
      </c>
      <c r="CG17" s="43">
        <v>1</v>
      </c>
      <c r="CH17" s="67" t="s">
        <v>57</v>
      </c>
      <c r="CI17" s="67" t="s">
        <v>57</v>
      </c>
      <c r="CJ17" s="67" t="s">
        <v>57</v>
      </c>
      <c r="CK17" s="43">
        <v>1</v>
      </c>
      <c r="CL17" s="67" t="s">
        <v>57</v>
      </c>
      <c r="CM17" s="42">
        <v>0</v>
      </c>
      <c r="CN17" s="43">
        <v>1</v>
      </c>
      <c r="CO17" s="67" t="s">
        <v>57</v>
      </c>
      <c r="CP17" s="67" t="s">
        <v>57</v>
      </c>
      <c r="CQ17" s="67" t="s">
        <v>57</v>
      </c>
      <c r="CR17" s="67" t="s">
        <v>57</v>
      </c>
      <c r="CS17" s="67" t="s">
        <v>57</v>
      </c>
      <c r="CT17" s="43">
        <v>1</v>
      </c>
      <c r="CU17" s="43">
        <v>1</v>
      </c>
      <c r="CV17" s="67" t="s">
        <v>57</v>
      </c>
      <c r="CW17" s="67" t="s">
        <v>57</v>
      </c>
      <c r="CX17" s="67" t="s">
        <v>57</v>
      </c>
      <c r="CY17" s="67" t="s">
        <v>57</v>
      </c>
      <c r="CZ17" s="67" t="s">
        <v>57</v>
      </c>
      <c r="DA17" s="67" t="s">
        <v>57</v>
      </c>
      <c r="DB17" s="43">
        <v>1</v>
      </c>
      <c r="DC17" s="67" t="s">
        <v>57</v>
      </c>
      <c r="DD17" s="185" t="s">
        <v>57</v>
      </c>
      <c r="DE17" s="43">
        <v>1</v>
      </c>
      <c r="DF17" s="43">
        <v>1</v>
      </c>
      <c r="DG17" s="67" t="s">
        <v>57</v>
      </c>
      <c r="DH17" s="43">
        <v>1</v>
      </c>
      <c r="DI17" s="67" t="s">
        <v>57</v>
      </c>
      <c r="DJ17" s="43">
        <v>1</v>
      </c>
      <c r="DK17" s="42">
        <v>0</v>
      </c>
      <c r="DL17" s="43">
        <v>1</v>
      </c>
      <c r="DM17" s="42">
        <v>0</v>
      </c>
      <c r="DN17" s="43">
        <v>1</v>
      </c>
      <c r="DO17" s="43">
        <v>1</v>
      </c>
      <c r="DP17" s="67" t="s">
        <v>57</v>
      </c>
      <c r="DQ17" s="67" t="s">
        <v>57</v>
      </c>
      <c r="DR17" s="43">
        <v>1</v>
      </c>
      <c r="DS17" s="67" t="s">
        <v>57</v>
      </c>
      <c r="DT17" s="67" t="s">
        <v>57</v>
      </c>
      <c r="DU17" s="43">
        <v>1</v>
      </c>
      <c r="DV17" s="43">
        <v>1</v>
      </c>
      <c r="DW17" s="43">
        <v>1</v>
      </c>
      <c r="DX17" s="67" t="s">
        <v>57</v>
      </c>
      <c r="DY17" s="67" t="s">
        <v>57</v>
      </c>
      <c r="DZ17" s="67" t="s">
        <v>57</v>
      </c>
      <c r="EA17" s="67" t="s">
        <v>57</v>
      </c>
      <c r="EB17" s="67" t="s">
        <v>57</v>
      </c>
      <c r="EC17" s="67" t="s">
        <v>57</v>
      </c>
      <c r="ED17" s="67" t="s">
        <v>57</v>
      </c>
      <c r="EE17" s="67" t="s">
        <v>57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67" t="s">
        <v>57</v>
      </c>
      <c r="EO17" s="42">
        <v>0</v>
      </c>
      <c r="EP17" s="42">
        <v>0</v>
      </c>
      <c r="EQ17" s="13">
        <v>0</v>
      </c>
      <c r="ER17" s="43">
        <v>1</v>
      </c>
      <c r="ES17" s="43">
        <v>1</v>
      </c>
      <c r="ET17" s="42">
        <v>0</v>
      </c>
      <c r="EU17" s="42">
        <v>0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33</v>
      </c>
      <c r="FD17" s="210">
        <f t="shared" si="1"/>
        <v>0.76744186046511631</v>
      </c>
      <c r="FE17" s="101">
        <f t="shared" si="2"/>
        <v>1</v>
      </c>
      <c r="FF17" s="179"/>
      <c r="FG17" s="190"/>
      <c r="FH17" s="190"/>
      <c r="FI17" s="190"/>
      <c r="FJ17" s="190"/>
      <c r="FK17" s="202">
        <v>16871.212191041064</v>
      </c>
      <c r="FL17" s="190"/>
      <c r="FM17" s="190"/>
      <c r="FN17" s="179"/>
    </row>
    <row r="18" spans="1:170" s="133" customFormat="1" x14ac:dyDescent="0.25">
      <c r="A18" s="192" t="s">
        <v>171</v>
      </c>
      <c r="B18" s="129" t="s">
        <v>16</v>
      </c>
      <c r="C18" s="187"/>
      <c r="D18" s="187"/>
      <c r="E18" s="195"/>
      <c r="F18" s="195"/>
      <c r="G18" s="188"/>
      <c r="H18" s="189" t="s">
        <v>57</v>
      </c>
      <c r="I18" s="55">
        <v>1</v>
      </c>
      <c r="J18" s="189" t="s">
        <v>57</v>
      </c>
      <c r="K18" s="189" t="s">
        <v>57</v>
      </c>
      <c r="L18" s="189" t="s">
        <v>57</v>
      </c>
      <c r="M18" s="189" t="s">
        <v>57</v>
      </c>
      <c r="N18" s="189" t="s">
        <v>57</v>
      </c>
      <c r="O18" s="55">
        <v>1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67" t="s">
        <v>57</v>
      </c>
      <c r="AD18" s="67" t="s">
        <v>57</v>
      </c>
      <c r="AE18" s="67" t="s">
        <v>57</v>
      </c>
      <c r="AF18" s="67" t="s">
        <v>57</v>
      </c>
      <c r="AG18" s="67" t="s">
        <v>57</v>
      </c>
      <c r="AH18" s="67" t="s">
        <v>57</v>
      </c>
      <c r="AI18" s="67" t="s">
        <v>57</v>
      </c>
      <c r="AJ18" s="67" t="s">
        <v>57</v>
      </c>
      <c r="AK18" s="67" t="s">
        <v>57</v>
      </c>
      <c r="AL18" s="67" t="s">
        <v>57</v>
      </c>
      <c r="AM18" s="67" t="s">
        <v>57</v>
      </c>
      <c r="AN18" s="67" t="s">
        <v>57</v>
      </c>
      <c r="AO18" s="67" t="s">
        <v>57</v>
      </c>
      <c r="AP18" s="67" t="s">
        <v>57</v>
      </c>
      <c r="AQ18" s="67" t="s">
        <v>57</v>
      </c>
      <c r="AR18" s="189" t="s">
        <v>57</v>
      </c>
      <c r="AS18" s="189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67" t="s">
        <v>57</v>
      </c>
      <c r="BG18" s="67" t="s">
        <v>57</v>
      </c>
      <c r="BH18" s="67" t="s">
        <v>57</v>
      </c>
      <c r="BI18" s="56">
        <v>0</v>
      </c>
      <c r="BJ18" s="67" t="s">
        <v>57</v>
      </c>
      <c r="BK18" s="55">
        <v>1</v>
      </c>
      <c r="BL18" s="56">
        <v>0</v>
      </c>
      <c r="BM18" s="67" t="s">
        <v>57</v>
      </c>
      <c r="BN18" s="67" t="s">
        <v>57</v>
      </c>
      <c r="BO18" s="67" t="s">
        <v>57</v>
      </c>
      <c r="BP18" s="55">
        <v>1</v>
      </c>
      <c r="BQ18" s="67" t="s">
        <v>57</v>
      </c>
      <c r="BR18" s="67" t="s">
        <v>57</v>
      </c>
      <c r="BS18" s="67" t="s">
        <v>57</v>
      </c>
      <c r="BT18" s="67" t="s">
        <v>57</v>
      </c>
      <c r="BU18" s="55">
        <v>1</v>
      </c>
      <c r="BV18" s="55">
        <v>1</v>
      </c>
      <c r="BW18" s="56">
        <v>0</v>
      </c>
      <c r="BX18" s="55">
        <v>1</v>
      </c>
      <c r="BY18" s="55">
        <v>1</v>
      </c>
      <c r="BZ18" s="42">
        <v>0</v>
      </c>
      <c r="CA18" s="55">
        <v>1</v>
      </c>
      <c r="CB18" s="185" t="s">
        <v>57</v>
      </c>
      <c r="CC18" s="55">
        <v>1</v>
      </c>
      <c r="CD18" s="55">
        <v>1</v>
      </c>
      <c r="CE18" s="56">
        <v>0</v>
      </c>
      <c r="CF18" s="56">
        <v>0</v>
      </c>
      <c r="CG18" s="56">
        <v>0</v>
      </c>
      <c r="CH18" s="67" t="s">
        <v>57</v>
      </c>
      <c r="CI18" s="67" t="s">
        <v>57</v>
      </c>
      <c r="CJ18" s="67" t="s">
        <v>57</v>
      </c>
      <c r="CK18" s="56">
        <v>0</v>
      </c>
      <c r="CL18" s="67" t="s">
        <v>57</v>
      </c>
      <c r="CM18" s="56">
        <v>0</v>
      </c>
      <c r="CN18" s="56">
        <v>0</v>
      </c>
      <c r="CO18" s="67" t="s">
        <v>57</v>
      </c>
      <c r="CP18" s="67" t="s">
        <v>57</v>
      </c>
      <c r="CQ18" s="67" t="s">
        <v>57</v>
      </c>
      <c r="CR18" s="67" t="s">
        <v>57</v>
      </c>
      <c r="CS18" s="67" t="s">
        <v>57</v>
      </c>
      <c r="CT18" s="55">
        <v>1</v>
      </c>
      <c r="CU18" s="56">
        <v>0</v>
      </c>
      <c r="CV18" s="67" t="s">
        <v>57</v>
      </c>
      <c r="CW18" s="67" t="s">
        <v>57</v>
      </c>
      <c r="CX18" s="67" t="s">
        <v>57</v>
      </c>
      <c r="CY18" s="67" t="s">
        <v>57</v>
      </c>
      <c r="CZ18" s="67" t="s">
        <v>57</v>
      </c>
      <c r="DA18" s="67" t="s">
        <v>57</v>
      </c>
      <c r="DB18" s="55">
        <v>1</v>
      </c>
      <c r="DC18" s="67" t="s">
        <v>57</v>
      </c>
      <c r="DD18" s="185" t="s">
        <v>57</v>
      </c>
      <c r="DE18" s="55">
        <v>1</v>
      </c>
      <c r="DF18" s="55">
        <v>1</v>
      </c>
      <c r="DG18" s="67" t="s">
        <v>57</v>
      </c>
      <c r="DH18" s="56">
        <v>0</v>
      </c>
      <c r="DI18" s="67" t="s">
        <v>57</v>
      </c>
      <c r="DJ18" s="55">
        <v>1</v>
      </c>
      <c r="DK18" s="56">
        <v>0</v>
      </c>
      <c r="DL18" s="55">
        <v>1</v>
      </c>
      <c r="DM18" s="56">
        <v>0</v>
      </c>
      <c r="DN18" s="56">
        <v>0</v>
      </c>
      <c r="DO18" s="56">
        <v>0</v>
      </c>
      <c r="DP18" s="67" t="s">
        <v>57</v>
      </c>
      <c r="DQ18" s="67" t="s">
        <v>57</v>
      </c>
      <c r="DR18" s="55">
        <v>1</v>
      </c>
      <c r="DS18" s="67" t="s">
        <v>57</v>
      </c>
      <c r="DT18" s="67" t="s">
        <v>57</v>
      </c>
      <c r="DU18" s="56">
        <v>0</v>
      </c>
      <c r="DV18" s="55">
        <v>1</v>
      </c>
      <c r="DW18" s="55">
        <v>1</v>
      </c>
      <c r="DX18" s="67" t="s">
        <v>57</v>
      </c>
      <c r="DY18" s="67" t="s">
        <v>57</v>
      </c>
      <c r="DZ18" s="67" t="s">
        <v>57</v>
      </c>
      <c r="EA18" s="67" t="s">
        <v>57</v>
      </c>
      <c r="EB18" s="67" t="s">
        <v>57</v>
      </c>
      <c r="EC18" s="67" t="s">
        <v>57</v>
      </c>
      <c r="ED18" s="67" t="s">
        <v>57</v>
      </c>
      <c r="EE18" s="67" t="s">
        <v>57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67" t="s">
        <v>57</v>
      </c>
      <c r="EO18" s="56">
        <v>0</v>
      </c>
      <c r="EP18" s="55">
        <v>1</v>
      </c>
      <c r="EQ18" s="13">
        <v>0</v>
      </c>
      <c r="ER18" s="56">
        <v>0</v>
      </c>
      <c r="ES18" s="55">
        <v>1</v>
      </c>
      <c r="ET18" s="56">
        <v>0</v>
      </c>
      <c r="EU18" s="55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23</v>
      </c>
      <c r="FD18" s="210">
        <f t="shared" si="1"/>
        <v>0.53488372093023251</v>
      </c>
      <c r="FE18" s="101">
        <f t="shared" si="2"/>
        <v>13</v>
      </c>
      <c r="FF18" s="179"/>
      <c r="FG18" s="190"/>
      <c r="FH18" s="190"/>
      <c r="FI18" s="190"/>
      <c r="FJ18" s="190"/>
      <c r="FK18" s="202">
        <v>32846.814533424433</v>
      </c>
      <c r="FL18" s="190"/>
      <c r="FM18" s="190"/>
      <c r="FN18" s="179"/>
    </row>
    <row r="19" spans="1:170" s="133" customFormat="1" x14ac:dyDescent="0.25">
      <c r="A19" s="192" t="s">
        <v>172</v>
      </c>
      <c r="B19" s="129" t="s">
        <v>17</v>
      </c>
      <c r="C19" s="187"/>
      <c r="D19" s="187"/>
      <c r="E19" s="21"/>
      <c r="F19" s="21"/>
      <c r="G19" s="188"/>
      <c r="H19" s="189" t="s">
        <v>57</v>
      </c>
      <c r="I19" s="43">
        <v>1</v>
      </c>
      <c r="J19" s="189" t="s">
        <v>57</v>
      </c>
      <c r="K19" s="189" t="s">
        <v>57</v>
      </c>
      <c r="L19" s="189" t="s">
        <v>57</v>
      </c>
      <c r="M19" s="189" t="s">
        <v>57</v>
      </c>
      <c r="N19" s="189" t="s">
        <v>57</v>
      </c>
      <c r="O19" s="43">
        <v>1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67" t="s">
        <v>57</v>
      </c>
      <c r="AD19" s="67" t="s">
        <v>57</v>
      </c>
      <c r="AE19" s="67" t="s">
        <v>57</v>
      </c>
      <c r="AF19" s="67" t="s">
        <v>57</v>
      </c>
      <c r="AG19" s="67" t="s">
        <v>57</v>
      </c>
      <c r="AH19" s="67" t="s">
        <v>57</v>
      </c>
      <c r="AI19" s="67" t="s">
        <v>57</v>
      </c>
      <c r="AJ19" s="67" t="s">
        <v>57</v>
      </c>
      <c r="AK19" s="67" t="s">
        <v>57</v>
      </c>
      <c r="AL19" s="67" t="s">
        <v>57</v>
      </c>
      <c r="AM19" s="67" t="s">
        <v>57</v>
      </c>
      <c r="AN19" s="67" t="s">
        <v>57</v>
      </c>
      <c r="AO19" s="67" t="s">
        <v>57</v>
      </c>
      <c r="AP19" s="67" t="s">
        <v>57</v>
      </c>
      <c r="AQ19" s="67" t="s">
        <v>57</v>
      </c>
      <c r="AR19" s="189" t="s">
        <v>57</v>
      </c>
      <c r="AS19" s="189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67" t="s">
        <v>57</v>
      </c>
      <c r="BG19" s="67" t="s">
        <v>57</v>
      </c>
      <c r="BH19" s="67" t="s">
        <v>57</v>
      </c>
      <c r="BI19" s="42">
        <v>0</v>
      </c>
      <c r="BJ19" s="67" t="s">
        <v>57</v>
      </c>
      <c r="BK19" s="42">
        <v>0</v>
      </c>
      <c r="BL19" s="42">
        <v>0</v>
      </c>
      <c r="BM19" s="67" t="s">
        <v>57</v>
      </c>
      <c r="BN19" s="67" t="s">
        <v>57</v>
      </c>
      <c r="BO19" s="67" t="s">
        <v>57</v>
      </c>
      <c r="BP19" s="43">
        <v>1</v>
      </c>
      <c r="BQ19" s="67" t="s">
        <v>57</v>
      </c>
      <c r="BR19" s="67" t="s">
        <v>57</v>
      </c>
      <c r="BS19" s="67" t="s">
        <v>57</v>
      </c>
      <c r="BT19" s="67" t="s">
        <v>57</v>
      </c>
      <c r="BU19" s="43">
        <v>1</v>
      </c>
      <c r="BV19" s="43">
        <v>1</v>
      </c>
      <c r="BW19" s="42">
        <v>0</v>
      </c>
      <c r="BX19" s="43">
        <v>1</v>
      </c>
      <c r="BY19" s="43">
        <v>1</v>
      </c>
      <c r="BZ19" s="43">
        <v>1</v>
      </c>
      <c r="CA19" s="43">
        <v>1</v>
      </c>
      <c r="CB19" s="185" t="s">
        <v>57</v>
      </c>
      <c r="CC19" s="43">
        <v>1</v>
      </c>
      <c r="CD19" s="42">
        <v>0</v>
      </c>
      <c r="CE19" s="42">
        <v>0</v>
      </c>
      <c r="CF19" s="42">
        <v>0</v>
      </c>
      <c r="CG19" s="42">
        <v>0</v>
      </c>
      <c r="CH19" s="67" t="s">
        <v>57</v>
      </c>
      <c r="CI19" s="67" t="s">
        <v>57</v>
      </c>
      <c r="CJ19" s="67" t="s">
        <v>57</v>
      </c>
      <c r="CK19" s="42">
        <v>0</v>
      </c>
      <c r="CL19" s="67" t="s">
        <v>57</v>
      </c>
      <c r="CM19" s="42">
        <v>0</v>
      </c>
      <c r="CN19" s="42">
        <v>0</v>
      </c>
      <c r="CO19" s="67" t="s">
        <v>57</v>
      </c>
      <c r="CP19" s="67" t="s">
        <v>57</v>
      </c>
      <c r="CQ19" s="67" t="s">
        <v>57</v>
      </c>
      <c r="CR19" s="67" t="s">
        <v>57</v>
      </c>
      <c r="CS19" s="67" t="s">
        <v>57</v>
      </c>
      <c r="CT19" s="43">
        <v>1</v>
      </c>
      <c r="CU19" s="42">
        <v>0</v>
      </c>
      <c r="CV19" s="67" t="s">
        <v>57</v>
      </c>
      <c r="CW19" s="67" t="s">
        <v>57</v>
      </c>
      <c r="CX19" s="67" t="s">
        <v>57</v>
      </c>
      <c r="CY19" s="67" t="s">
        <v>57</v>
      </c>
      <c r="CZ19" s="67" t="s">
        <v>57</v>
      </c>
      <c r="DA19" s="67" t="s">
        <v>57</v>
      </c>
      <c r="DB19" s="42">
        <v>0</v>
      </c>
      <c r="DC19" s="67" t="s">
        <v>57</v>
      </c>
      <c r="DD19" s="185" t="s">
        <v>57</v>
      </c>
      <c r="DE19" s="43">
        <v>1</v>
      </c>
      <c r="DF19" s="43">
        <v>1</v>
      </c>
      <c r="DG19" s="67" t="s">
        <v>57</v>
      </c>
      <c r="DH19" s="43">
        <v>1</v>
      </c>
      <c r="DI19" s="67" t="s">
        <v>57</v>
      </c>
      <c r="DJ19" s="42">
        <v>0</v>
      </c>
      <c r="DK19" s="42">
        <v>0</v>
      </c>
      <c r="DL19" s="43">
        <v>1</v>
      </c>
      <c r="DM19" s="42">
        <v>0</v>
      </c>
      <c r="DN19" s="42">
        <v>0</v>
      </c>
      <c r="DO19" s="42">
        <v>0</v>
      </c>
      <c r="DP19" s="67" t="s">
        <v>57</v>
      </c>
      <c r="DQ19" s="67" t="s">
        <v>57</v>
      </c>
      <c r="DR19" s="43">
        <v>1</v>
      </c>
      <c r="DS19" s="67" t="s">
        <v>57</v>
      </c>
      <c r="DT19" s="67" t="s">
        <v>57</v>
      </c>
      <c r="DU19" s="42">
        <v>0</v>
      </c>
      <c r="DV19" s="42">
        <v>0</v>
      </c>
      <c r="DW19" s="42">
        <v>0</v>
      </c>
      <c r="DX19" s="67" t="s">
        <v>57</v>
      </c>
      <c r="DY19" s="67" t="s">
        <v>57</v>
      </c>
      <c r="DZ19" s="67" t="s">
        <v>57</v>
      </c>
      <c r="EA19" s="67" t="s">
        <v>57</v>
      </c>
      <c r="EB19" s="67" t="s">
        <v>57</v>
      </c>
      <c r="EC19" s="67" t="s">
        <v>57</v>
      </c>
      <c r="ED19" s="67" t="s">
        <v>57</v>
      </c>
      <c r="EE19" s="67" t="s">
        <v>57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67" t="s">
        <v>57</v>
      </c>
      <c r="EO19" s="42">
        <v>0</v>
      </c>
      <c r="EP19" s="42">
        <v>0</v>
      </c>
      <c r="EQ19" s="13">
        <v>0</v>
      </c>
      <c r="ER19" s="42">
        <v>0</v>
      </c>
      <c r="ES19" s="42">
        <v>0</v>
      </c>
      <c r="ET19" s="42">
        <v>0</v>
      </c>
      <c r="EU19" s="42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16</v>
      </c>
      <c r="FD19" s="210">
        <f t="shared" si="1"/>
        <v>0.37209302325581395</v>
      </c>
      <c r="FE19" s="101">
        <f t="shared" si="2"/>
        <v>29</v>
      </c>
      <c r="FF19" s="179"/>
      <c r="FG19" s="190"/>
      <c r="FH19" s="190"/>
      <c r="FI19" s="190"/>
      <c r="FJ19" s="190"/>
      <c r="FK19" s="202">
        <v>9310.7130656323243</v>
      </c>
      <c r="FL19" s="190"/>
      <c r="FM19" s="190"/>
      <c r="FN19" s="179"/>
    </row>
    <row r="20" spans="1:170" s="133" customFormat="1" x14ac:dyDescent="0.25">
      <c r="A20" s="192" t="s">
        <v>173</v>
      </c>
      <c r="B20" s="129" t="s">
        <v>18</v>
      </c>
      <c r="C20" s="187"/>
      <c r="D20" s="187"/>
      <c r="E20" s="20"/>
      <c r="F20" s="20"/>
      <c r="G20" s="188"/>
      <c r="H20" s="189" t="s">
        <v>57</v>
      </c>
      <c r="I20" s="43">
        <v>1</v>
      </c>
      <c r="J20" s="189" t="s">
        <v>57</v>
      </c>
      <c r="K20" s="189" t="s">
        <v>57</v>
      </c>
      <c r="L20" s="189" t="s">
        <v>57</v>
      </c>
      <c r="M20" s="189" t="s">
        <v>57</v>
      </c>
      <c r="N20" s="189" t="s">
        <v>57</v>
      </c>
      <c r="O20" s="43">
        <v>1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67" t="s">
        <v>57</v>
      </c>
      <c r="AD20" s="67" t="s">
        <v>57</v>
      </c>
      <c r="AE20" s="67" t="s">
        <v>57</v>
      </c>
      <c r="AF20" s="67" t="s">
        <v>57</v>
      </c>
      <c r="AG20" s="67" t="s">
        <v>57</v>
      </c>
      <c r="AH20" s="67" t="s">
        <v>57</v>
      </c>
      <c r="AI20" s="67" t="s">
        <v>57</v>
      </c>
      <c r="AJ20" s="67" t="s">
        <v>57</v>
      </c>
      <c r="AK20" s="67" t="s">
        <v>57</v>
      </c>
      <c r="AL20" s="67" t="s">
        <v>57</v>
      </c>
      <c r="AM20" s="67" t="s">
        <v>57</v>
      </c>
      <c r="AN20" s="67" t="s">
        <v>57</v>
      </c>
      <c r="AO20" s="67" t="s">
        <v>57</v>
      </c>
      <c r="AP20" s="67" t="s">
        <v>57</v>
      </c>
      <c r="AQ20" s="67" t="s">
        <v>57</v>
      </c>
      <c r="AR20" s="189" t="s">
        <v>57</v>
      </c>
      <c r="AS20" s="189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67" t="s">
        <v>57</v>
      </c>
      <c r="BG20" s="67" t="s">
        <v>57</v>
      </c>
      <c r="BH20" s="67" t="s">
        <v>57</v>
      </c>
      <c r="BI20" s="43">
        <v>1</v>
      </c>
      <c r="BJ20" s="67" t="s">
        <v>57</v>
      </c>
      <c r="BK20" s="43">
        <v>1</v>
      </c>
      <c r="BL20" s="42">
        <v>0</v>
      </c>
      <c r="BM20" s="67" t="s">
        <v>57</v>
      </c>
      <c r="BN20" s="67" t="s">
        <v>57</v>
      </c>
      <c r="BO20" s="67" t="s">
        <v>57</v>
      </c>
      <c r="BP20" s="43">
        <v>1</v>
      </c>
      <c r="BQ20" s="67" t="s">
        <v>57</v>
      </c>
      <c r="BR20" s="67" t="s">
        <v>57</v>
      </c>
      <c r="BS20" s="67" t="s">
        <v>57</v>
      </c>
      <c r="BT20" s="67" t="s">
        <v>57</v>
      </c>
      <c r="BU20" s="43">
        <v>1</v>
      </c>
      <c r="BV20" s="43">
        <v>1</v>
      </c>
      <c r="BW20" s="43">
        <v>1</v>
      </c>
      <c r="BX20" s="43">
        <v>1</v>
      </c>
      <c r="BY20" s="43">
        <v>1</v>
      </c>
      <c r="BZ20" s="43">
        <v>1</v>
      </c>
      <c r="CA20" s="43">
        <v>1</v>
      </c>
      <c r="CB20" s="185" t="s">
        <v>57</v>
      </c>
      <c r="CC20" s="43">
        <v>1</v>
      </c>
      <c r="CD20" s="43">
        <v>1</v>
      </c>
      <c r="CE20" s="42">
        <v>0</v>
      </c>
      <c r="CF20" s="42">
        <v>0</v>
      </c>
      <c r="CG20" s="43">
        <v>1</v>
      </c>
      <c r="CH20" s="67" t="s">
        <v>57</v>
      </c>
      <c r="CI20" s="67" t="s">
        <v>57</v>
      </c>
      <c r="CJ20" s="67" t="s">
        <v>57</v>
      </c>
      <c r="CK20" s="42">
        <v>0</v>
      </c>
      <c r="CL20" s="67" t="s">
        <v>57</v>
      </c>
      <c r="CM20" s="42">
        <v>0</v>
      </c>
      <c r="CN20" s="42">
        <v>0</v>
      </c>
      <c r="CO20" s="67" t="s">
        <v>57</v>
      </c>
      <c r="CP20" s="67" t="s">
        <v>57</v>
      </c>
      <c r="CQ20" s="67" t="s">
        <v>57</v>
      </c>
      <c r="CR20" s="67" t="s">
        <v>57</v>
      </c>
      <c r="CS20" s="67" t="s">
        <v>57</v>
      </c>
      <c r="CT20" s="43">
        <v>1</v>
      </c>
      <c r="CU20" s="42">
        <v>0</v>
      </c>
      <c r="CV20" s="67" t="s">
        <v>57</v>
      </c>
      <c r="CW20" s="67" t="s">
        <v>57</v>
      </c>
      <c r="CX20" s="67" t="s">
        <v>57</v>
      </c>
      <c r="CY20" s="67" t="s">
        <v>57</v>
      </c>
      <c r="CZ20" s="67" t="s">
        <v>57</v>
      </c>
      <c r="DA20" s="67" t="s">
        <v>57</v>
      </c>
      <c r="DB20" s="42">
        <v>0</v>
      </c>
      <c r="DC20" s="67" t="s">
        <v>57</v>
      </c>
      <c r="DD20" s="185" t="s">
        <v>57</v>
      </c>
      <c r="DE20" s="43">
        <v>1</v>
      </c>
      <c r="DF20" s="42">
        <v>0</v>
      </c>
      <c r="DG20" s="67" t="s">
        <v>57</v>
      </c>
      <c r="DH20" s="43">
        <v>1</v>
      </c>
      <c r="DI20" s="67" t="s">
        <v>57</v>
      </c>
      <c r="DJ20" s="43">
        <v>1</v>
      </c>
      <c r="DK20" s="42">
        <v>0</v>
      </c>
      <c r="DL20" s="43">
        <v>1</v>
      </c>
      <c r="DM20" s="42">
        <v>0</v>
      </c>
      <c r="DN20" s="42">
        <v>0</v>
      </c>
      <c r="DO20" s="42">
        <v>0</v>
      </c>
      <c r="DP20" s="67" t="s">
        <v>57</v>
      </c>
      <c r="DQ20" s="67" t="s">
        <v>57</v>
      </c>
      <c r="DR20" s="43">
        <v>1</v>
      </c>
      <c r="DS20" s="67" t="s">
        <v>57</v>
      </c>
      <c r="DT20" s="67" t="s">
        <v>57</v>
      </c>
      <c r="DU20" s="42">
        <v>0</v>
      </c>
      <c r="DV20" s="43">
        <v>1</v>
      </c>
      <c r="DW20" s="42">
        <v>0</v>
      </c>
      <c r="DX20" s="67" t="s">
        <v>57</v>
      </c>
      <c r="DY20" s="67" t="s">
        <v>57</v>
      </c>
      <c r="DZ20" s="67" t="s">
        <v>57</v>
      </c>
      <c r="EA20" s="67" t="s">
        <v>57</v>
      </c>
      <c r="EB20" s="67" t="s">
        <v>57</v>
      </c>
      <c r="EC20" s="67" t="s">
        <v>57</v>
      </c>
      <c r="ED20" s="67" t="s">
        <v>57</v>
      </c>
      <c r="EE20" s="67" t="s">
        <v>57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67" t="s">
        <v>57</v>
      </c>
      <c r="EO20" s="42">
        <v>0</v>
      </c>
      <c r="EP20" s="43">
        <v>1</v>
      </c>
      <c r="EQ20" s="13">
        <v>0</v>
      </c>
      <c r="ER20" s="42">
        <v>0</v>
      </c>
      <c r="ES20" s="42">
        <v>0</v>
      </c>
      <c r="ET20" s="43">
        <v>1</v>
      </c>
      <c r="EU20" s="43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25</v>
      </c>
      <c r="FD20" s="210">
        <f t="shared" si="1"/>
        <v>0.58139534883720934</v>
      </c>
      <c r="FE20" s="101">
        <f t="shared" si="2"/>
        <v>10</v>
      </c>
      <c r="FF20" s="179"/>
      <c r="FG20" s="190"/>
      <c r="FH20" s="190"/>
      <c r="FI20" s="190"/>
      <c r="FJ20" s="190"/>
      <c r="FK20" s="202">
        <v>112.18934519735288</v>
      </c>
      <c r="FL20" s="190"/>
      <c r="FM20" s="190"/>
      <c r="FN20" s="179"/>
    </row>
    <row r="21" spans="1:170" s="133" customFormat="1" x14ac:dyDescent="0.25">
      <c r="A21" s="192" t="s">
        <v>174</v>
      </c>
      <c r="B21" s="129" t="s">
        <v>19</v>
      </c>
      <c r="C21" s="187"/>
      <c r="D21" s="187"/>
      <c r="E21" s="21"/>
      <c r="F21" s="21"/>
      <c r="G21" s="188"/>
      <c r="H21" s="189" t="s">
        <v>57</v>
      </c>
      <c r="I21" s="43">
        <v>1</v>
      </c>
      <c r="J21" s="189" t="s">
        <v>57</v>
      </c>
      <c r="K21" s="189" t="s">
        <v>57</v>
      </c>
      <c r="L21" s="189" t="s">
        <v>57</v>
      </c>
      <c r="M21" s="189" t="s">
        <v>57</v>
      </c>
      <c r="N21" s="189" t="s">
        <v>57</v>
      </c>
      <c r="O21" s="43">
        <v>1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67" t="s">
        <v>57</v>
      </c>
      <c r="AD21" s="67" t="s">
        <v>57</v>
      </c>
      <c r="AE21" s="67" t="s">
        <v>57</v>
      </c>
      <c r="AF21" s="67" t="s">
        <v>57</v>
      </c>
      <c r="AG21" s="67" t="s">
        <v>57</v>
      </c>
      <c r="AH21" s="67" t="s">
        <v>57</v>
      </c>
      <c r="AI21" s="67" t="s">
        <v>57</v>
      </c>
      <c r="AJ21" s="67" t="s">
        <v>57</v>
      </c>
      <c r="AK21" s="67" t="s">
        <v>57</v>
      </c>
      <c r="AL21" s="67" t="s">
        <v>57</v>
      </c>
      <c r="AM21" s="67" t="s">
        <v>57</v>
      </c>
      <c r="AN21" s="67" t="s">
        <v>57</v>
      </c>
      <c r="AO21" s="67" t="s">
        <v>57</v>
      </c>
      <c r="AP21" s="67" t="s">
        <v>57</v>
      </c>
      <c r="AQ21" s="67" t="s">
        <v>57</v>
      </c>
      <c r="AR21" s="189" t="s">
        <v>57</v>
      </c>
      <c r="AS21" s="189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67" t="s">
        <v>57</v>
      </c>
      <c r="BG21" s="67" t="s">
        <v>57</v>
      </c>
      <c r="BH21" s="67" t="s">
        <v>57</v>
      </c>
      <c r="BI21" s="43">
        <v>1</v>
      </c>
      <c r="BJ21" s="67" t="s">
        <v>57</v>
      </c>
      <c r="BK21" s="43">
        <v>1</v>
      </c>
      <c r="BL21" s="42">
        <v>0</v>
      </c>
      <c r="BM21" s="67" t="s">
        <v>57</v>
      </c>
      <c r="BN21" s="67" t="s">
        <v>57</v>
      </c>
      <c r="BO21" s="67" t="s">
        <v>57</v>
      </c>
      <c r="BP21" s="43">
        <v>1</v>
      </c>
      <c r="BQ21" s="67" t="s">
        <v>57</v>
      </c>
      <c r="BR21" s="67" t="s">
        <v>57</v>
      </c>
      <c r="BS21" s="67" t="s">
        <v>57</v>
      </c>
      <c r="BT21" s="67" t="s">
        <v>57</v>
      </c>
      <c r="BU21" s="43">
        <v>1</v>
      </c>
      <c r="BV21" s="43">
        <v>1</v>
      </c>
      <c r="BW21" s="43">
        <v>1</v>
      </c>
      <c r="BX21" s="43">
        <v>1</v>
      </c>
      <c r="BY21" s="43">
        <v>1</v>
      </c>
      <c r="BZ21" s="43">
        <v>1</v>
      </c>
      <c r="CA21" s="43">
        <v>1</v>
      </c>
      <c r="CB21" s="185" t="s">
        <v>57</v>
      </c>
      <c r="CC21" s="43">
        <v>1</v>
      </c>
      <c r="CD21" s="42">
        <v>0</v>
      </c>
      <c r="CE21" s="43">
        <v>1</v>
      </c>
      <c r="CF21" s="43">
        <v>1</v>
      </c>
      <c r="CG21" s="43">
        <v>1</v>
      </c>
      <c r="CH21" s="67" t="s">
        <v>57</v>
      </c>
      <c r="CI21" s="67" t="s">
        <v>57</v>
      </c>
      <c r="CJ21" s="67" t="s">
        <v>57</v>
      </c>
      <c r="CK21" s="43">
        <v>1</v>
      </c>
      <c r="CL21" s="67" t="s">
        <v>57</v>
      </c>
      <c r="CM21" s="43">
        <v>1</v>
      </c>
      <c r="CN21" s="43">
        <v>1</v>
      </c>
      <c r="CO21" s="67" t="s">
        <v>57</v>
      </c>
      <c r="CP21" s="67" t="s">
        <v>57</v>
      </c>
      <c r="CQ21" s="67" t="s">
        <v>57</v>
      </c>
      <c r="CR21" s="67" t="s">
        <v>57</v>
      </c>
      <c r="CS21" s="67" t="s">
        <v>57</v>
      </c>
      <c r="CT21" s="43">
        <v>1</v>
      </c>
      <c r="CU21" s="43">
        <v>1</v>
      </c>
      <c r="CV21" s="67" t="s">
        <v>57</v>
      </c>
      <c r="CW21" s="67" t="s">
        <v>57</v>
      </c>
      <c r="CX21" s="67" t="s">
        <v>57</v>
      </c>
      <c r="CY21" s="67" t="s">
        <v>57</v>
      </c>
      <c r="CZ21" s="67" t="s">
        <v>57</v>
      </c>
      <c r="DA21" s="67" t="s">
        <v>57</v>
      </c>
      <c r="DB21" s="42">
        <v>0</v>
      </c>
      <c r="DC21" s="67" t="s">
        <v>57</v>
      </c>
      <c r="DD21" s="185" t="s">
        <v>57</v>
      </c>
      <c r="DE21" s="43">
        <v>1</v>
      </c>
      <c r="DF21" s="43">
        <v>1</v>
      </c>
      <c r="DG21" s="67" t="s">
        <v>57</v>
      </c>
      <c r="DH21" s="43">
        <v>1</v>
      </c>
      <c r="DI21" s="67" t="s">
        <v>57</v>
      </c>
      <c r="DJ21" s="42">
        <v>0</v>
      </c>
      <c r="DK21" s="42">
        <v>0</v>
      </c>
      <c r="DL21" s="42">
        <v>0</v>
      </c>
      <c r="DM21" s="43">
        <v>1</v>
      </c>
      <c r="DN21" s="42">
        <v>0</v>
      </c>
      <c r="DO21" s="42">
        <v>0</v>
      </c>
      <c r="DP21" s="67" t="s">
        <v>57</v>
      </c>
      <c r="DQ21" s="67" t="s">
        <v>57</v>
      </c>
      <c r="DR21" s="42">
        <v>0</v>
      </c>
      <c r="DS21" s="67" t="s">
        <v>57</v>
      </c>
      <c r="DT21" s="67" t="s">
        <v>57</v>
      </c>
      <c r="DU21" s="43">
        <v>1</v>
      </c>
      <c r="DV21" s="42">
        <v>0</v>
      </c>
      <c r="DW21" s="42">
        <v>0</v>
      </c>
      <c r="DX21" s="67" t="s">
        <v>57</v>
      </c>
      <c r="DY21" s="67" t="s">
        <v>57</v>
      </c>
      <c r="DZ21" s="67" t="s">
        <v>57</v>
      </c>
      <c r="EA21" s="67" t="s">
        <v>57</v>
      </c>
      <c r="EB21" s="67" t="s">
        <v>57</v>
      </c>
      <c r="EC21" s="67" t="s">
        <v>57</v>
      </c>
      <c r="ED21" s="67" t="s">
        <v>57</v>
      </c>
      <c r="EE21" s="67" t="s">
        <v>57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67" t="s">
        <v>57</v>
      </c>
      <c r="EO21" s="42">
        <v>0</v>
      </c>
      <c r="EP21" s="43">
        <v>1</v>
      </c>
      <c r="EQ21" s="13">
        <v>0</v>
      </c>
      <c r="ER21" s="42">
        <v>0</v>
      </c>
      <c r="ES21" s="42">
        <v>0</v>
      </c>
      <c r="ET21" s="43">
        <v>1</v>
      </c>
      <c r="EU21" s="43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29</v>
      </c>
      <c r="FD21" s="210">
        <f t="shared" si="1"/>
        <v>0.67441860465116277</v>
      </c>
      <c r="FE21" s="101">
        <f t="shared" si="2"/>
        <v>5</v>
      </c>
      <c r="FF21" s="179"/>
      <c r="FG21" s="190"/>
      <c r="FH21" s="190"/>
      <c r="FI21" s="190"/>
      <c r="FJ21" s="190"/>
      <c r="FK21" s="202">
        <v>2539.0484067229327</v>
      </c>
      <c r="FL21" s="190"/>
      <c r="FM21" s="190"/>
      <c r="FN21" s="179"/>
    </row>
    <row r="22" spans="1:170" s="133" customFormat="1" x14ac:dyDescent="0.25">
      <c r="A22" s="192" t="s">
        <v>175</v>
      </c>
      <c r="B22" s="129" t="s">
        <v>20</v>
      </c>
      <c r="C22" s="187"/>
      <c r="D22" s="187"/>
      <c r="E22" s="20"/>
      <c r="F22" s="21"/>
      <c r="G22" s="188"/>
      <c r="H22" s="189" t="s">
        <v>57</v>
      </c>
      <c r="I22" s="43">
        <v>1</v>
      </c>
      <c r="J22" s="189" t="s">
        <v>57</v>
      </c>
      <c r="K22" s="189" t="s">
        <v>57</v>
      </c>
      <c r="L22" s="189" t="s">
        <v>57</v>
      </c>
      <c r="M22" s="189" t="s">
        <v>57</v>
      </c>
      <c r="N22" s="189" t="s">
        <v>57</v>
      </c>
      <c r="O22" s="43">
        <v>1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67" t="s">
        <v>57</v>
      </c>
      <c r="AD22" s="67" t="s">
        <v>57</v>
      </c>
      <c r="AE22" s="67" t="s">
        <v>57</v>
      </c>
      <c r="AF22" s="67" t="s">
        <v>57</v>
      </c>
      <c r="AG22" s="67" t="s">
        <v>57</v>
      </c>
      <c r="AH22" s="67" t="s">
        <v>57</v>
      </c>
      <c r="AI22" s="67" t="s">
        <v>57</v>
      </c>
      <c r="AJ22" s="67" t="s">
        <v>57</v>
      </c>
      <c r="AK22" s="67" t="s">
        <v>57</v>
      </c>
      <c r="AL22" s="67" t="s">
        <v>57</v>
      </c>
      <c r="AM22" s="67" t="s">
        <v>57</v>
      </c>
      <c r="AN22" s="67" t="s">
        <v>57</v>
      </c>
      <c r="AO22" s="67" t="s">
        <v>57</v>
      </c>
      <c r="AP22" s="67" t="s">
        <v>57</v>
      </c>
      <c r="AQ22" s="67" t="s">
        <v>57</v>
      </c>
      <c r="AR22" s="189" t="s">
        <v>57</v>
      </c>
      <c r="AS22" s="189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67" t="s">
        <v>57</v>
      </c>
      <c r="BG22" s="67" t="s">
        <v>57</v>
      </c>
      <c r="BH22" s="67" t="s">
        <v>57</v>
      </c>
      <c r="BI22" s="43">
        <v>1</v>
      </c>
      <c r="BJ22" s="67" t="s">
        <v>57</v>
      </c>
      <c r="BK22" s="43">
        <v>1</v>
      </c>
      <c r="BL22" s="42">
        <v>0</v>
      </c>
      <c r="BM22" s="67" t="s">
        <v>57</v>
      </c>
      <c r="BN22" s="67" t="s">
        <v>57</v>
      </c>
      <c r="BO22" s="67" t="s">
        <v>57</v>
      </c>
      <c r="BP22" s="43">
        <v>1</v>
      </c>
      <c r="BQ22" s="67" t="s">
        <v>57</v>
      </c>
      <c r="BR22" s="67" t="s">
        <v>57</v>
      </c>
      <c r="BS22" s="67" t="s">
        <v>57</v>
      </c>
      <c r="BT22" s="67" t="s">
        <v>57</v>
      </c>
      <c r="BU22" s="43">
        <v>1</v>
      </c>
      <c r="BV22" s="43">
        <v>1</v>
      </c>
      <c r="BW22" s="43">
        <v>1</v>
      </c>
      <c r="BX22" s="43">
        <v>1</v>
      </c>
      <c r="BY22" s="43">
        <v>1</v>
      </c>
      <c r="BZ22" s="43">
        <v>1</v>
      </c>
      <c r="CA22" s="43">
        <v>1</v>
      </c>
      <c r="CB22" s="185" t="s">
        <v>57</v>
      </c>
      <c r="CC22" s="43">
        <v>1</v>
      </c>
      <c r="CD22" s="42">
        <v>0</v>
      </c>
      <c r="CE22" s="42">
        <v>0</v>
      </c>
      <c r="CF22" s="42">
        <v>0</v>
      </c>
      <c r="CG22" s="43">
        <v>1</v>
      </c>
      <c r="CH22" s="67" t="s">
        <v>57</v>
      </c>
      <c r="CI22" s="67" t="s">
        <v>57</v>
      </c>
      <c r="CJ22" s="67" t="s">
        <v>57</v>
      </c>
      <c r="CK22" s="42">
        <v>0</v>
      </c>
      <c r="CL22" s="67" t="s">
        <v>57</v>
      </c>
      <c r="CM22" s="42">
        <v>0</v>
      </c>
      <c r="CN22" s="42">
        <v>0</v>
      </c>
      <c r="CO22" s="67" t="s">
        <v>57</v>
      </c>
      <c r="CP22" s="67" t="s">
        <v>57</v>
      </c>
      <c r="CQ22" s="67" t="s">
        <v>57</v>
      </c>
      <c r="CR22" s="67" t="s">
        <v>57</v>
      </c>
      <c r="CS22" s="67" t="s">
        <v>57</v>
      </c>
      <c r="CT22" s="43">
        <v>1</v>
      </c>
      <c r="CU22" s="42">
        <v>0</v>
      </c>
      <c r="CV22" s="67" t="s">
        <v>57</v>
      </c>
      <c r="CW22" s="67" t="s">
        <v>57</v>
      </c>
      <c r="CX22" s="67" t="s">
        <v>57</v>
      </c>
      <c r="CY22" s="67" t="s">
        <v>57</v>
      </c>
      <c r="CZ22" s="67" t="s">
        <v>57</v>
      </c>
      <c r="DA22" s="67" t="s">
        <v>57</v>
      </c>
      <c r="DB22" s="43">
        <v>1</v>
      </c>
      <c r="DC22" s="67" t="s">
        <v>57</v>
      </c>
      <c r="DD22" s="185" t="s">
        <v>57</v>
      </c>
      <c r="DE22" s="43">
        <v>1</v>
      </c>
      <c r="DF22" s="42">
        <v>0</v>
      </c>
      <c r="DG22" s="67" t="s">
        <v>57</v>
      </c>
      <c r="DH22" s="43">
        <v>1</v>
      </c>
      <c r="DI22" s="67" t="s">
        <v>57</v>
      </c>
      <c r="DJ22" s="42">
        <v>0</v>
      </c>
      <c r="DK22" s="42">
        <v>0</v>
      </c>
      <c r="DL22" s="43">
        <v>1</v>
      </c>
      <c r="DM22" s="42">
        <v>0</v>
      </c>
      <c r="DN22" s="43">
        <v>1</v>
      </c>
      <c r="DO22" s="42">
        <v>0</v>
      </c>
      <c r="DP22" s="67" t="s">
        <v>57</v>
      </c>
      <c r="DQ22" s="67" t="s">
        <v>57</v>
      </c>
      <c r="DR22" s="43">
        <v>1</v>
      </c>
      <c r="DS22" s="67" t="s">
        <v>57</v>
      </c>
      <c r="DT22" s="67" t="s">
        <v>57</v>
      </c>
      <c r="DU22" s="42">
        <v>0</v>
      </c>
      <c r="DV22" s="43">
        <v>1</v>
      </c>
      <c r="DW22" s="43">
        <v>1</v>
      </c>
      <c r="DX22" s="67" t="s">
        <v>57</v>
      </c>
      <c r="DY22" s="67" t="s">
        <v>57</v>
      </c>
      <c r="DZ22" s="67" t="s">
        <v>57</v>
      </c>
      <c r="EA22" s="67" t="s">
        <v>57</v>
      </c>
      <c r="EB22" s="67" t="s">
        <v>57</v>
      </c>
      <c r="EC22" s="67" t="s">
        <v>57</v>
      </c>
      <c r="ED22" s="67" t="s">
        <v>57</v>
      </c>
      <c r="EE22" s="67" t="s">
        <v>57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67" t="s">
        <v>57</v>
      </c>
      <c r="EO22" s="42">
        <v>0</v>
      </c>
      <c r="EP22" s="43">
        <v>1</v>
      </c>
      <c r="EQ22" s="13">
        <v>0</v>
      </c>
      <c r="ER22" s="43">
        <v>1</v>
      </c>
      <c r="ES22" s="42">
        <v>0</v>
      </c>
      <c r="ET22" s="42">
        <v>0</v>
      </c>
      <c r="EU22" s="43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26</v>
      </c>
      <c r="FD22" s="210">
        <f t="shared" si="1"/>
        <v>0.60465116279069764</v>
      </c>
      <c r="FE22" s="101">
        <f t="shared" si="2"/>
        <v>9</v>
      </c>
      <c r="FF22" s="179"/>
      <c r="FG22" s="190"/>
      <c r="FH22" s="190"/>
      <c r="FI22" s="190"/>
      <c r="FJ22" s="190"/>
      <c r="FK22" s="202">
        <v>30091.00708799134</v>
      </c>
      <c r="FL22" s="190"/>
      <c r="FM22" s="190"/>
      <c r="FN22" s="179"/>
    </row>
    <row r="23" spans="1:170" s="133" customFormat="1" x14ac:dyDescent="0.25">
      <c r="A23" s="192" t="s">
        <v>176</v>
      </c>
      <c r="B23" s="129" t="s">
        <v>21</v>
      </c>
      <c r="C23" s="187"/>
      <c r="D23" s="187"/>
      <c r="E23" s="20"/>
      <c r="F23" s="21"/>
      <c r="G23" s="188"/>
      <c r="H23" s="189" t="s">
        <v>57</v>
      </c>
      <c r="I23" s="43">
        <v>1</v>
      </c>
      <c r="J23" s="189" t="s">
        <v>57</v>
      </c>
      <c r="K23" s="189" t="s">
        <v>57</v>
      </c>
      <c r="L23" s="189" t="s">
        <v>57</v>
      </c>
      <c r="M23" s="189" t="s">
        <v>57</v>
      </c>
      <c r="N23" s="189" t="s">
        <v>57</v>
      </c>
      <c r="O23" s="43">
        <v>1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67" t="s">
        <v>57</v>
      </c>
      <c r="AD23" s="67" t="s">
        <v>57</v>
      </c>
      <c r="AE23" s="67" t="s">
        <v>57</v>
      </c>
      <c r="AF23" s="67" t="s">
        <v>57</v>
      </c>
      <c r="AG23" s="67" t="s">
        <v>57</v>
      </c>
      <c r="AH23" s="67" t="s">
        <v>57</v>
      </c>
      <c r="AI23" s="67" t="s">
        <v>57</v>
      </c>
      <c r="AJ23" s="67" t="s">
        <v>57</v>
      </c>
      <c r="AK23" s="67" t="s">
        <v>57</v>
      </c>
      <c r="AL23" s="67" t="s">
        <v>57</v>
      </c>
      <c r="AM23" s="67" t="s">
        <v>57</v>
      </c>
      <c r="AN23" s="67" t="s">
        <v>57</v>
      </c>
      <c r="AO23" s="67" t="s">
        <v>57</v>
      </c>
      <c r="AP23" s="67" t="s">
        <v>57</v>
      </c>
      <c r="AQ23" s="67" t="s">
        <v>57</v>
      </c>
      <c r="AR23" s="189" t="s">
        <v>57</v>
      </c>
      <c r="AS23" s="189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67" t="s">
        <v>57</v>
      </c>
      <c r="BG23" s="67" t="s">
        <v>57</v>
      </c>
      <c r="BH23" s="67" t="s">
        <v>57</v>
      </c>
      <c r="BI23" s="43">
        <v>1</v>
      </c>
      <c r="BJ23" s="67" t="s">
        <v>57</v>
      </c>
      <c r="BK23" s="43">
        <v>1</v>
      </c>
      <c r="BL23" s="43">
        <v>1</v>
      </c>
      <c r="BM23" s="67" t="s">
        <v>57</v>
      </c>
      <c r="BN23" s="67" t="s">
        <v>57</v>
      </c>
      <c r="BO23" s="67" t="s">
        <v>57</v>
      </c>
      <c r="BP23" s="42">
        <v>0</v>
      </c>
      <c r="BQ23" s="67" t="s">
        <v>57</v>
      </c>
      <c r="BR23" s="67" t="s">
        <v>57</v>
      </c>
      <c r="BS23" s="67" t="s">
        <v>57</v>
      </c>
      <c r="BT23" s="67" t="s">
        <v>57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3">
        <v>1</v>
      </c>
      <c r="CA23" s="43">
        <v>1</v>
      </c>
      <c r="CB23" s="185" t="s">
        <v>57</v>
      </c>
      <c r="CC23" s="43">
        <v>1</v>
      </c>
      <c r="CD23" s="42">
        <v>0</v>
      </c>
      <c r="CE23" s="42">
        <v>0</v>
      </c>
      <c r="CF23" s="42">
        <v>0</v>
      </c>
      <c r="CG23" s="42">
        <v>0</v>
      </c>
      <c r="CH23" s="67" t="s">
        <v>57</v>
      </c>
      <c r="CI23" s="67" t="s">
        <v>57</v>
      </c>
      <c r="CJ23" s="67" t="s">
        <v>57</v>
      </c>
      <c r="CK23" s="42">
        <v>0</v>
      </c>
      <c r="CL23" s="67" t="s">
        <v>57</v>
      </c>
      <c r="CM23" s="42">
        <v>0</v>
      </c>
      <c r="CN23" s="42">
        <v>0</v>
      </c>
      <c r="CO23" s="67" t="s">
        <v>57</v>
      </c>
      <c r="CP23" s="67" t="s">
        <v>57</v>
      </c>
      <c r="CQ23" s="67" t="s">
        <v>57</v>
      </c>
      <c r="CR23" s="67" t="s">
        <v>57</v>
      </c>
      <c r="CS23" s="67" t="s">
        <v>57</v>
      </c>
      <c r="CT23" s="43">
        <v>1</v>
      </c>
      <c r="CU23" s="42">
        <v>0</v>
      </c>
      <c r="CV23" s="67" t="s">
        <v>57</v>
      </c>
      <c r="CW23" s="67" t="s">
        <v>57</v>
      </c>
      <c r="CX23" s="67" t="s">
        <v>57</v>
      </c>
      <c r="CY23" s="67" t="s">
        <v>57</v>
      </c>
      <c r="CZ23" s="67" t="s">
        <v>57</v>
      </c>
      <c r="DA23" s="67" t="s">
        <v>57</v>
      </c>
      <c r="DB23" s="42">
        <v>0</v>
      </c>
      <c r="DC23" s="67" t="s">
        <v>57</v>
      </c>
      <c r="DD23" s="185" t="s">
        <v>57</v>
      </c>
      <c r="DE23" s="43">
        <v>1</v>
      </c>
      <c r="DF23" s="43">
        <v>1</v>
      </c>
      <c r="DG23" s="67" t="s">
        <v>57</v>
      </c>
      <c r="DH23" s="43">
        <v>1</v>
      </c>
      <c r="DI23" s="67" t="s">
        <v>57</v>
      </c>
      <c r="DJ23" s="42">
        <v>0</v>
      </c>
      <c r="DK23" s="42">
        <v>0</v>
      </c>
      <c r="DL23" s="42">
        <v>0</v>
      </c>
      <c r="DM23" s="42">
        <v>0</v>
      </c>
      <c r="DN23" s="42">
        <v>0</v>
      </c>
      <c r="DO23" s="42">
        <v>0</v>
      </c>
      <c r="DP23" s="67" t="s">
        <v>57</v>
      </c>
      <c r="DQ23" s="67" t="s">
        <v>57</v>
      </c>
      <c r="DR23" s="42">
        <v>0</v>
      </c>
      <c r="DS23" s="67" t="s">
        <v>57</v>
      </c>
      <c r="DT23" s="67" t="s">
        <v>57</v>
      </c>
      <c r="DU23" s="42">
        <v>0</v>
      </c>
      <c r="DV23" s="42">
        <v>0</v>
      </c>
      <c r="DW23" s="42">
        <v>0</v>
      </c>
      <c r="DX23" s="67" t="s">
        <v>57</v>
      </c>
      <c r="DY23" s="67" t="s">
        <v>57</v>
      </c>
      <c r="DZ23" s="67" t="s">
        <v>57</v>
      </c>
      <c r="EA23" s="67" t="s">
        <v>57</v>
      </c>
      <c r="EB23" s="67" t="s">
        <v>57</v>
      </c>
      <c r="EC23" s="67" t="s">
        <v>57</v>
      </c>
      <c r="ED23" s="67" t="s">
        <v>57</v>
      </c>
      <c r="EE23" s="67" t="s">
        <v>57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67" t="s">
        <v>57</v>
      </c>
      <c r="EO23" s="42">
        <v>0</v>
      </c>
      <c r="EP23" s="43">
        <v>1</v>
      </c>
      <c r="EQ23" s="13">
        <v>0</v>
      </c>
      <c r="ER23" s="43">
        <v>1</v>
      </c>
      <c r="ES23" s="42">
        <v>0</v>
      </c>
      <c r="ET23" s="42">
        <v>0</v>
      </c>
      <c r="EU23" s="43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15</v>
      </c>
      <c r="FD23" s="210">
        <f t="shared" si="1"/>
        <v>0.34883720930232559</v>
      </c>
      <c r="FE23" s="101">
        <f t="shared" si="2"/>
        <v>31</v>
      </c>
      <c r="FF23" s="179"/>
      <c r="FG23" s="190"/>
      <c r="FH23" s="190"/>
      <c r="FI23" s="190"/>
      <c r="FJ23" s="190"/>
      <c r="FK23" s="202">
        <v>4558.657137424877</v>
      </c>
      <c r="FL23" s="190"/>
      <c r="FM23" s="190"/>
      <c r="FN23" s="179"/>
    </row>
    <row r="24" spans="1:170" s="133" customFormat="1" x14ac:dyDescent="0.25">
      <c r="A24" s="192" t="s">
        <v>177</v>
      </c>
      <c r="B24" s="129" t="s">
        <v>22</v>
      </c>
      <c r="C24" s="187"/>
      <c r="D24" s="187"/>
      <c r="E24" s="20"/>
      <c r="F24" s="21"/>
      <c r="G24" s="188"/>
      <c r="H24" s="189" t="s">
        <v>57</v>
      </c>
      <c r="I24" s="43">
        <v>1</v>
      </c>
      <c r="J24" s="189" t="s">
        <v>57</v>
      </c>
      <c r="K24" s="189" t="s">
        <v>57</v>
      </c>
      <c r="L24" s="189" t="s">
        <v>57</v>
      </c>
      <c r="M24" s="189" t="s">
        <v>57</v>
      </c>
      <c r="N24" s="189" t="s">
        <v>57</v>
      </c>
      <c r="O24" s="43">
        <v>1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67" t="s">
        <v>57</v>
      </c>
      <c r="AD24" s="67" t="s">
        <v>57</v>
      </c>
      <c r="AE24" s="67" t="s">
        <v>57</v>
      </c>
      <c r="AF24" s="67" t="s">
        <v>57</v>
      </c>
      <c r="AG24" s="67" t="s">
        <v>57</v>
      </c>
      <c r="AH24" s="67" t="s">
        <v>57</v>
      </c>
      <c r="AI24" s="67" t="s">
        <v>57</v>
      </c>
      <c r="AJ24" s="67" t="s">
        <v>57</v>
      </c>
      <c r="AK24" s="67" t="s">
        <v>57</v>
      </c>
      <c r="AL24" s="67" t="s">
        <v>57</v>
      </c>
      <c r="AM24" s="67" t="s">
        <v>57</v>
      </c>
      <c r="AN24" s="67" t="s">
        <v>57</v>
      </c>
      <c r="AO24" s="67" t="s">
        <v>57</v>
      </c>
      <c r="AP24" s="67" t="s">
        <v>57</v>
      </c>
      <c r="AQ24" s="67" t="s">
        <v>57</v>
      </c>
      <c r="AR24" s="189" t="s">
        <v>57</v>
      </c>
      <c r="AS24" s="189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67" t="s">
        <v>57</v>
      </c>
      <c r="BG24" s="67" t="s">
        <v>57</v>
      </c>
      <c r="BH24" s="67" t="s">
        <v>57</v>
      </c>
      <c r="BI24" s="42">
        <v>0</v>
      </c>
      <c r="BJ24" s="67" t="s">
        <v>57</v>
      </c>
      <c r="BK24" s="43">
        <v>1</v>
      </c>
      <c r="BL24" s="43">
        <v>1</v>
      </c>
      <c r="BM24" s="67" t="s">
        <v>57</v>
      </c>
      <c r="BN24" s="67" t="s">
        <v>57</v>
      </c>
      <c r="BO24" s="67" t="s">
        <v>57</v>
      </c>
      <c r="BP24" s="43">
        <v>1</v>
      </c>
      <c r="BQ24" s="67" t="s">
        <v>57</v>
      </c>
      <c r="BR24" s="67" t="s">
        <v>57</v>
      </c>
      <c r="BS24" s="67" t="s">
        <v>57</v>
      </c>
      <c r="BT24" s="67" t="s">
        <v>57</v>
      </c>
      <c r="BU24" s="43">
        <v>1</v>
      </c>
      <c r="BV24" s="43">
        <v>1</v>
      </c>
      <c r="BW24" s="43">
        <v>1</v>
      </c>
      <c r="BX24" s="43">
        <v>1</v>
      </c>
      <c r="BY24" s="43">
        <v>1</v>
      </c>
      <c r="BZ24" s="43">
        <v>1</v>
      </c>
      <c r="CA24" s="43">
        <v>1</v>
      </c>
      <c r="CB24" s="185" t="s">
        <v>57</v>
      </c>
      <c r="CC24" s="43">
        <v>1</v>
      </c>
      <c r="CD24" s="43">
        <v>1</v>
      </c>
      <c r="CE24" s="42">
        <v>0</v>
      </c>
      <c r="CF24" s="42">
        <v>0</v>
      </c>
      <c r="CG24" s="43">
        <v>1</v>
      </c>
      <c r="CH24" s="67" t="s">
        <v>57</v>
      </c>
      <c r="CI24" s="67" t="s">
        <v>57</v>
      </c>
      <c r="CJ24" s="67" t="s">
        <v>57</v>
      </c>
      <c r="CK24" s="42">
        <v>0</v>
      </c>
      <c r="CL24" s="67" t="s">
        <v>57</v>
      </c>
      <c r="CM24" s="42">
        <v>0</v>
      </c>
      <c r="CN24" s="42">
        <v>0</v>
      </c>
      <c r="CO24" s="67" t="s">
        <v>57</v>
      </c>
      <c r="CP24" s="67" t="s">
        <v>57</v>
      </c>
      <c r="CQ24" s="67" t="s">
        <v>57</v>
      </c>
      <c r="CR24" s="67" t="s">
        <v>57</v>
      </c>
      <c r="CS24" s="67" t="s">
        <v>57</v>
      </c>
      <c r="CT24" s="42">
        <v>0</v>
      </c>
      <c r="CU24" s="42">
        <v>0</v>
      </c>
      <c r="CV24" s="67" t="s">
        <v>57</v>
      </c>
      <c r="CW24" s="67" t="s">
        <v>57</v>
      </c>
      <c r="CX24" s="67" t="s">
        <v>57</v>
      </c>
      <c r="CY24" s="67" t="s">
        <v>57</v>
      </c>
      <c r="CZ24" s="67" t="s">
        <v>57</v>
      </c>
      <c r="DA24" s="67" t="s">
        <v>57</v>
      </c>
      <c r="DB24" s="42">
        <v>0</v>
      </c>
      <c r="DC24" s="67" t="s">
        <v>57</v>
      </c>
      <c r="DD24" s="185" t="s">
        <v>57</v>
      </c>
      <c r="DE24" s="43">
        <v>1</v>
      </c>
      <c r="DF24" s="43">
        <v>1</v>
      </c>
      <c r="DG24" s="67" t="s">
        <v>57</v>
      </c>
      <c r="DH24" s="42">
        <v>0</v>
      </c>
      <c r="DI24" s="67" t="s">
        <v>57</v>
      </c>
      <c r="DJ24" s="42">
        <v>0</v>
      </c>
      <c r="DK24" s="42">
        <v>0</v>
      </c>
      <c r="DL24" s="42">
        <v>0</v>
      </c>
      <c r="DM24" s="42">
        <v>0</v>
      </c>
      <c r="DN24" s="42">
        <v>0</v>
      </c>
      <c r="DO24" s="42">
        <v>0</v>
      </c>
      <c r="DP24" s="67" t="s">
        <v>57</v>
      </c>
      <c r="DQ24" s="67" t="s">
        <v>57</v>
      </c>
      <c r="DR24" s="42">
        <v>0</v>
      </c>
      <c r="DS24" s="67" t="s">
        <v>57</v>
      </c>
      <c r="DT24" s="67" t="s">
        <v>57</v>
      </c>
      <c r="DU24" s="42">
        <v>0</v>
      </c>
      <c r="DV24" s="42">
        <v>0</v>
      </c>
      <c r="DW24" s="42">
        <v>0</v>
      </c>
      <c r="DX24" s="67" t="s">
        <v>57</v>
      </c>
      <c r="DY24" s="67" t="s">
        <v>57</v>
      </c>
      <c r="DZ24" s="67" t="s">
        <v>57</v>
      </c>
      <c r="EA24" s="67" t="s">
        <v>57</v>
      </c>
      <c r="EB24" s="67" t="s">
        <v>57</v>
      </c>
      <c r="EC24" s="67" t="s">
        <v>57</v>
      </c>
      <c r="ED24" s="67" t="s">
        <v>57</v>
      </c>
      <c r="EE24" s="67" t="s">
        <v>57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67" t="s">
        <v>57</v>
      </c>
      <c r="EO24" s="42">
        <v>0</v>
      </c>
      <c r="EP24" s="43">
        <v>1</v>
      </c>
      <c r="EQ24" s="13">
        <v>0</v>
      </c>
      <c r="ER24" s="42">
        <v>0</v>
      </c>
      <c r="ES24" s="43">
        <v>1</v>
      </c>
      <c r="ET24" s="43">
        <v>1</v>
      </c>
      <c r="EU24" s="43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21</v>
      </c>
      <c r="FD24" s="210">
        <f t="shared" si="1"/>
        <v>0.48837209302325579</v>
      </c>
      <c r="FE24" s="101">
        <f t="shared" si="2"/>
        <v>18</v>
      </c>
      <c r="FF24" s="179"/>
      <c r="FG24" s="190"/>
      <c r="FH24" s="190"/>
      <c r="FI24" s="190"/>
      <c r="FJ24" s="190"/>
      <c r="FK24" s="202">
        <v>8420.617438588446</v>
      </c>
      <c r="FL24" s="190"/>
      <c r="FM24" s="190"/>
      <c r="FN24" s="179"/>
    </row>
    <row r="25" spans="1:170" s="133" customFormat="1" x14ac:dyDescent="0.25">
      <c r="A25" s="192" t="s">
        <v>178</v>
      </c>
      <c r="B25" s="129" t="s">
        <v>23</v>
      </c>
      <c r="C25" s="187"/>
      <c r="D25" s="187"/>
      <c r="E25" s="20"/>
      <c r="F25" s="20"/>
      <c r="G25" s="188"/>
      <c r="H25" s="189" t="s">
        <v>57</v>
      </c>
      <c r="I25" s="43">
        <v>1</v>
      </c>
      <c r="J25" s="189" t="s">
        <v>57</v>
      </c>
      <c r="K25" s="189" t="s">
        <v>57</v>
      </c>
      <c r="L25" s="189" t="s">
        <v>57</v>
      </c>
      <c r="M25" s="189" t="s">
        <v>57</v>
      </c>
      <c r="N25" s="189" t="s">
        <v>57</v>
      </c>
      <c r="O25" s="43">
        <v>1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67" t="s">
        <v>57</v>
      </c>
      <c r="AD25" s="67" t="s">
        <v>57</v>
      </c>
      <c r="AE25" s="67" t="s">
        <v>57</v>
      </c>
      <c r="AF25" s="67" t="s">
        <v>57</v>
      </c>
      <c r="AG25" s="67" t="s">
        <v>57</v>
      </c>
      <c r="AH25" s="67" t="s">
        <v>57</v>
      </c>
      <c r="AI25" s="67" t="s">
        <v>57</v>
      </c>
      <c r="AJ25" s="67" t="s">
        <v>57</v>
      </c>
      <c r="AK25" s="67" t="s">
        <v>57</v>
      </c>
      <c r="AL25" s="67" t="s">
        <v>57</v>
      </c>
      <c r="AM25" s="67" t="s">
        <v>57</v>
      </c>
      <c r="AN25" s="67" t="s">
        <v>57</v>
      </c>
      <c r="AO25" s="67" t="s">
        <v>57</v>
      </c>
      <c r="AP25" s="67" t="s">
        <v>57</v>
      </c>
      <c r="AQ25" s="67" t="s">
        <v>57</v>
      </c>
      <c r="AR25" s="189" t="s">
        <v>57</v>
      </c>
      <c r="AS25" s="189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67" t="s">
        <v>57</v>
      </c>
      <c r="BG25" s="67" t="s">
        <v>57</v>
      </c>
      <c r="BH25" s="67" t="s">
        <v>57</v>
      </c>
      <c r="BI25" s="43">
        <v>1</v>
      </c>
      <c r="BJ25" s="67" t="s">
        <v>57</v>
      </c>
      <c r="BK25" s="42">
        <v>0</v>
      </c>
      <c r="BL25" s="42">
        <v>0</v>
      </c>
      <c r="BM25" s="67" t="s">
        <v>57</v>
      </c>
      <c r="BN25" s="67" t="s">
        <v>57</v>
      </c>
      <c r="BO25" s="67" t="s">
        <v>57</v>
      </c>
      <c r="BP25" s="43">
        <v>1</v>
      </c>
      <c r="BQ25" s="67" t="s">
        <v>57</v>
      </c>
      <c r="BR25" s="67" t="s">
        <v>57</v>
      </c>
      <c r="BS25" s="67" t="s">
        <v>57</v>
      </c>
      <c r="BT25" s="67" t="s">
        <v>57</v>
      </c>
      <c r="BU25" s="43">
        <v>1</v>
      </c>
      <c r="BV25" s="43">
        <v>1</v>
      </c>
      <c r="BW25" s="43">
        <v>1</v>
      </c>
      <c r="BX25" s="43">
        <v>1</v>
      </c>
      <c r="BY25" s="42">
        <v>0</v>
      </c>
      <c r="BZ25" s="43">
        <v>1</v>
      </c>
      <c r="CA25" s="43">
        <v>1</v>
      </c>
      <c r="CB25" s="185" t="s">
        <v>57</v>
      </c>
      <c r="CC25" s="43">
        <v>1</v>
      </c>
      <c r="CD25" s="43">
        <v>1</v>
      </c>
      <c r="CE25" s="42">
        <v>0</v>
      </c>
      <c r="CF25" s="42">
        <v>0</v>
      </c>
      <c r="CG25" s="42">
        <v>0</v>
      </c>
      <c r="CH25" s="67" t="s">
        <v>57</v>
      </c>
      <c r="CI25" s="67" t="s">
        <v>57</v>
      </c>
      <c r="CJ25" s="67" t="s">
        <v>57</v>
      </c>
      <c r="CK25" s="42">
        <v>0</v>
      </c>
      <c r="CL25" s="67" t="s">
        <v>57</v>
      </c>
      <c r="CM25" s="42">
        <v>0</v>
      </c>
      <c r="CN25" s="42">
        <v>0</v>
      </c>
      <c r="CO25" s="67" t="s">
        <v>57</v>
      </c>
      <c r="CP25" s="67" t="s">
        <v>57</v>
      </c>
      <c r="CQ25" s="67" t="s">
        <v>57</v>
      </c>
      <c r="CR25" s="67" t="s">
        <v>57</v>
      </c>
      <c r="CS25" s="67" t="s">
        <v>57</v>
      </c>
      <c r="CT25" s="43">
        <v>1</v>
      </c>
      <c r="CU25" s="42">
        <v>0</v>
      </c>
      <c r="CV25" s="67" t="s">
        <v>57</v>
      </c>
      <c r="CW25" s="67" t="s">
        <v>57</v>
      </c>
      <c r="CX25" s="67" t="s">
        <v>57</v>
      </c>
      <c r="CY25" s="67" t="s">
        <v>57</v>
      </c>
      <c r="CZ25" s="67" t="s">
        <v>57</v>
      </c>
      <c r="DA25" s="67" t="s">
        <v>57</v>
      </c>
      <c r="DB25" s="42">
        <v>0</v>
      </c>
      <c r="DC25" s="67" t="s">
        <v>57</v>
      </c>
      <c r="DD25" s="185" t="s">
        <v>57</v>
      </c>
      <c r="DE25" s="43">
        <v>1</v>
      </c>
      <c r="DF25" s="43">
        <v>1</v>
      </c>
      <c r="DG25" s="67" t="s">
        <v>57</v>
      </c>
      <c r="DH25" s="43">
        <v>1</v>
      </c>
      <c r="DI25" s="67" t="s">
        <v>57</v>
      </c>
      <c r="DJ25" s="43">
        <v>1</v>
      </c>
      <c r="DK25" s="42">
        <v>0</v>
      </c>
      <c r="DL25" s="43">
        <v>1</v>
      </c>
      <c r="DM25" s="42">
        <v>0</v>
      </c>
      <c r="DN25" s="42">
        <v>0</v>
      </c>
      <c r="DO25" s="42">
        <v>0</v>
      </c>
      <c r="DP25" s="67" t="s">
        <v>57</v>
      </c>
      <c r="DQ25" s="67" t="s">
        <v>57</v>
      </c>
      <c r="DR25" s="43">
        <v>1</v>
      </c>
      <c r="DS25" s="67" t="s">
        <v>57</v>
      </c>
      <c r="DT25" s="67" t="s">
        <v>57</v>
      </c>
      <c r="DU25" s="42">
        <v>0</v>
      </c>
      <c r="DV25" s="42">
        <v>0</v>
      </c>
      <c r="DW25" s="42">
        <v>0</v>
      </c>
      <c r="DX25" s="67" t="s">
        <v>57</v>
      </c>
      <c r="DY25" s="67" t="s">
        <v>57</v>
      </c>
      <c r="DZ25" s="67" t="s">
        <v>57</v>
      </c>
      <c r="EA25" s="67" t="s">
        <v>57</v>
      </c>
      <c r="EB25" s="67" t="s">
        <v>57</v>
      </c>
      <c r="EC25" s="67" t="s">
        <v>57</v>
      </c>
      <c r="ED25" s="67" t="s">
        <v>57</v>
      </c>
      <c r="EE25" s="67" t="s">
        <v>57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67" t="s">
        <v>57</v>
      </c>
      <c r="EO25" s="42">
        <v>0</v>
      </c>
      <c r="EP25" s="42">
        <v>0</v>
      </c>
      <c r="EQ25" s="13">
        <v>0</v>
      </c>
      <c r="ER25" s="42">
        <v>0</v>
      </c>
      <c r="ES25" s="42">
        <v>0</v>
      </c>
      <c r="ET25" s="42">
        <v>0</v>
      </c>
      <c r="EU25" s="42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19</v>
      </c>
      <c r="FD25" s="210">
        <f t="shared" si="1"/>
        <v>0.44186046511627908</v>
      </c>
      <c r="FE25" s="101">
        <f t="shared" si="2"/>
        <v>27</v>
      </c>
      <c r="FF25" s="179"/>
      <c r="FG25" s="190"/>
      <c r="FH25" s="190"/>
      <c r="FI25" s="190"/>
      <c r="FJ25" s="190"/>
      <c r="FK25" s="202">
        <v>1295.0400106471914</v>
      </c>
      <c r="FL25" s="190"/>
      <c r="FM25" s="190"/>
      <c r="FN25" s="179"/>
    </row>
    <row r="26" spans="1:170" s="133" customFormat="1" x14ac:dyDescent="0.25">
      <c r="A26" s="192" t="s">
        <v>179</v>
      </c>
      <c r="B26" s="129" t="s">
        <v>24</v>
      </c>
      <c r="C26" s="187"/>
      <c r="D26" s="187"/>
      <c r="E26" s="21"/>
      <c r="F26" s="21"/>
      <c r="G26" s="188"/>
      <c r="H26" s="189" t="s">
        <v>57</v>
      </c>
      <c r="I26" s="43">
        <v>1</v>
      </c>
      <c r="J26" s="189" t="s">
        <v>57</v>
      </c>
      <c r="K26" s="189" t="s">
        <v>57</v>
      </c>
      <c r="L26" s="189" t="s">
        <v>57</v>
      </c>
      <c r="M26" s="189" t="s">
        <v>57</v>
      </c>
      <c r="N26" s="189" t="s">
        <v>57</v>
      </c>
      <c r="O26" s="43">
        <v>1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67" t="s">
        <v>57</v>
      </c>
      <c r="AD26" s="67" t="s">
        <v>57</v>
      </c>
      <c r="AE26" s="67" t="s">
        <v>57</v>
      </c>
      <c r="AF26" s="67" t="s">
        <v>57</v>
      </c>
      <c r="AG26" s="67" t="s">
        <v>57</v>
      </c>
      <c r="AH26" s="67" t="s">
        <v>57</v>
      </c>
      <c r="AI26" s="67" t="s">
        <v>57</v>
      </c>
      <c r="AJ26" s="67" t="s">
        <v>57</v>
      </c>
      <c r="AK26" s="67" t="s">
        <v>57</v>
      </c>
      <c r="AL26" s="67" t="s">
        <v>57</v>
      </c>
      <c r="AM26" s="67" t="s">
        <v>57</v>
      </c>
      <c r="AN26" s="67" t="s">
        <v>57</v>
      </c>
      <c r="AO26" s="67" t="s">
        <v>57</v>
      </c>
      <c r="AP26" s="67" t="s">
        <v>57</v>
      </c>
      <c r="AQ26" s="67" t="s">
        <v>57</v>
      </c>
      <c r="AR26" s="189" t="s">
        <v>57</v>
      </c>
      <c r="AS26" s="189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67" t="s">
        <v>57</v>
      </c>
      <c r="BG26" s="67" t="s">
        <v>57</v>
      </c>
      <c r="BH26" s="67" t="s">
        <v>57</v>
      </c>
      <c r="BI26" s="42">
        <v>0</v>
      </c>
      <c r="BJ26" s="67" t="s">
        <v>57</v>
      </c>
      <c r="BK26" s="42">
        <v>0</v>
      </c>
      <c r="BL26" s="42">
        <v>0</v>
      </c>
      <c r="BM26" s="67" t="s">
        <v>57</v>
      </c>
      <c r="BN26" s="67" t="s">
        <v>57</v>
      </c>
      <c r="BO26" s="67" t="s">
        <v>57</v>
      </c>
      <c r="BP26" s="43">
        <v>1</v>
      </c>
      <c r="BQ26" s="67" t="s">
        <v>57</v>
      </c>
      <c r="BR26" s="67" t="s">
        <v>57</v>
      </c>
      <c r="BS26" s="67" t="s">
        <v>57</v>
      </c>
      <c r="BT26" s="67" t="s">
        <v>57</v>
      </c>
      <c r="BU26" s="43">
        <v>1</v>
      </c>
      <c r="BV26" s="43">
        <v>1</v>
      </c>
      <c r="BW26" s="43">
        <v>1</v>
      </c>
      <c r="BX26" s="43">
        <v>1</v>
      </c>
      <c r="BY26" s="43">
        <v>1</v>
      </c>
      <c r="BZ26" s="43">
        <v>1</v>
      </c>
      <c r="CA26" s="43">
        <v>1</v>
      </c>
      <c r="CB26" s="185" t="s">
        <v>57</v>
      </c>
      <c r="CC26" s="43">
        <v>1</v>
      </c>
      <c r="CD26" s="42">
        <v>0</v>
      </c>
      <c r="CE26" s="42">
        <v>0</v>
      </c>
      <c r="CF26" s="42">
        <v>0</v>
      </c>
      <c r="CG26" s="42">
        <v>0</v>
      </c>
      <c r="CH26" s="67" t="s">
        <v>57</v>
      </c>
      <c r="CI26" s="67" t="s">
        <v>57</v>
      </c>
      <c r="CJ26" s="67" t="s">
        <v>57</v>
      </c>
      <c r="CK26" s="42">
        <v>0</v>
      </c>
      <c r="CL26" s="67" t="s">
        <v>57</v>
      </c>
      <c r="CM26" s="42">
        <v>0</v>
      </c>
      <c r="CN26" s="42">
        <v>0</v>
      </c>
      <c r="CO26" s="67" t="s">
        <v>57</v>
      </c>
      <c r="CP26" s="67" t="s">
        <v>57</v>
      </c>
      <c r="CQ26" s="67" t="s">
        <v>57</v>
      </c>
      <c r="CR26" s="67" t="s">
        <v>57</v>
      </c>
      <c r="CS26" s="67" t="s">
        <v>57</v>
      </c>
      <c r="CT26" s="43">
        <v>1</v>
      </c>
      <c r="CU26" s="43">
        <v>1</v>
      </c>
      <c r="CV26" s="67" t="s">
        <v>57</v>
      </c>
      <c r="CW26" s="67" t="s">
        <v>57</v>
      </c>
      <c r="CX26" s="67" t="s">
        <v>57</v>
      </c>
      <c r="CY26" s="67" t="s">
        <v>57</v>
      </c>
      <c r="CZ26" s="67" t="s">
        <v>57</v>
      </c>
      <c r="DA26" s="67" t="s">
        <v>57</v>
      </c>
      <c r="DB26" s="43">
        <v>1</v>
      </c>
      <c r="DC26" s="67" t="s">
        <v>57</v>
      </c>
      <c r="DD26" s="185" t="s">
        <v>57</v>
      </c>
      <c r="DE26" s="43">
        <v>1</v>
      </c>
      <c r="DF26" s="43">
        <v>1</v>
      </c>
      <c r="DG26" s="67" t="s">
        <v>57</v>
      </c>
      <c r="DH26" s="43">
        <v>1</v>
      </c>
      <c r="DI26" s="67" t="s">
        <v>57</v>
      </c>
      <c r="DJ26" s="42">
        <v>0</v>
      </c>
      <c r="DK26" s="42">
        <v>0</v>
      </c>
      <c r="DL26" s="43">
        <v>1</v>
      </c>
      <c r="DM26" s="42">
        <v>0</v>
      </c>
      <c r="DN26" s="42">
        <v>0</v>
      </c>
      <c r="DO26" s="42">
        <v>0</v>
      </c>
      <c r="DP26" s="67" t="s">
        <v>57</v>
      </c>
      <c r="DQ26" s="67" t="s">
        <v>57</v>
      </c>
      <c r="DR26" s="43">
        <v>1</v>
      </c>
      <c r="DS26" s="67" t="s">
        <v>57</v>
      </c>
      <c r="DT26" s="67" t="s">
        <v>57</v>
      </c>
      <c r="DU26" s="42">
        <v>0</v>
      </c>
      <c r="DV26" s="42">
        <v>0</v>
      </c>
      <c r="DW26" s="42">
        <v>0</v>
      </c>
      <c r="DX26" s="67" t="s">
        <v>57</v>
      </c>
      <c r="DY26" s="67" t="s">
        <v>57</v>
      </c>
      <c r="DZ26" s="67" t="s">
        <v>57</v>
      </c>
      <c r="EA26" s="67" t="s">
        <v>57</v>
      </c>
      <c r="EB26" s="67" t="s">
        <v>57</v>
      </c>
      <c r="EC26" s="67" t="s">
        <v>57</v>
      </c>
      <c r="ED26" s="67" t="s">
        <v>57</v>
      </c>
      <c r="EE26" s="67" t="s">
        <v>57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67" t="s">
        <v>57</v>
      </c>
      <c r="EO26" s="42">
        <v>0</v>
      </c>
      <c r="EP26" s="42">
        <v>0</v>
      </c>
      <c r="EQ26" s="13">
        <v>0</v>
      </c>
      <c r="ER26" s="42">
        <v>0</v>
      </c>
      <c r="ES26" s="42">
        <v>0</v>
      </c>
      <c r="ET26" s="42">
        <v>0</v>
      </c>
      <c r="EU26" s="43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20</v>
      </c>
      <c r="FD26" s="210">
        <f t="shared" si="1"/>
        <v>0.46511627906976744</v>
      </c>
      <c r="FE26" s="101">
        <f t="shared" si="2"/>
        <v>24</v>
      </c>
      <c r="FF26" s="179"/>
      <c r="FG26" s="190"/>
      <c r="FH26" s="190"/>
      <c r="FI26" s="190"/>
      <c r="FJ26" s="190"/>
      <c r="FK26" s="202">
        <v>8314.0425735797016</v>
      </c>
      <c r="FL26" s="190"/>
      <c r="FM26" s="190"/>
      <c r="FN26" s="179"/>
    </row>
    <row r="27" spans="1:170" s="133" customFormat="1" x14ac:dyDescent="0.25">
      <c r="A27" s="192" t="s">
        <v>180</v>
      </c>
      <c r="B27" s="129" t="s">
        <v>25</v>
      </c>
      <c r="C27" s="187"/>
      <c r="D27" s="187"/>
      <c r="E27" s="20"/>
      <c r="F27" s="21"/>
      <c r="G27" s="188"/>
      <c r="H27" s="189" t="s">
        <v>57</v>
      </c>
      <c r="I27" s="43">
        <v>1</v>
      </c>
      <c r="J27" s="189" t="s">
        <v>57</v>
      </c>
      <c r="K27" s="189" t="s">
        <v>57</v>
      </c>
      <c r="L27" s="189" t="s">
        <v>57</v>
      </c>
      <c r="M27" s="189" t="s">
        <v>57</v>
      </c>
      <c r="N27" s="189" t="s">
        <v>57</v>
      </c>
      <c r="O27" s="43">
        <v>1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67" t="s">
        <v>57</v>
      </c>
      <c r="AD27" s="67" t="s">
        <v>57</v>
      </c>
      <c r="AE27" s="67" t="s">
        <v>57</v>
      </c>
      <c r="AF27" s="67" t="s">
        <v>57</v>
      </c>
      <c r="AG27" s="67" t="s">
        <v>57</v>
      </c>
      <c r="AH27" s="67" t="s">
        <v>57</v>
      </c>
      <c r="AI27" s="67" t="s">
        <v>57</v>
      </c>
      <c r="AJ27" s="67" t="s">
        <v>57</v>
      </c>
      <c r="AK27" s="67" t="s">
        <v>57</v>
      </c>
      <c r="AL27" s="67" t="s">
        <v>57</v>
      </c>
      <c r="AM27" s="67" t="s">
        <v>57</v>
      </c>
      <c r="AN27" s="67" t="s">
        <v>57</v>
      </c>
      <c r="AO27" s="67" t="s">
        <v>57</v>
      </c>
      <c r="AP27" s="67" t="s">
        <v>57</v>
      </c>
      <c r="AQ27" s="67" t="s">
        <v>57</v>
      </c>
      <c r="AR27" s="189" t="s">
        <v>57</v>
      </c>
      <c r="AS27" s="189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67" t="s">
        <v>57</v>
      </c>
      <c r="BG27" s="67" t="s">
        <v>57</v>
      </c>
      <c r="BH27" s="67" t="s">
        <v>57</v>
      </c>
      <c r="BI27" s="43">
        <v>1</v>
      </c>
      <c r="BJ27" s="67" t="s">
        <v>57</v>
      </c>
      <c r="BK27" s="42">
        <v>0</v>
      </c>
      <c r="BL27" s="43">
        <v>1</v>
      </c>
      <c r="BM27" s="67" t="s">
        <v>57</v>
      </c>
      <c r="BN27" s="67" t="s">
        <v>57</v>
      </c>
      <c r="BO27" s="67" t="s">
        <v>57</v>
      </c>
      <c r="BP27" s="43">
        <v>1</v>
      </c>
      <c r="BQ27" s="67" t="s">
        <v>57</v>
      </c>
      <c r="BR27" s="67" t="s">
        <v>57</v>
      </c>
      <c r="BS27" s="67" t="s">
        <v>57</v>
      </c>
      <c r="BT27" s="67" t="s">
        <v>57</v>
      </c>
      <c r="BU27" s="43">
        <v>1</v>
      </c>
      <c r="BV27" s="43">
        <v>1</v>
      </c>
      <c r="BW27" s="43">
        <v>1</v>
      </c>
      <c r="BX27" s="43">
        <v>1</v>
      </c>
      <c r="BY27" s="42">
        <v>0</v>
      </c>
      <c r="BZ27" s="43">
        <v>1</v>
      </c>
      <c r="CA27" s="43">
        <v>1</v>
      </c>
      <c r="CB27" s="185" t="s">
        <v>57</v>
      </c>
      <c r="CC27" s="43">
        <v>1</v>
      </c>
      <c r="CD27" s="42">
        <v>0</v>
      </c>
      <c r="CE27" s="42">
        <v>0</v>
      </c>
      <c r="CF27" s="42">
        <v>0</v>
      </c>
      <c r="CG27" s="42">
        <v>0</v>
      </c>
      <c r="CH27" s="67" t="s">
        <v>57</v>
      </c>
      <c r="CI27" s="67" t="s">
        <v>57</v>
      </c>
      <c r="CJ27" s="67" t="s">
        <v>57</v>
      </c>
      <c r="CK27" s="42">
        <v>0</v>
      </c>
      <c r="CL27" s="67" t="s">
        <v>57</v>
      </c>
      <c r="CM27" s="42">
        <v>0</v>
      </c>
      <c r="CN27" s="42">
        <v>0</v>
      </c>
      <c r="CO27" s="67" t="s">
        <v>57</v>
      </c>
      <c r="CP27" s="67" t="s">
        <v>57</v>
      </c>
      <c r="CQ27" s="67" t="s">
        <v>57</v>
      </c>
      <c r="CR27" s="67" t="s">
        <v>57</v>
      </c>
      <c r="CS27" s="67" t="s">
        <v>57</v>
      </c>
      <c r="CT27" s="43">
        <v>1</v>
      </c>
      <c r="CU27" s="43">
        <v>1</v>
      </c>
      <c r="CV27" s="67" t="s">
        <v>57</v>
      </c>
      <c r="CW27" s="67" t="s">
        <v>57</v>
      </c>
      <c r="CX27" s="67" t="s">
        <v>57</v>
      </c>
      <c r="CY27" s="67" t="s">
        <v>57</v>
      </c>
      <c r="CZ27" s="67" t="s">
        <v>57</v>
      </c>
      <c r="DA27" s="67" t="s">
        <v>57</v>
      </c>
      <c r="DB27" s="43">
        <v>1</v>
      </c>
      <c r="DC27" s="67" t="s">
        <v>57</v>
      </c>
      <c r="DD27" s="185" t="s">
        <v>57</v>
      </c>
      <c r="DE27" s="43">
        <v>1</v>
      </c>
      <c r="DF27" s="43">
        <v>1</v>
      </c>
      <c r="DG27" s="67" t="s">
        <v>57</v>
      </c>
      <c r="DH27" s="43">
        <v>1</v>
      </c>
      <c r="DI27" s="67" t="s">
        <v>57</v>
      </c>
      <c r="DJ27" s="42">
        <v>0</v>
      </c>
      <c r="DK27" s="42">
        <v>0</v>
      </c>
      <c r="DL27" s="43">
        <v>1</v>
      </c>
      <c r="DM27" s="42">
        <v>0</v>
      </c>
      <c r="DN27" s="43">
        <v>1</v>
      </c>
      <c r="DO27" s="42">
        <v>0</v>
      </c>
      <c r="DP27" s="67" t="s">
        <v>57</v>
      </c>
      <c r="DQ27" s="67" t="s">
        <v>57</v>
      </c>
      <c r="DR27" s="42">
        <v>0</v>
      </c>
      <c r="DS27" s="67" t="s">
        <v>57</v>
      </c>
      <c r="DT27" s="67" t="s">
        <v>57</v>
      </c>
      <c r="DU27" s="43">
        <v>1</v>
      </c>
      <c r="DV27" s="42">
        <v>0</v>
      </c>
      <c r="DW27" s="42">
        <v>0</v>
      </c>
      <c r="DX27" s="67" t="s">
        <v>57</v>
      </c>
      <c r="DY27" s="67" t="s">
        <v>57</v>
      </c>
      <c r="DZ27" s="67" t="s">
        <v>57</v>
      </c>
      <c r="EA27" s="67" t="s">
        <v>57</v>
      </c>
      <c r="EB27" s="67" t="s">
        <v>57</v>
      </c>
      <c r="EC27" s="67" t="s">
        <v>57</v>
      </c>
      <c r="ED27" s="67" t="s">
        <v>57</v>
      </c>
      <c r="EE27" s="67" t="s">
        <v>57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67" t="s">
        <v>57</v>
      </c>
      <c r="EO27" s="42">
        <v>0</v>
      </c>
      <c r="EP27" s="43">
        <v>1</v>
      </c>
      <c r="EQ27" s="13">
        <v>0</v>
      </c>
      <c r="ER27" s="42">
        <v>0</v>
      </c>
      <c r="ES27" s="42">
        <v>0</v>
      </c>
      <c r="ET27" s="42">
        <v>0</v>
      </c>
      <c r="EU27" s="42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 t="shared" si="0"/>
        <v>22</v>
      </c>
      <c r="FD27" s="210">
        <f t="shared" si="1"/>
        <v>0.51162790697674421</v>
      </c>
      <c r="FE27" s="101">
        <f t="shared" si="2"/>
        <v>15</v>
      </c>
      <c r="FF27" s="179"/>
      <c r="FG27" s="190"/>
      <c r="FH27" s="190"/>
      <c r="FI27" s="190"/>
      <c r="FJ27" s="190"/>
      <c r="FK27" s="202">
        <v>4382.101787208132</v>
      </c>
      <c r="FL27" s="190"/>
      <c r="FM27" s="190"/>
      <c r="FN27" s="179"/>
    </row>
    <row r="28" spans="1:170" s="133" customFormat="1" x14ac:dyDescent="0.25">
      <c r="A28" s="192" t="s">
        <v>181</v>
      </c>
      <c r="B28" s="129" t="s">
        <v>26</v>
      </c>
      <c r="C28" s="187"/>
      <c r="D28" s="187"/>
      <c r="E28" s="20"/>
      <c r="F28" s="20"/>
      <c r="G28" s="188"/>
      <c r="H28" s="189" t="s">
        <v>57</v>
      </c>
      <c r="I28" s="43">
        <v>1</v>
      </c>
      <c r="J28" s="189" t="s">
        <v>57</v>
      </c>
      <c r="K28" s="189" t="s">
        <v>57</v>
      </c>
      <c r="L28" s="189" t="s">
        <v>57</v>
      </c>
      <c r="M28" s="189" t="s">
        <v>57</v>
      </c>
      <c r="N28" s="189" t="s">
        <v>57</v>
      </c>
      <c r="O28" s="43">
        <v>1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67" t="s">
        <v>57</v>
      </c>
      <c r="AD28" s="67" t="s">
        <v>57</v>
      </c>
      <c r="AE28" s="67" t="s">
        <v>57</v>
      </c>
      <c r="AF28" s="67" t="s">
        <v>57</v>
      </c>
      <c r="AG28" s="67" t="s">
        <v>57</v>
      </c>
      <c r="AH28" s="67" t="s">
        <v>57</v>
      </c>
      <c r="AI28" s="67" t="s">
        <v>57</v>
      </c>
      <c r="AJ28" s="67" t="s">
        <v>57</v>
      </c>
      <c r="AK28" s="67" t="s">
        <v>57</v>
      </c>
      <c r="AL28" s="67" t="s">
        <v>57</v>
      </c>
      <c r="AM28" s="67" t="s">
        <v>57</v>
      </c>
      <c r="AN28" s="67" t="s">
        <v>57</v>
      </c>
      <c r="AO28" s="67" t="s">
        <v>57</v>
      </c>
      <c r="AP28" s="67" t="s">
        <v>57</v>
      </c>
      <c r="AQ28" s="67" t="s">
        <v>57</v>
      </c>
      <c r="AR28" s="189" t="s">
        <v>57</v>
      </c>
      <c r="AS28" s="189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67" t="s">
        <v>57</v>
      </c>
      <c r="BG28" s="67" t="s">
        <v>57</v>
      </c>
      <c r="BH28" s="67" t="s">
        <v>57</v>
      </c>
      <c r="BI28" s="43">
        <v>1</v>
      </c>
      <c r="BJ28" s="67" t="s">
        <v>57</v>
      </c>
      <c r="BK28" s="43">
        <v>1</v>
      </c>
      <c r="BL28" s="43">
        <v>1</v>
      </c>
      <c r="BM28" s="67" t="s">
        <v>57</v>
      </c>
      <c r="BN28" s="67" t="s">
        <v>57</v>
      </c>
      <c r="BO28" s="67" t="s">
        <v>57</v>
      </c>
      <c r="BP28" s="43">
        <v>1</v>
      </c>
      <c r="BQ28" s="67" t="s">
        <v>57</v>
      </c>
      <c r="BR28" s="67" t="s">
        <v>57</v>
      </c>
      <c r="BS28" s="67" t="s">
        <v>57</v>
      </c>
      <c r="BT28" s="67" t="s">
        <v>57</v>
      </c>
      <c r="BU28" s="43">
        <v>1</v>
      </c>
      <c r="BV28" s="43">
        <v>1</v>
      </c>
      <c r="BW28" s="43">
        <v>1</v>
      </c>
      <c r="BX28" s="43">
        <v>1</v>
      </c>
      <c r="BY28" s="43">
        <v>1</v>
      </c>
      <c r="BZ28" s="43">
        <v>1</v>
      </c>
      <c r="CA28" s="43">
        <v>1</v>
      </c>
      <c r="CB28" s="185" t="s">
        <v>57</v>
      </c>
      <c r="CC28" s="43">
        <v>1</v>
      </c>
      <c r="CD28" s="43">
        <v>1</v>
      </c>
      <c r="CE28" s="42">
        <v>0</v>
      </c>
      <c r="CF28" s="42">
        <v>0</v>
      </c>
      <c r="CG28" s="43">
        <v>1</v>
      </c>
      <c r="CH28" s="67" t="s">
        <v>57</v>
      </c>
      <c r="CI28" s="67" t="s">
        <v>57</v>
      </c>
      <c r="CJ28" s="67" t="s">
        <v>57</v>
      </c>
      <c r="CK28" s="42">
        <v>0</v>
      </c>
      <c r="CL28" s="67" t="s">
        <v>57</v>
      </c>
      <c r="CM28" s="42">
        <v>0</v>
      </c>
      <c r="CN28" s="42">
        <v>0</v>
      </c>
      <c r="CO28" s="67" t="s">
        <v>57</v>
      </c>
      <c r="CP28" s="67" t="s">
        <v>57</v>
      </c>
      <c r="CQ28" s="67" t="s">
        <v>57</v>
      </c>
      <c r="CR28" s="67" t="s">
        <v>57</v>
      </c>
      <c r="CS28" s="67" t="s">
        <v>57</v>
      </c>
      <c r="CT28" s="43">
        <v>1</v>
      </c>
      <c r="CU28" s="43">
        <v>1</v>
      </c>
      <c r="CV28" s="67" t="s">
        <v>57</v>
      </c>
      <c r="CW28" s="67" t="s">
        <v>57</v>
      </c>
      <c r="CX28" s="67" t="s">
        <v>57</v>
      </c>
      <c r="CY28" s="67" t="s">
        <v>57</v>
      </c>
      <c r="CZ28" s="67" t="s">
        <v>57</v>
      </c>
      <c r="DA28" s="67" t="s">
        <v>57</v>
      </c>
      <c r="DB28" s="42">
        <v>0</v>
      </c>
      <c r="DC28" s="67" t="s">
        <v>57</v>
      </c>
      <c r="DD28" s="185" t="s">
        <v>57</v>
      </c>
      <c r="DE28" s="43">
        <v>1</v>
      </c>
      <c r="DF28" s="43">
        <v>1</v>
      </c>
      <c r="DG28" s="67" t="s">
        <v>57</v>
      </c>
      <c r="DH28" s="43">
        <v>1</v>
      </c>
      <c r="DI28" s="67" t="s">
        <v>57</v>
      </c>
      <c r="DJ28" s="43">
        <v>1</v>
      </c>
      <c r="DK28" s="43">
        <v>1</v>
      </c>
      <c r="DL28" s="43">
        <v>1</v>
      </c>
      <c r="DM28" s="42">
        <v>0</v>
      </c>
      <c r="DN28" s="43">
        <v>1</v>
      </c>
      <c r="DO28" s="42">
        <v>0</v>
      </c>
      <c r="DP28" s="67" t="s">
        <v>57</v>
      </c>
      <c r="DQ28" s="67" t="s">
        <v>57</v>
      </c>
      <c r="DR28" s="42">
        <v>0</v>
      </c>
      <c r="DS28" s="67" t="s">
        <v>57</v>
      </c>
      <c r="DT28" s="67" t="s">
        <v>57</v>
      </c>
      <c r="DU28" s="43">
        <v>1</v>
      </c>
      <c r="DV28" s="43">
        <v>1</v>
      </c>
      <c r="DW28" s="42">
        <v>0</v>
      </c>
      <c r="DX28" s="67" t="s">
        <v>57</v>
      </c>
      <c r="DY28" s="67" t="s">
        <v>57</v>
      </c>
      <c r="DZ28" s="67" t="s">
        <v>57</v>
      </c>
      <c r="EA28" s="67" t="s">
        <v>57</v>
      </c>
      <c r="EB28" s="67" t="s">
        <v>57</v>
      </c>
      <c r="EC28" s="67" t="s">
        <v>57</v>
      </c>
      <c r="ED28" s="67" t="s">
        <v>57</v>
      </c>
      <c r="EE28" s="67" t="s">
        <v>57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67" t="s">
        <v>57</v>
      </c>
      <c r="EO28" s="43">
        <v>1</v>
      </c>
      <c r="EP28" s="43">
        <v>1</v>
      </c>
      <c r="EQ28" s="13">
        <v>0</v>
      </c>
      <c r="ER28" s="43">
        <v>1</v>
      </c>
      <c r="ES28" s="43">
        <v>1</v>
      </c>
      <c r="ET28" s="42">
        <v>0</v>
      </c>
      <c r="EU28" s="42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si="0"/>
        <v>31</v>
      </c>
      <c r="FD28" s="210">
        <f t="shared" si="1"/>
        <v>0.72093023255813948</v>
      </c>
      <c r="FE28" s="101">
        <f t="shared" si="2"/>
        <v>4</v>
      </c>
      <c r="FF28" s="179"/>
      <c r="FG28" s="190"/>
      <c r="FH28" s="190"/>
      <c r="FI28" s="190"/>
      <c r="FJ28" s="190"/>
      <c r="FK28" s="202">
        <v>3772.8304281694241</v>
      </c>
      <c r="FL28" s="190"/>
      <c r="FM28" s="190"/>
      <c r="FN28" s="179"/>
    </row>
    <row r="29" spans="1:170" s="133" customFormat="1" x14ac:dyDescent="0.25">
      <c r="A29" s="192" t="s">
        <v>182</v>
      </c>
      <c r="B29" s="129" t="s">
        <v>27</v>
      </c>
      <c r="C29" s="187"/>
      <c r="D29" s="187"/>
      <c r="E29" s="20"/>
      <c r="F29" s="21"/>
      <c r="G29" s="188"/>
      <c r="H29" s="189" t="s">
        <v>57</v>
      </c>
      <c r="I29" s="43">
        <v>1</v>
      </c>
      <c r="J29" s="189" t="s">
        <v>57</v>
      </c>
      <c r="K29" s="189" t="s">
        <v>57</v>
      </c>
      <c r="L29" s="189" t="s">
        <v>57</v>
      </c>
      <c r="M29" s="189" t="s">
        <v>57</v>
      </c>
      <c r="N29" s="189" t="s">
        <v>57</v>
      </c>
      <c r="O29" s="43">
        <v>1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67" t="s">
        <v>57</v>
      </c>
      <c r="AD29" s="67" t="s">
        <v>57</v>
      </c>
      <c r="AE29" s="67" t="s">
        <v>57</v>
      </c>
      <c r="AF29" s="67" t="s">
        <v>57</v>
      </c>
      <c r="AG29" s="67" t="s">
        <v>57</v>
      </c>
      <c r="AH29" s="67" t="s">
        <v>57</v>
      </c>
      <c r="AI29" s="67" t="s">
        <v>57</v>
      </c>
      <c r="AJ29" s="67" t="s">
        <v>57</v>
      </c>
      <c r="AK29" s="67" t="s">
        <v>57</v>
      </c>
      <c r="AL29" s="67" t="s">
        <v>57</v>
      </c>
      <c r="AM29" s="67" t="s">
        <v>57</v>
      </c>
      <c r="AN29" s="67" t="s">
        <v>57</v>
      </c>
      <c r="AO29" s="67" t="s">
        <v>57</v>
      </c>
      <c r="AP29" s="67" t="s">
        <v>57</v>
      </c>
      <c r="AQ29" s="67" t="s">
        <v>57</v>
      </c>
      <c r="AR29" s="189" t="s">
        <v>57</v>
      </c>
      <c r="AS29" s="189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67" t="s">
        <v>57</v>
      </c>
      <c r="BG29" s="67" t="s">
        <v>57</v>
      </c>
      <c r="BH29" s="67" t="s">
        <v>57</v>
      </c>
      <c r="BI29" s="43">
        <v>1</v>
      </c>
      <c r="BJ29" s="67" t="s">
        <v>57</v>
      </c>
      <c r="BK29" s="43">
        <v>1</v>
      </c>
      <c r="BL29" s="42">
        <v>0</v>
      </c>
      <c r="BM29" s="67" t="s">
        <v>57</v>
      </c>
      <c r="BN29" s="67" t="s">
        <v>57</v>
      </c>
      <c r="BO29" s="67" t="s">
        <v>57</v>
      </c>
      <c r="BP29" s="43">
        <v>1</v>
      </c>
      <c r="BQ29" s="67" t="s">
        <v>57</v>
      </c>
      <c r="BR29" s="67" t="s">
        <v>57</v>
      </c>
      <c r="BS29" s="67" t="s">
        <v>57</v>
      </c>
      <c r="BT29" s="67" t="s">
        <v>57</v>
      </c>
      <c r="BU29" s="43">
        <v>1</v>
      </c>
      <c r="BV29" s="42">
        <v>0</v>
      </c>
      <c r="BW29" s="42">
        <v>0</v>
      </c>
      <c r="BX29" s="42">
        <v>0</v>
      </c>
      <c r="BY29" s="42">
        <v>0</v>
      </c>
      <c r="BZ29" s="43">
        <v>1</v>
      </c>
      <c r="CA29" s="43">
        <v>1</v>
      </c>
      <c r="CB29" s="185" t="s">
        <v>57</v>
      </c>
      <c r="CC29" s="43">
        <v>1</v>
      </c>
      <c r="CD29" s="42">
        <v>0</v>
      </c>
      <c r="CE29" s="42">
        <v>0</v>
      </c>
      <c r="CF29" s="42">
        <v>0</v>
      </c>
      <c r="CG29" s="43">
        <v>1</v>
      </c>
      <c r="CH29" s="67" t="s">
        <v>57</v>
      </c>
      <c r="CI29" s="67" t="s">
        <v>57</v>
      </c>
      <c r="CJ29" s="67" t="s">
        <v>57</v>
      </c>
      <c r="CK29" s="42">
        <v>0</v>
      </c>
      <c r="CL29" s="67" t="s">
        <v>57</v>
      </c>
      <c r="CM29" s="42">
        <v>0</v>
      </c>
      <c r="CN29" s="42">
        <v>0</v>
      </c>
      <c r="CO29" s="67" t="s">
        <v>57</v>
      </c>
      <c r="CP29" s="67" t="s">
        <v>57</v>
      </c>
      <c r="CQ29" s="67" t="s">
        <v>57</v>
      </c>
      <c r="CR29" s="67" t="s">
        <v>57</v>
      </c>
      <c r="CS29" s="67" t="s">
        <v>57</v>
      </c>
      <c r="CT29" s="43">
        <v>1</v>
      </c>
      <c r="CU29" s="42">
        <v>0</v>
      </c>
      <c r="CV29" s="67" t="s">
        <v>57</v>
      </c>
      <c r="CW29" s="67" t="s">
        <v>57</v>
      </c>
      <c r="CX29" s="67" t="s">
        <v>57</v>
      </c>
      <c r="CY29" s="67" t="s">
        <v>57</v>
      </c>
      <c r="CZ29" s="67" t="s">
        <v>57</v>
      </c>
      <c r="DA29" s="67" t="s">
        <v>57</v>
      </c>
      <c r="DB29" s="43">
        <v>1</v>
      </c>
      <c r="DC29" s="67" t="s">
        <v>57</v>
      </c>
      <c r="DD29" s="185" t="s">
        <v>57</v>
      </c>
      <c r="DE29" s="43">
        <v>1</v>
      </c>
      <c r="DF29" s="43">
        <v>1</v>
      </c>
      <c r="DG29" s="67" t="s">
        <v>57</v>
      </c>
      <c r="DH29" s="43">
        <v>1</v>
      </c>
      <c r="DI29" s="67" t="s">
        <v>57</v>
      </c>
      <c r="DJ29" s="42">
        <v>0</v>
      </c>
      <c r="DK29" s="42">
        <v>0</v>
      </c>
      <c r="DL29" s="42">
        <v>0</v>
      </c>
      <c r="DM29" s="43">
        <v>1</v>
      </c>
      <c r="DN29" s="42">
        <v>0</v>
      </c>
      <c r="DO29" s="42">
        <v>0</v>
      </c>
      <c r="DP29" s="67" t="s">
        <v>57</v>
      </c>
      <c r="DQ29" s="67" t="s">
        <v>57</v>
      </c>
      <c r="DR29" s="43">
        <v>1</v>
      </c>
      <c r="DS29" s="67" t="s">
        <v>57</v>
      </c>
      <c r="DT29" s="67" t="s">
        <v>57</v>
      </c>
      <c r="DU29" s="43">
        <v>1</v>
      </c>
      <c r="DV29" s="43">
        <v>1</v>
      </c>
      <c r="DW29" s="42">
        <v>0</v>
      </c>
      <c r="DX29" s="67" t="s">
        <v>57</v>
      </c>
      <c r="DY29" s="67" t="s">
        <v>57</v>
      </c>
      <c r="DZ29" s="67" t="s">
        <v>57</v>
      </c>
      <c r="EA29" s="67" t="s">
        <v>57</v>
      </c>
      <c r="EB29" s="67" t="s">
        <v>57</v>
      </c>
      <c r="EC29" s="67" t="s">
        <v>57</v>
      </c>
      <c r="ED29" s="67" t="s">
        <v>57</v>
      </c>
      <c r="EE29" s="67" t="s">
        <v>57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67" t="s">
        <v>57</v>
      </c>
      <c r="EO29" s="42">
        <v>0</v>
      </c>
      <c r="EP29" s="43">
        <v>1</v>
      </c>
      <c r="EQ29" s="13">
        <v>0</v>
      </c>
      <c r="ER29" s="42">
        <v>0</v>
      </c>
      <c r="ES29" s="42">
        <v>0</v>
      </c>
      <c r="ET29" s="42">
        <v>0</v>
      </c>
      <c r="EU29" s="43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0"/>
        <v>21</v>
      </c>
      <c r="FD29" s="210">
        <f t="shared" si="1"/>
        <v>0.48837209302325579</v>
      </c>
      <c r="FE29" s="101">
        <f t="shared" si="2"/>
        <v>18</v>
      </c>
      <c r="FF29" s="179"/>
      <c r="FG29" s="190"/>
      <c r="FH29" s="190"/>
      <c r="FI29" s="190"/>
      <c r="FJ29" s="190"/>
      <c r="FK29" s="202">
        <v>16065.835059700283</v>
      </c>
      <c r="FL29" s="190"/>
      <c r="FM29" s="190"/>
      <c r="FN29" s="179"/>
    </row>
    <row r="30" spans="1:170" s="133" customFormat="1" x14ac:dyDescent="0.25">
      <c r="A30" s="192" t="s">
        <v>183</v>
      </c>
      <c r="B30" s="129" t="s">
        <v>28</v>
      </c>
      <c r="C30" s="187"/>
      <c r="D30" s="187"/>
      <c r="E30" s="20"/>
      <c r="F30" s="20"/>
      <c r="G30" s="188"/>
      <c r="H30" s="189" t="s">
        <v>57</v>
      </c>
      <c r="I30" s="43">
        <v>1</v>
      </c>
      <c r="J30" s="189" t="s">
        <v>57</v>
      </c>
      <c r="K30" s="189" t="s">
        <v>57</v>
      </c>
      <c r="L30" s="189" t="s">
        <v>57</v>
      </c>
      <c r="M30" s="189" t="s">
        <v>57</v>
      </c>
      <c r="N30" s="189" t="s">
        <v>57</v>
      </c>
      <c r="O30" s="43">
        <v>1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67" t="s">
        <v>57</v>
      </c>
      <c r="AD30" s="67" t="s">
        <v>57</v>
      </c>
      <c r="AE30" s="67" t="s">
        <v>57</v>
      </c>
      <c r="AF30" s="67" t="s">
        <v>57</v>
      </c>
      <c r="AG30" s="67" t="s">
        <v>57</v>
      </c>
      <c r="AH30" s="67" t="s">
        <v>57</v>
      </c>
      <c r="AI30" s="67" t="s">
        <v>57</v>
      </c>
      <c r="AJ30" s="67" t="s">
        <v>57</v>
      </c>
      <c r="AK30" s="67" t="s">
        <v>57</v>
      </c>
      <c r="AL30" s="67" t="s">
        <v>57</v>
      </c>
      <c r="AM30" s="67" t="s">
        <v>57</v>
      </c>
      <c r="AN30" s="67" t="s">
        <v>57</v>
      </c>
      <c r="AO30" s="67" t="s">
        <v>57</v>
      </c>
      <c r="AP30" s="67" t="s">
        <v>57</v>
      </c>
      <c r="AQ30" s="67" t="s">
        <v>57</v>
      </c>
      <c r="AR30" s="189" t="s">
        <v>57</v>
      </c>
      <c r="AS30" s="189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67" t="s">
        <v>57</v>
      </c>
      <c r="BG30" s="67" t="s">
        <v>57</v>
      </c>
      <c r="BH30" s="67" t="s">
        <v>57</v>
      </c>
      <c r="BI30" s="43">
        <v>1</v>
      </c>
      <c r="BJ30" s="67" t="s">
        <v>57</v>
      </c>
      <c r="BK30" s="43">
        <v>1</v>
      </c>
      <c r="BL30" s="43">
        <v>1</v>
      </c>
      <c r="BM30" s="67" t="s">
        <v>57</v>
      </c>
      <c r="BN30" s="67" t="s">
        <v>57</v>
      </c>
      <c r="BO30" s="67" t="s">
        <v>57</v>
      </c>
      <c r="BP30" s="43">
        <v>1</v>
      </c>
      <c r="BQ30" s="67" t="s">
        <v>57</v>
      </c>
      <c r="BR30" s="67" t="s">
        <v>57</v>
      </c>
      <c r="BS30" s="67" t="s">
        <v>57</v>
      </c>
      <c r="BT30" s="67" t="s">
        <v>57</v>
      </c>
      <c r="BU30" s="43">
        <v>1</v>
      </c>
      <c r="BV30" s="43">
        <v>1</v>
      </c>
      <c r="BW30" s="42">
        <v>0</v>
      </c>
      <c r="BX30" s="43">
        <v>1</v>
      </c>
      <c r="BY30" s="43">
        <v>1</v>
      </c>
      <c r="BZ30" s="43">
        <v>1</v>
      </c>
      <c r="CA30" s="43">
        <v>1</v>
      </c>
      <c r="CB30" s="185" t="s">
        <v>57</v>
      </c>
      <c r="CC30" s="43">
        <v>1</v>
      </c>
      <c r="CD30" s="42">
        <v>0</v>
      </c>
      <c r="CE30" s="42">
        <v>0</v>
      </c>
      <c r="CF30" s="42">
        <v>0</v>
      </c>
      <c r="CG30" s="42">
        <v>0</v>
      </c>
      <c r="CH30" s="67" t="s">
        <v>57</v>
      </c>
      <c r="CI30" s="67" t="s">
        <v>57</v>
      </c>
      <c r="CJ30" s="67" t="s">
        <v>57</v>
      </c>
      <c r="CK30" s="42">
        <v>0</v>
      </c>
      <c r="CL30" s="67" t="s">
        <v>57</v>
      </c>
      <c r="CM30" s="42">
        <v>0</v>
      </c>
      <c r="CN30" s="42">
        <v>0</v>
      </c>
      <c r="CO30" s="67" t="s">
        <v>57</v>
      </c>
      <c r="CP30" s="67" t="s">
        <v>57</v>
      </c>
      <c r="CQ30" s="67" t="s">
        <v>57</v>
      </c>
      <c r="CR30" s="67" t="s">
        <v>57</v>
      </c>
      <c r="CS30" s="67" t="s">
        <v>57</v>
      </c>
      <c r="CT30" s="43">
        <v>1</v>
      </c>
      <c r="CU30" s="43">
        <v>1</v>
      </c>
      <c r="CV30" s="67" t="s">
        <v>57</v>
      </c>
      <c r="CW30" s="67" t="s">
        <v>57</v>
      </c>
      <c r="CX30" s="67" t="s">
        <v>57</v>
      </c>
      <c r="CY30" s="67" t="s">
        <v>57</v>
      </c>
      <c r="CZ30" s="67" t="s">
        <v>57</v>
      </c>
      <c r="DA30" s="67" t="s">
        <v>57</v>
      </c>
      <c r="DB30" s="43">
        <v>1</v>
      </c>
      <c r="DC30" s="67" t="s">
        <v>57</v>
      </c>
      <c r="DD30" s="185" t="s">
        <v>57</v>
      </c>
      <c r="DE30" s="43">
        <v>1</v>
      </c>
      <c r="DF30" s="43">
        <v>1</v>
      </c>
      <c r="DG30" s="67" t="s">
        <v>57</v>
      </c>
      <c r="DH30" s="43">
        <v>1</v>
      </c>
      <c r="DI30" s="67" t="s">
        <v>57</v>
      </c>
      <c r="DJ30" s="42">
        <v>0</v>
      </c>
      <c r="DK30" s="42">
        <v>0</v>
      </c>
      <c r="DL30" s="43">
        <v>1</v>
      </c>
      <c r="DM30" s="42">
        <v>0</v>
      </c>
      <c r="DN30" s="42">
        <v>0</v>
      </c>
      <c r="DO30" s="42">
        <v>0</v>
      </c>
      <c r="DP30" s="67" t="s">
        <v>57</v>
      </c>
      <c r="DQ30" s="67" t="s">
        <v>57</v>
      </c>
      <c r="DR30" s="42">
        <v>0</v>
      </c>
      <c r="DS30" s="67" t="s">
        <v>57</v>
      </c>
      <c r="DT30" s="67" t="s">
        <v>57</v>
      </c>
      <c r="DU30" s="42">
        <v>0</v>
      </c>
      <c r="DV30" s="42">
        <v>0</v>
      </c>
      <c r="DW30" s="42">
        <v>0</v>
      </c>
      <c r="DX30" s="67" t="s">
        <v>57</v>
      </c>
      <c r="DY30" s="67" t="s">
        <v>57</v>
      </c>
      <c r="DZ30" s="67" t="s">
        <v>57</v>
      </c>
      <c r="EA30" s="67" t="s">
        <v>57</v>
      </c>
      <c r="EB30" s="67" t="s">
        <v>57</v>
      </c>
      <c r="EC30" s="67" t="s">
        <v>57</v>
      </c>
      <c r="ED30" s="67" t="s">
        <v>57</v>
      </c>
      <c r="EE30" s="67" t="s">
        <v>57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67" t="s">
        <v>57</v>
      </c>
      <c r="EO30" s="43">
        <v>1</v>
      </c>
      <c r="EP30" s="42">
        <v>0</v>
      </c>
      <c r="EQ30" s="13">
        <v>0</v>
      </c>
      <c r="ER30" s="42">
        <v>0</v>
      </c>
      <c r="ES30" s="42">
        <v>0</v>
      </c>
      <c r="ET30" s="42">
        <v>0</v>
      </c>
      <c r="EU30" s="42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0"/>
        <v>21</v>
      </c>
      <c r="FD30" s="210">
        <f t="shared" si="1"/>
        <v>0.48837209302325579</v>
      </c>
      <c r="FE30" s="101">
        <f t="shared" si="2"/>
        <v>18</v>
      </c>
      <c r="FF30" s="179"/>
      <c r="FG30" s="190"/>
      <c r="FH30" s="190"/>
      <c r="FI30" s="190"/>
      <c r="FJ30" s="190"/>
      <c r="FK30" s="202">
        <v>1820.9964940299556</v>
      </c>
      <c r="FL30" s="190"/>
      <c r="FM30" s="190"/>
      <c r="FN30" s="179"/>
    </row>
    <row r="31" spans="1:170" s="133" customFormat="1" x14ac:dyDescent="0.25">
      <c r="A31" s="192" t="s">
        <v>184</v>
      </c>
      <c r="B31" s="129" t="s">
        <v>29</v>
      </c>
      <c r="C31" s="187"/>
      <c r="D31" s="187"/>
      <c r="E31" s="21"/>
      <c r="F31" s="21"/>
      <c r="G31" s="188"/>
      <c r="H31" s="189" t="s">
        <v>57</v>
      </c>
      <c r="I31" s="43">
        <v>1</v>
      </c>
      <c r="J31" s="189" t="s">
        <v>57</v>
      </c>
      <c r="K31" s="189" t="s">
        <v>57</v>
      </c>
      <c r="L31" s="189" t="s">
        <v>57</v>
      </c>
      <c r="M31" s="189" t="s">
        <v>57</v>
      </c>
      <c r="N31" s="189" t="s">
        <v>57</v>
      </c>
      <c r="O31" s="43">
        <v>1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67" t="s">
        <v>57</v>
      </c>
      <c r="AD31" s="67" t="s">
        <v>57</v>
      </c>
      <c r="AE31" s="67" t="s">
        <v>57</v>
      </c>
      <c r="AF31" s="67" t="s">
        <v>57</v>
      </c>
      <c r="AG31" s="67" t="s">
        <v>57</v>
      </c>
      <c r="AH31" s="67" t="s">
        <v>57</v>
      </c>
      <c r="AI31" s="67" t="s">
        <v>57</v>
      </c>
      <c r="AJ31" s="67" t="s">
        <v>57</v>
      </c>
      <c r="AK31" s="67" t="s">
        <v>57</v>
      </c>
      <c r="AL31" s="67" t="s">
        <v>57</v>
      </c>
      <c r="AM31" s="67" t="s">
        <v>57</v>
      </c>
      <c r="AN31" s="67" t="s">
        <v>57</v>
      </c>
      <c r="AO31" s="67" t="s">
        <v>57</v>
      </c>
      <c r="AP31" s="67" t="s">
        <v>57</v>
      </c>
      <c r="AQ31" s="67" t="s">
        <v>57</v>
      </c>
      <c r="AR31" s="189" t="s">
        <v>57</v>
      </c>
      <c r="AS31" s="189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67" t="s">
        <v>57</v>
      </c>
      <c r="BG31" s="67" t="s">
        <v>57</v>
      </c>
      <c r="BH31" s="67" t="s">
        <v>57</v>
      </c>
      <c r="BI31" s="43">
        <v>1</v>
      </c>
      <c r="BJ31" s="67" t="s">
        <v>57</v>
      </c>
      <c r="BK31" s="42">
        <v>0</v>
      </c>
      <c r="BL31" s="42">
        <v>0</v>
      </c>
      <c r="BM31" s="67" t="s">
        <v>57</v>
      </c>
      <c r="BN31" s="67" t="s">
        <v>57</v>
      </c>
      <c r="BO31" s="67" t="s">
        <v>57</v>
      </c>
      <c r="BP31" s="43">
        <v>1</v>
      </c>
      <c r="BQ31" s="67" t="s">
        <v>57</v>
      </c>
      <c r="BR31" s="67" t="s">
        <v>57</v>
      </c>
      <c r="BS31" s="67" t="s">
        <v>57</v>
      </c>
      <c r="BT31" s="67" t="s">
        <v>57</v>
      </c>
      <c r="BU31" s="43">
        <v>1</v>
      </c>
      <c r="BV31" s="43">
        <v>1</v>
      </c>
      <c r="BW31" s="42">
        <v>0</v>
      </c>
      <c r="BX31" s="43">
        <v>1</v>
      </c>
      <c r="BY31" s="42">
        <v>0</v>
      </c>
      <c r="BZ31" s="43">
        <v>1</v>
      </c>
      <c r="CA31" s="43">
        <v>1</v>
      </c>
      <c r="CB31" s="185" t="s">
        <v>57</v>
      </c>
      <c r="CC31" s="43">
        <v>1</v>
      </c>
      <c r="CD31" s="42">
        <v>0</v>
      </c>
      <c r="CE31" s="42">
        <v>0</v>
      </c>
      <c r="CF31" s="42">
        <v>0</v>
      </c>
      <c r="CG31" s="42">
        <v>0</v>
      </c>
      <c r="CH31" s="67" t="s">
        <v>57</v>
      </c>
      <c r="CI31" s="67" t="s">
        <v>57</v>
      </c>
      <c r="CJ31" s="67" t="s">
        <v>57</v>
      </c>
      <c r="CK31" s="42">
        <v>0</v>
      </c>
      <c r="CL31" s="67" t="s">
        <v>57</v>
      </c>
      <c r="CM31" s="42">
        <v>0</v>
      </c>
      <c r="CN31" s="42">
        <v>0</v>
      </c>
      <c r="CO31" s="67" t="s">
        <v>57</v>
      </c>
      <c r="CP31" s="67" t="s">
        <v>57</v>
      </c>
      <c r="CQ31" s="67" t="s">
        <v>57</v>
      </c>
      <c r="CR31" s="67" t="s">
        <v>57</v>
      </c>
      <c r="CS31" s="67" t="s">
        <v>57</v>
      </c>
      <c r="CT31" s="43">
        <v>1</v>
      </c>
      <c r="CU31" s="42">
        <v>0</v>
      </c>
      <c r="CV31" s="67" t="s">
        <v>57</v>
      </c>
      <c r="CW31" s="67" t="s">
        <v>57</v>
      </c>
      <c r="CX31" s="67" t="s">
        <v>57</v>
      </c>
      <c r="CY31" s="67" t="s">
        <v>57</v>
      </c>
      <c r="CZ31" s="67" t="s">
        <v>57</v>
      </c>
      <c r="DA31" s="67" t="s">
        <v>57</v>
      </c>
      <c r="DB31" s="42">
        <v>0</v>
      </c>
      <c r="DC31" s="67" t="s">
        <v>57</v>
      </c>
      <c r="DD31" s="185" t="s">
        <v>57</v>
      </c>
      <c r="DE31" s="43">
        <v>1</v>
      </c>
      <c r="DF31" s="43">
        <v>1</v>
      </c>
      <c r="DG31" s="67" t="s">
        <v>57</v>
      </c>
      <c r="DH31" s="43">
        <v>1</v>
      </c>
      <c r="DI31" s="67" t="s">
        <v>57</v>
      </c>
      <c r="DJ31" s="42">
        <v>0</v>
      </c>
      <c r="DK31" s="42">
        <v>0</v>
      </c>
      <c r="DL31" s="43">
        <v>1</v>
      </c>
      <c r="DM31" s="42">
        <v>0</v>
      </c>
      <c r="DN31" s="42">
        <v>0</v>
      </c>
      <c r="DO31" s="42">
        <v>0</v>
      </c>
      <c r="DP31" s="67" t="s">
        <v>57</v>
      </c>
      <c r="DQ31" s="67" t="s">
        <v>57</v>
      </c>
      <c r="DR31" s="42">
        <v>0</v>
      </c>
      <c r="DS31" s="67" t="s">
        <v>57</v>
      </c>
      <c r="DT31" s="67" t="s">
        <v>57</v>
      </c>
      <c r="DU31" s="42">
        <v>0</v>
      </c>
      <c r="DV31" s="42">
        <v>0</v>
      </c>
      <c r="DW31" s="42">
        <v>0</v>
      </c>
      <c r="DX31" s="67" t="s">
        <v>57</v>
      </c>
      <c r="DY31" s="67" t="s">
        <v>57</v>
      </c>
      <c r="DZ31" s="67" t="s">
        <v>57</v>
      </c>
      <c r="EA31" s="67" t="s">
        <v>57</v>
      </c>
      <c r="EB31" s="67" t="s">
        <v>57</v>
      </c>
      <c r="EC31" s="67" t="s">
        <v>57</v>
      </c>
      <c r="ED31" s="67" t="s">
        <v>57</v>
      </c>
      <c r="EE31" s="67" t="s">
        <v>57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67" t="s">
        <v>57</v>
      </c>
      <c r="EO31" s="42">
        <v>0</v>
      </c>
      <c r="EP31" s="42">
        <v>0</v>
      </c>
      <c r="EQ31" s="13">
        <v>0</v>
      </c>
      <c r="ER31" s="42">
        <v>0</v>
      </c>
      <c r="ES31" s="42">
        <v>0</v>
      </c>
      <c r="ET31" s="42">
        <v>0</v>
      </c>
      <c r="EU31" s="43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0"/>
        <v>16</v>
      </c>
      <c r="FD31" s="210">
        <f t="shared" si="1"/>
        <v>0.37209302325581395</v>
      </c>
      <c r="FE31" s="101">
        <f t="shared" si="2"/>
        <v>29</v>
      </c>
      <c r="FF31" s="179"/>
      <c r="FG31" s="190"/>
      <c r="FH31" s="190"/>
      <c r="FI31" s="190"/>
      <c r="FJ31" s="190"/>
      <c r="FK31" s="202">
        <v>8192.0278880522856</v>
      </c>
      <c r="FL31" s="190"/>
      <c r="FM31" s="190"/>
      <c r="FN31" s="179"/>
    </row>
    <row r="32" spans="1:170" s="133" customFormat="1" x14ac:dyDescent="0.25">
      <c r="A32" s="192" t="s">
        <v>185</v>
      </c>
      <c r="B32" s="129" t="s">
        <v>30</v>
      </c>
      <c r="C32" s="187"/>
      <c r="D32" s="187"/>
      <c r="E32" s="20"/>
      <c r="F32" s="21"/>
      <c r="G32" s="188"/>
      <c r="H32" s="189" t="s">
        <v>57</v>
      </c>
      <c r="I32" s="43">
        <v>1</v>
      </c>
      <c r="J32" s="189" t="s">
        <v>57</v>
      </c>
      <c r="K32" s="189" t="s">
        <v>57</v>
      </c>
      <c r="L32" s="189" t="s">
        <v>57</v>
      </c>
      <c r="M32" s="189" t="s">
        <v>57</v>
      </c>
      <c r="N32" s="189" t="s">
        <v>57</v>
      </c>
      <c r="O32" s="43">
        <v>1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67" t="s">
        <v>57</v>
      </c>
      <c r="AD32" s="67" t="s">
        <v>57</v>
      </c>
      <c r="AE32" s="67" t="s">
        <v>57</v>
      </c>
      <c r="AF32" s="67" t="s">
        <v>57</v>
      </c>
      <c r="AG32" s="67" t="s">
        <v>57</v>
      </c>
      <c r="AH32" s="67" t="s">
        <v>57</v>
      </c>
      <c r="AI32" s="67" t="s">
        <v>57</v>
      </c>
      <c r="AJ32" s="67" t="s">
        <v>57</v>
      </c>
      <c r="AK32" s="67" t="s">
        <v>57</v>
      </c>
      <c r="AL32" s="67" t="s">
        <v>57</v>
      </c>
      <c r="AM32" s="67" t="s">
        <v>57</v>
      </c>
      <c r="AN32" s="67" t="s">
        <v>57</v>
      </c>
      <c r="AO32" s="67" t="s">
        <v>57</v>
      </c>
      <c r="AP32" s="67" t="s">
        <v>57</v>
      </c>
      <c r="AQ32" s="67" t="s">
        <v>57</v>
      </c>
      <c r="AR32" s="189" t="s">
        <v>57</v>
      </c>
      <c r="AS32" s="189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67" t="s">
        <v>57</v>
      </c>
      <c r="BG32" s="67" t="s">
        <v>57</v>
      </c>
      <c r="BH32" s="67" t="s">
        <v>57</v>
      </c>
      <c r="BI32" s="43">
        <v>1</v>
      </c>
      <c r="BJ32" s="67" t="s">
        <v>57</v>
      </c>
      <c r="BK32" s="43">
        <v>1</v>
      </c>
      <c r="BL32" s="43">
        <v>1</v>
      </c>
      <c r="BM32" s="67" t="s">
        <v>57</v>
      </c>
      <c r="BN32" s="67" t="s">
        <v>57</v>
      </c>
      <c r="BO32" s="67" t="s">
        <v>57</v>
      </c>
      <c r="BP32" s="43">
        <v>1</v>
      </c>
      <c r="BQ32" s="67" t="s">
        <v>57</v>
      </c>
      <c r="BR32" s="67" t="s">
        <v>57</v>
      </c>
      <c r="BS32" s="67" t="s">
        <v>57</v>
      </c>
      <c r="BT32" s="67" t="s">
        <v>57</v>
      </c>
      <c r="BU32" s="43">
        <v>1</v>
      </c>
      <c r="BV32" s="43">
        <v>1</v>
      </c>
      <c r="BW32" s="42">
        <v>0</v>
      </c>
      <c r="BX32" s="43">
        <v>1</v>
      </c>
      <c r="BY32" s="42">
        <v>0</v>
      </c>
      <c r="BZ32" s="43">
        <v>1</v>
      </c>
      <c r="CA32" s="43">
        <v>1</v>
      </c>
      <c r="CB32" s="185" t="s">
        <v>57</v>
      </c>
      <c r="CC32" s="43">
        <v>1</v>
      </c>
      <c r="CD32" s="42">
        <v>0</v>
      </c>
      <c r="CE32" s="42">
        <v>0</v>
      </c>
      <c r="CF32" s="42">
        <v>0</v>
      </c>
      <c r="CG32" s="42">
        <v>0</v>
      </c>
      <c r="CH32" s="67" t="s">
        <v>57</v>
      </c>
      <c r="CI32" s="67" t="s">
        <v>57</v>
      </c>
      <c r="CJ32" s="67" t="s">
        <v>57</v>
      </c>
      <c r="CK32" s="42">
        <v>0</v>
      </c>
      <c r="CL32" s="67" t="s">
        <v>57</v>
      </c>
      <c r="CM32" s="42">
        <v>0</v>
      </c>
      <c r="CN32" s="42">
        <v>0</v>
      </c>
      <c r="CO32" s="67" t="s">
        <v>57</v>
      </c>
      <c r="CP32" s="67" t="s">
        <v>57</v>
      </c>
      <c r="CQ32" s="67" t="s">
        <v>57</v>
      </c>
      <c r="CR32" s="67" t="s">
        <v>57</v>
      </c>
      <c r="CS32" s="67" t="s">
        <v>57</v>
      </c>
      <c r="CT32" s="44" t="s">
        <v>156</v>
      </c>
      <c r="CU32" s="44" t="s">
        <v>156</v>
      </c>
      <c r="CV32" s="67" t="s">
        <v>57</v>
      </c>
      <c r="CW32" s="67" t="s">
        <v>57</v>
      </c>
      <c r="CX32" s="67" t="s">
        <v>57</v>
      </c>
      <c r="CY32" s="67" t="s">
        <v>57</v>
      </c>
      <c r="CZ32" s="67" t="s">
        <v>57</v>
      </c>
      <c r="DA32" s="67" t="s">
        <v>57</v>
      </c>
      <c r="DB32" s="44" t="s">
        <v>156</v>
      </c>
      <c r="DC32" s="67" t="s">
        <v>57</v>
      </c>
      <c r="DD32" s="185" t="s">
        <v>57</v>
      </c>
      <c r="DE32" s="43">
        <v>1</v>
      </c>
      <c r="DF32" s="43">
        <v>1</v>
      </c>
      <c r="DG32" s="67" t="s">
        <v>57</v>
      </c>
      <c r="DH32" s="43">
        <v>1</v>
      </c>
      <c r="DI32" s="67" t="s">
        <v>57</v>
      </c>
      <c r="DJ32" s="42">
        <v>0</v>
      </c>
      <c r="DK32" s="42">
        <v>0</v>
      </c>
      <c r="DL32" s="42">
        <v>0</v>
      </c>
      <c r="DM32" s="42">
        <v>0</v>
      </c>
      <c r="DN32" s="42">
        <v>0</v>
      </c>
      <c r="DO32" s="42">
        <v>0</v>
      </c>
      <c r="DP32" s="67" t="s">
        <v>57</v>
      </c>
      <c r="DQ32" s="67" t="s">
        <v>57</v>
      </c>
      <c r="DR32" s="43">
        <v>1</v>
      </c>
      <c r="DS32" s="67" t="s">
        <v>57</v>
      </c>
      <c r="DT32" s="67" t="s">
        <v>57</v>
      </c>
      <c r="DU32" s="42">
        <v>0</v>
      </c>
      <c r="DV32" s="42">
        <v>0</v>
      </c>
      <c r="DW32" s="42">
        <v>0</v>
      </c>
      <c r="DX32" s="67" t="s">
        <v>57</v>
      </c>
      <c r="DY32" s="67" t="s">
        <v>57</v>
      </c>
      <c r="DZ32" s="67" t="s">
        <v>57</v>
      </c>
      <c r="EA32" s="67" t="s">
        <v>57</v>
      </c>
      <c r="EB32" s="67" t="s">
        <v>57</v>
      </c>
      <c r="EC32" s="67" t="s">
        <v>57</v>
      </c>
      <c r="ED32" s="67" t="s">
        <v>57</v>
      </c>
      <c r="EE32" s="67" t="s">
        <v>57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67" t="s">
        <v>57</v>
      </c>
      <c r="EO32" s="42">
        <v>0</v>
      </c>
      <c r="EP32" s="42">
        <v>0</v>
      </c>
      <c r="EQ32" s="13">
        <v>0</v>
      </c>
      <c r="ER32" s="43">
        <v>1</v>
      </c>
      <c r="ES32" s="42">
        <v>0</v>
      </c>
      <c r="ET32" s="42">
        <v>0</v>
      </c>
      <c r="EU32" s="43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0"/>
        <v>18</v>
      </c>
      <c r="FD32" s="210">
        <f>(FC32/40)</f>
        <v>0.45</v>
      </c>
      <c r="FE32" s="101">
        <f t="shared" si="2"/>
        <v>26</v>
      </c>
      <c r="FF32" s="179"/>
      <c r="FG32" s="190"/>
      <c r="FH32" s="190"/>
      <c r="FI32" s="190"/>
      <c r="FJ32" s="190"/>
      <c r="FK32" s="202">
        <v>0</v>
      </c>
      <c r="FL32" s="190"/>
      <c r="FM32" s="190"/>
      <c r="FN32" s="179"/>
    </row>
    <row r="33" spans="1:170" s="133" customFormat="1" x14ac:dyDescent="0.25">
      <c r="A33" s="192" t="s">
        <v>186</v>
      </c>
      <c r="B33" s="129" t="s">
        <v>31</v>
      </c>
      <c r="C33" s="187"/>
      <c r="D33" s="187"/>
      <c r="E33" s="20"/>
      <c r="F33" s="21"/>
      <c r="G33" s="188"/>
      <c r="H33" s="189" t="s">
        <v>57</v>
      </c>
      <c r="I33" s="43">
        <v>1</v>
      </c>
      <c r="J33" s="189" t="s">
        <v>57</v>
      </c>
      <c r="K33" s="189" t="s">
        <v>57</v>
      </c>
      <c r="L33" s="189" t="s">
        <v>57</v>
      </c>
      <c r="M33" s="189" t="s">
        <v>57</v>
      </c>
      <c r="N33" s="189" t="s">
        <v>57</v>
      </c>
      <c r="O33" s="43">
        <v>1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67" t="s">
        <v>57</v>
      </c>
      <c r="AD33" s="67" t="s">
        <v>57</v>
      </c>
      <c r="AE33" s="67" t="s">
        <v>57</v>
      </c>
      <c r="AF33" s="67" t="s">
        <v>57</v>
      </c>
      <c r="AG33" s="67" t="s">
        <v>57</v>
      </c>
      <c r="AH33" s="67" t="s">
        <v>57</v>
      </c>
      <c r="AI33" s="67" t="s">
        <v>57</v>
      </c>
      <c r="AJ33" s="67" t="s">
        <v>57</v>
      </c>
      <c r="AK33" s="67" t="s">
        <v>57</v>
      </c>
      <c r="AL33" s="67" t="s">
        <v>57</v>
      </c>
      <c r="AM33" s="67" t="s">
        <v>57</v>
      </c>
      <c r="AN33" s="67" t="s">
        <v>57</v>
      </c>
      <c r="AO33" s="67" t="s">
        <v>57</v>
      </c>
      <c r="AP33" s="67" t="s">
        <v>57</v>
      </c>
      <c r="AQ33" s="67" t="s">
        <v>57</v>
      </c>
      <c r="AR33" s="189" t="s">
        <v>57</v>
      </c>
      <c r="AS33" s="189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67" t="s">
        <v>57</v>
      </c>
      <c r="BG33" s="67" t="s">
        <v>57</v>
      </c>
      <c r="BH33" s="67" t="s">
        <v>57</v>
      </c>
      <c r="BI33" s="43">
        <v>1</v>
      </c>
      <c r="BJ33" s="67" t="s">
        <v>57</v>
      </c>
      <c r="BK33" s="42">
        <v>0</v>
      </c>
      <c r="BL33" s="42">
        <v>0</v>
      </c>
      <c r="BM33" s="67" t="s">
        <v>57</v>
      </c>
      <c r="BN33" s="67" t="s">
        <v>57</v>
      </c>
      <c r="BO33" s="67" t="s">
        <v>57</v>
      </c>
      <c r="BP33" s="43">
        <v>1</v>
      </c>
      <c r="BQ33" s="67" t="s">
        <v>57</v>
      </c>
      <c r="BR33" s="67" t="s">
        <v>57</v>
      </c>
      <c r="BS33" s="67" t="s">
        <v>57</v>
      </c>
      <c r="BT33" s="67" t="s">
        <v>57</v>
      </c>
      <c r="BU33" s="43">
        <v>1</v>
      </c>
      <c r="BV33" s="43">
        <v>1</v>
      </c>
      <c r="BW33" s="43">
        <v>1</v>
      </c>
      <c r="BX33" s="43">
        <v>1</v>
      </c>
      <c r="BY33" s="42">
        <v>0</v>
      </c>
      <c r="BZ33" s="43">
        <v>1</v>
      </c>
      <c r="CA33" s="43">
        <v>1</v>
      </c>
      <c r="CB33" s="185" t="s">
        <v>57</v>
      </c>
      <c r="CC33" s="43">
        <v>1</v>
      </c>
      <c r="CD33" s="42">
        <v>0</v>
      </c>
      <c r="CE33" s="42">
        <v>0</v>
      </c>
      <c r="CF33" s="42">
        <v>0</v>
      </c>
      <c r="CG33" s="43">
        <v>1</v>
      </c>
      <c r="CH33" s="67" t="s">
        <v>57</v>
      </c>
      <c r="CI33" s="67" t="s">
        <v>57</v>
      </c>
      <c r="CJ33" s="67" t="s">
        <v>57</v>
      </c>
      <c r="CK33" s="42">
        <v>0</v>
      </c>
      <c r="CL33" s="67" t="s">
        <v>57</v>
      </c>
      <c r="CM33" s="42">
        <v>0</v>
      </c>
      <c r="CN33" s="42">
        <v>0</v>
      </c>
      <c r="CO33" s="67" t="s">
        <v>57</v>
      </c>
      <c r="CP33" s="67" t="s">
        <v>57</v>
      </c>
      <c r="CQ33" s="67" t="s">
        <v>57</v>
      </c>
      <c r="CR33" s="67" t="s">
        <v>57</v>
      </c>
      <c r="CS33" s="67" t="s">
        <v>57</v>
      </c>
      <c r="CT33" s="43">
        <v>1</v>
      </c>
      <c r="CU33" s="42">
        <v>0</v>
      </c>
      <c r="CV33" s="67" t="s">
        <v>57</v>
      </c>
      <c r="CW33" s="67" t="s">
        <v>57</v>
      </c>
      <c r="CX33" s="67" t="s">
        <v>57</v>
      </c>
      <c r="CY33" s="67" t="s">
        <v>57</v>
      </c>
      <c r="CZ33" s="67" t="s">
        <v>57</v>
      </c>
      <c r="DA33" s="67" t="s">
        <v>57</v>
      </c>
      <c r="DB33" s="43">
        <v>1</v>
      </c>
      <c r="DC33" s="67" t="s">
        <v>57</v>
      </c>
      <c r="DD33" s="185" t="s">
        <v>57</v>
      </c>
      <c r="DE33" s="43">
        <v>1</v>
      </c>
      <c r="DF33" s="43">
        <v>1</v>
      </c>
      <c r="DG33" s="67" t="s">
        <v>57</v>
      </c>
      <c r="DH33" s="43">
        <v>1</v>
      </c>
      <c r="DI33" s="67" t="s">
        <v>57</v>
      </c>
      <c r="DJ33" s="43">
        <v>1</v>
      </c>
      <c r="DK33" s="43">
        <v>1</v>
      </c>
      <c r="DL33" s="43">
        <v>1</v>
      </c>
      <c r="DM33" s="42">
        <v>0</v>
      </c>
      <c r="DN33" s="42">
        <v>0</v>
      </c>
      <c r="DO33" s="42">
        <v>0</v>
      </c>
      <c r="DP33" s="67" t="s">
        <v>57</v>
      </c>
      <c r="DQ33" s="67" t="s">
        <v>57</v>
      </c>
      <c r="DR33" s="43">
        <v>1</v>
      </c>
      <c r="DS33" s="67" t="s">
        <v>57</v>
      </c>
      <c r="DT33" s="67" t="s">
        <v>57</v>
      </c>
      <c r="DU33" s="43">
        <v>1</v>
      </c>
      <c r="DV33" s="42">
        <v>0</v>
      </c>
      <c r="DW33" s="42">
        <v>0</v>
      </c>
      <c r="DX33" s="67" t="s">
        <v>57</v>
      </c>
      <c r="DY33" s="67" t="s">
        <v>57</v>
      </c>
      <c r="DZ33" s="67" t="s">
        <v>57</v>
      </c>
      <c r="EA33" s="67" t="s">
        <v>57</v>
      </c>
      <c r="EB33" s="67" t="s">
        <v>57</v>
      </c>
      <c r="EC33" s="67" t="s">
        <v>57</v>
      </c>
      <c r="ED33" s="67" t="s">
        <v>57</v>
      </c>
      <c r="EE33" s="67" t="s">
        <v>57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67" t="s">
        <v>57</v>
      </c>
      <c r="EO33" s="42">
        <v>0</v>
      </c>
      <c r="EP33" s="42">
        <v>0</v>
      </c>
      <c r="EQ33" s="13">
        <v>0</v>
      </c>
      <c r="ER33" s="43">
        <v>1</v>
      </c>
      <c r="ES33" s="42">
        <v>0</v>
      </c>
      <c r="ET33" s="42">
        <v>0</v>
      </c>
      <c r="EU33" s="42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0"/>
        <v>23</v>
      </c>
      <c r="FD33" s="210">
        <f t="shared" si="1"/>
        <v>0.53488372093023251</v>
      </c>
      <c r="FE33" s="101">
        <f t="shared" si="2"/>
        <v>13</v>
      </c>
      <c r="FF33" s="179"/>
      <c r="FG33" s="190"/>
      <c r="FH33" s="190"/>
      <c r="FI33" s="190"/>
      <c r="FJ33" s="190"/>
      <c r="FK33" s="202">
        <v>19358.727690318563</v>
      </c>
      <c r="FL33" s="190"/>
      <c r="FM33" s="190"/>
      <c r="FN33" s="179"/>
    </row>
    <row r="34" spans="1:170" s="133" customFormat="1" x14ac:dyDescent="0.25">
      <c r="A34" s="192" t="s">
        <v>187</v>
      </c>
      <c r="B34" s="129" t="s">
        <v>32</v>
      </c>
      <c r="C34" s="187"/>
      <c r="D34" s="187"/>
      <c r="E34" s="20"/>
      <c r="F34" s="21"/>
      <c r="G34" s="188"/>
      <c r="H34" s="189" t="s">
        <v>57</v>
      </c>
      <c r="I34" s="5">
        <v>1</v>
      </c>
      <c r="J34" s="189" t="s">
        <v>57</v>
      </c>
      <c r="K34" s="189" t="s">
        <v>57</v>
      </c>
      <c r="L34" s="189" t="s">
        <v>57</v>
      </c>
      <c r="M34" s="189" t="s">
        <v>57</v>
      </c>
      <c r="N34" s="189" t="s">
        <v>57</v>
      </c>
      <c r="O34" s="5">
        <v>1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67" t="s">
        <v>57</v>
      </c>
      <c r="AD34" s="67" t="s">
        <v>57</v>
      </c>
      <c r="AE34" s="67" t="s">
        <v>57</v>
      </c>
      <c r="AF34" s="67" t="s">
        <v>57</v>
      </c>
      <c r="AG34" s="67" t="s">
        <v>57</v>
      </c>
      <c r="AH34" s="67" t="s">
        <v>57</v>
      </c>
      <c r="AI34" s="67" t="s">
        <v>57</v>
      </c>
      <c r="AJ34" s="67" t="s">
        <v>57</v>
      </c>
      <c r="AK34" s="67" t="s">
        <v>57</v>
      </c>
      <c r="AL34" s="67" t="s">
        <v>57</v>
      </c>
      <c r="AM34" s="67" t="s">
        <v>57</v>
      </c>
      <c r="AN34" s="67" t="s">
        <v>57</v>
      </c>
      <c r="AO34" s="67" t="s">
        <v>57</v>
      </c>
      <c r="AP34" s="67" t="s">
        <v>57</v>
      </c>
      <c r="AQ34" s="67" t="s">
        <v>57</v>
      </c>
      <c r="AR34" s="189" t="s">
        <v>57</v>
      </c>
      <c r="AS34" s="189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67" t="s">
        <v>57</v>
      </c>
      <c r="BG34" s="67" t="s">
        <v>57</v>
      </c>
      <c r="BH34" s="67" t="s">
        <v>57</v>
      </c>
      <c r="BI34" s="6">
        <v>0</v>
      </c>
      <c r="BJ34" s="67" t="s">
        <v>57</v>
      </c>
      <c r="BK34" s="6">
        <v>0</v>
      </c>
      <c r="BL34" s="5">
        <v>1</v>
      </c>
      <c r="BM34" s="67" t="s">
        <v>57</v>
      </c>
      <c r="BN34" s="67" t="s">
        <v>57</v>
      </c>
      <c r="BO34" s="67" t="s">
        <v>57</v>
      </c>
      <c r="BP34" s="5">
        <v>1</v>
      </c>
      <c r="BQ34" s="67" t="s">
        <v>57</v>
      </c>
      <c r="BR34" s="67" t="s">
        <v>57</v>
      </c>
      <c r="BS34" s="67" t="s">
        <v>57</v>
      </c>
      <c r="BT34" s="67" t="s">
        <v>57</v>
      </c>
      <c r="BU34" s="5">
        <v>1</v>
      </c>
      <c r="BV34" s="5">
        <v>1</v>
      </c>
      <c r="BW34" s="6">
        <v>0</v>
      </c>
      <c r="BX34" s="5">
        <v>1</v>
      </c>
      <c r="BY34" s="5">
        <v>1</v>
      </c>
      <c r="BZ34" s="5">
        <v>1</v>
      </c>
      <c r="CA34" s="5">
        <v>1</v>
      </c>
      <c r="CB34" s="185" t="s">
        <v>57</v>
      </c>
      <c r="CC34" s="5">
        <v>1</v>
      </c>
      <c r="CD34" s="6">
        <v>0</v>
      </c>
      <c r="CE34" s="5">
        <v>1</v>
      </c>
      <c r="CF34" s="6">
        <v>0</v>
      </c>
      <c r="CG34" s="6">
        <v>0</v>
      </c>
      <c r="CH34" s="67" t="s">
        <v>57</v>
      </c>
      <c r="CI34" s="67" t="s">
        <v>57</v>
      </c>
      <c r="CJ34" s="67" t="s">
        <v>57</v>
      </c>
      <c r="CK34" s="5">
        <v>1</v>
      </c>
      <c r="CL34" s="67" t="s">
        <v>57</v>
      </c>
      <c r="CM34" s="6">
        <v>0</v>
      </c>
      <c r="CN34" s="6">
        <v>0</v>
      </c>
      <c r="CO34" s="67" t="s">
        <v>57</v>
      </c>
      <c r="CP34" s="67" t="s">
        <v>57</v>
      </c>
      <c r="CQ34" s="67" t="s">
        <v>57</v>
      </c>
      <c r="CR34" s="67" t="s">
        <v>57</v>
      </c>
      <c r="CS34" s="67" t="s">
        <v>57</v>
      </c>
      <c r="CT34" s="5">
        <v>1</v>
      </c>
      <c r="CU34" s="5">
        <v>1</v>
      </c>
      <c r="CV34" s="67" t="s">
        <v>57</v>
      </c>
      <c r="CW34" s="67" t="s">
        <v>57</v>
      </c>
      <c r="CX34" s="67" t="s">
        <v>57</v>
      </c>
      <c r="CY34" s="67" t="s">
        <v>57</v>
      </c>
      <c r="CZ34" s="67" t="s">
        <v>57</v>
      </c>
      <c r="DA34" s="67" t="s">
        <v>57</v>
      </c>
      <c r="DB34" s="6">
        <v>0</v>
      </c>
      <c r="DC34" s="67" t="s">
        <v>57</v>
      </c>
      <c r="DD34" s="185" t="s">
        <v>57</v>
      </c>
      <c r="DE34" s="5">
        <v>1</v>
      </c>
      <c r="DF34" s="5">
        <v>1</v>
      </c>
      <c r="DG34" s="67" t="s">
        <v>57</v>
      </c>
      <c r="DH34" s="5">
        <v>1</v>
      </c>
      <c r="DI34" s="67" t="s">
        <v>57</v>
      </c>
      <c r="DJ34" s="6">
        <v>0</v>
      </c>
      <c r="DK34" s="6">
        <v>0</v>
      </c>
      <c r="DL34" s="5">
        <v>1</v>
      </c>
      <c r="DM34" s="6">
        <v>0</v>
      </c>
      <c r="DN34" s="5">
        <v>1</v>
      </c>
      <c r="DO34" s="6">
        <v>0</v>
      </c>
      <c r="DP34" s="67" t="s">
        <v>57</v>
      </c>
      <c r="DQ34" s="67" t="s">
        <v>57</v>
      </c>
      <c r="DR34" s="5">
        <v>1</v>
      </c>
      <c r="DS34" s="67" t="s">
        <v>57</v>
      </c>
      <c r="DT34" s="67" t="s">
        <v>57</v>
      </c>
      <c r="DU34" s="5">
        <v>1</v>
      </c>
      <c r="DV34" s="5">
        <v>1</v>
      </c>
      <c r="DW34" s="6">
        <v>0</v>
      </c>
      <c r="DX34" s="67" t="s">
        <v>57</v>
      </c>
      <c r="DY34" s="67" t="s">
        <v>57</v>
      </c>
      <c r="DZ34" s="67" t="s">
        <v>57</v>
      </c>
      <c r="EA34" s="67" t="s">
        <v>57</v>
      </c>
      <c r="EB34" s="67" t="s">
        <v>57</v>
      </c>
      <c r="EC34" s="67" t="s">
        <v>57</v>
      </c>
      <c r="ED34" s="67" t="s">
        <v>57</v>
      </c>
      <c r="EE34" s="67" t="s">
        <v>57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67" t="s">
        <v>57</v>
      </c>
      <c r="EO34" s="6">
        <v>0</v>
      </c>
      <c r="EP34" s="5">
        <v>1</v>
      </c>
      <c r="EQ34" s="13">
        <v>0</v>
      </c>
      <c r="ER34" s="5">
        <v>1</v>
      </c>
      <c r="ES34" s="5">
        <v>1</v>
      </c>
      <c r="ET34" s="5">
        <v>1</v>
      </c>
      <c r="EU34" s="5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0"/>
        <v>28</v>
      </c>
      <c r="FD34" s="210">
        <f t="shared" si="1"/>
        <v>0.65116279069767447</v>
      </c>
      <c r="FE34" s="101">
        <f t="shared" si="2"/>
        <v>6</v>
      </c>
      <c r="FF34" s="179"/>
      <c r="FG34" s="190"/>
      <c r="FH34" s="190"/>
      <c r="FI34" s="190"/>
      <c r="FJ34" s="190"/>
      <c r="FK34" s="202">
        <v>1670.9094075595021</v>
      </c>
      <c r="FL34" s="190"/>
      <c r="FM34" s="190"/>
      <c r="FN34" s="179"/>
    </row>
    <row r="35" spans="1:170" s="133" customFormat="1" x14ac:dyDescent="0.25">
      <c r="A35" s="192" t="s">
        <v>188</v>
      </c>
      <c r="B35" s="129" t="s">
        <v>33</v>
      </c>
      <c r="C35" s="187"/>
      <c r="D35" s="187"/>
      <c r="E35" s="21"/>
      <c r="F35" s="21"/>
      <c r="G35" s="188"/>
      <c r="H35" s="189" t="s">
        <v>57</v>
      </c>
      <c r="I35" s="43">
        <v>1</v>
      </c>
      <c r="J35" s="189" t="s">
        <v>57</v>
      </c>
      <c r="K35" s="189" t="s">
        <v>57</v>
      </c>
      <c r="L35" s="189" t="s">
        <v>57</v>
      </c>
      <c r="M35" s="189" t="s">
        <v>57</v>
      </c>
      <c r="N35" s="189" t="s">
        <v>57</v>
      </c>
      <c r="O35" s="43">
        <v>1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67" t="s">
        <v>57</v>
      </c>
      <c r="AD35" s="67" t="s">
        <v>57</v>
      </c>
      <c r="AE35" s="67" t="s">
        <v>57</v>
      </c>
      <c r="AF35" s="67" t="s">
        <v>57</v>
      </c>
      <c r="AG35" s="67" t="s">
        <v>57</v>
      </c>
      <c r="AH35" s="67" t="s">
        <v>57</v>
      </c>
      <c r="AI35" s="67" t="s">
        <v>57</v>
      </c>
      <c r="AJ35" s="67" t="s">
        <v>57</v>
      </c>
      <c r="AK35" s="67" t="s">
        <v>57</v>
      </c>
      <c r="AL35" s="67" t="s">
        <v>57</v>
      </c>
      <c r="AM35" s="67" t="s">
        <v>57</v>
      </c>
      <c r="AN35" s="67" t="s">
        <v>57</v>
      </c>
      <c r="AO35" s="67" t="s">
        <v>57</v>
      </c>
      <c r="AP35" s="67" t="s">
        <v>57</v>
      </c>
      <c r="AQ35" s="67" t="s">
        <v>57</v>
      </c>
      <c r="AR35" s="189" t="s">
        <v>57</v>
      </c>
      <c r="AS35" s="189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67" t="s">
        <v>57</v>
      </c>
      <c r="BG35" s="67" t="s">
        <v>57</v>
      </c>
      <c r="BH35" s="67" t="s">
        <v>57</v>
      </c>
      <c r="BI35" s="42">
        <v>0</v>
      </c>
      <c r="BJ35" s="67" t="s">
        <v>57</v>
      </c>
      <c r="BK35" s="43">
        <v>1</v>
      </c>
      <c r="BL35" s="43">
        <v>1</v>
      </c>
      <c r="BM35" s="67" t="s">
        <v>57</v>
      </c>
      <c r="BN35" s="67" t="s">
        <v>57</v>
      </c>
      <c r="BO35" s="67" t="s">
        <v>57</v>
      </c>
      <c r="BP35" s="42">
        <v>0</v>
      </c>
      <c r="BQ35" s="67" t="s">
        <v>57</v>
      </c>
      <c r="BR35" s="67" t="s">
        <v>57</v>
      </c>
      <c r="BS35" s="67" t="s">
        <v>57</v>
      </c>
      <c r="BT35" s="67" t="s">
        <v>57</v>
      </c>
      <c r="BU35" s="43">
        <v>1</v>
      </c>
      <c r="BV35" s="43">
        <v>1</v>
      </c>
      <c r="BW35" s="43">
        <v>1</v>
      </c>
      <c r="BX35" s="43">
        <v>1</v>
      </c>
      <c r="BY35" s="43">
        <v>1</v>
      </c>
      <c r="BZ35" s="43">
        <v>1</v>
      </c>
      <c r="CA35" s="43">
        <v>1</v>
      </c>
      <c r="CB35" s="185" t="s">
        <v>57</v>
      </c>
      <c r="CC35" s="43">
        <v>1</v>
      </c>
      <c r="CD35" s="42">
        <v>0</v>
      </c>
      <c r="CE35" s="42">
        <v>0</v>
      </c>
      <c r="CF35" s="42">
        <v>0</v>
      </c>
      <c r="CG35" s="42">
        <v>0</v>
      </c>
      <c r="CH35" s="67" t="s">
        <v>57</v>
      </c>
      <c r="CI35" s="67" t="s">
        <v>57</v>
      </c>
      <c r="CJ35" s="67" t="s">
        <v>57</v>
      </c>
      <c r="CK35" s="42">
        <v>0</v>
      </c>
      <c r="CL35" s="67" t="s">
        <v>57</v>
      </c>
      <c r="CM35" s="42">
        <v>0</v>
      </c>
      <c r="CN35" s="42">
        <v>0</v>
      </c>
      <c r="CO35" s="67" t="s">
        <v>57</v>
      </c>
      <c r="CP35" s="67" t="s">
        <v>57</v>
      </c>
      <c r="CQ35" s="67" t="s">
        <v>57</v>
      </c>
      <c r="CR35" s="67" t="s">
        <v>57</v>
      </c>
      <c r="CS35" s="67" t="s">
        <v>57</v>
      </c>
      <c r="CT35" s="43">
        <v>1</v>
      </c>
      <c r="CU35" s="42">
        <v>0</v>
      </c>
      <c r="CV35" s="67" t="s">
        <v>57</v>
      </c>
      <c r="CW35" s="67" t="s">
        <v>57</v>
      </c>
      <c r="CX35" s="67" t="s">
        <v>57</v>
      </c>
      <c r="CY35" s="67" t="s">
        <v>57</v>
      </c>
      <c r="CZ35" s="67" t="s">
        <v>57</v>
      </c>
      <c r="DA35" s="67" t="s">
        <v>57</v>
      </c>
      <c r="DB35" s="43">
        <v>1</v>
      </c>
      <c r="DC35" s="67" t="s">
        <v>57</v>
      </c>
      <c r="DD35" s="185" t="s">
        <v>57</v>
      </c>
      <c r="DE35" s="43">
        <v>1</v>
      </c>
      <c r="DF35" s="43">
        <v>1</v>
      </c>
      <c r="DG35" s="67" t="s">
        <v>57</v>
      </c>
      <c r="DH35" s="43">
        <v>1</v>
      </c>
      <c r="DI35" s="67" t="s">
        <v>57</v>
      </c>
      <c r="DJ35" s="42">
        <v>0</v>
      </c>
      <c r="DK35" s="42">
        <v>0</v>
      </c>
      <c r="DL35" s="42">
        <v>0</v>
      </c>
      <c r="DM35" s="42">
        <v>0</v>
      </c>
      <c r="DN35" s="42">
        <v>0</v>
      </c>
      <c r="DO35" s="42">
        <v>0</v>
      </c>
      <c r="DP35" s="67" t="s">
        <v>57</v>
      </c>
      <c r="DQ35" s="67" t="s">
        <v>57</v>
      </c>
      <c r="DR35" s="42">
        <v>0</v>
      </c>
      <c r="DS35" s="67" t="s">
        <v>57</v>
      </c>
      <c r="DT35" s="67" t="s">
        <v>57</v>
      </c>
      <c r="DU35" s="42">
        <v>0</v>
      </c>
      <c r="DV35" s="43">
        <v>1</v>
      </c>
      <c r="DW35" s="42">
        <v>0</v>
      </c>
      <c r="DX35" s="67" t="s">
        <v>57</v>
      </c>
      <c r="DY35" s="67" t="s">
        <v>57</v>
      </c>
      <c r="DZ35" s="67" t="s">
        <v>57</v>
      </c>
      <c r="EA35" s="67" t="s">
        <v>57</v>
      </c>
      <c r="EB35" s="67" t="s">
        <v>57</v>
      </c>
      <c r="EC35" s="67" t="s">
        <v>57</v>
      </c>
      <c r="ED35" s="67" t="s">
        <v>57</v>
      </c>
      <c r="EE35" s="67" t="s">
        <v>57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67" t="s">
        <v>57</v>
      </c>
      <c r="EO35" s="42">
        <v>0</v>
      </c>
      <c r="EP35" s="42">
        <v>0</v>
      </c>
      <c r="EQ35" s="13">
        <v>0</v>
      </c>
      <c r="ER35" s="43">
        <v>1</v>
      </c>
      <c r="ES35" s="43">
        <v>1</v>
      </c>
      <c r="ET35" s="43">
        <v>1</v>
      </c>
      <c r="EU35" s="43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0"/>
        <v>22</v>
      </c>
      <c r="FD35" s="210">
        <f t="shared" si="1"/>
        <v>0.51162790697674421</v>
      </c>
      <c r="FE35" s="101">
        <f t="shared" si="2"/>
        <v>15</v>
      </c>
      <c r="FF35" s="179"/>
      <c r="FG35" s="190"/>
      <c r="FH35" s="190"/>
      <c r="FI35" s="190"/>
      <c r="FJ35" s="190"/>
      <c r="FK35" s="202">
        <v>626.61609247851254</v>
      </c>
      <c r="FL35" s="190"/>
      <c r="FM35" s="190"/>
      <c r="FN35" s="179"/>
    </row>
    <row r="36" spans="1:170" s="133" customFormat="1" x14ac:dyDescent="0.25">
      <c r="A36" s="179"/>
      <c r="B36" s="179"/>
      <c r="C36" s="196"/>
      <c r="D36" s="196"/>
      <c r="E36" s="28"/>
      <c r="F36" s="28"/>
      <c r="G36" s="52"/>
      <c r="H36" s="197"/>
      <c r="I36" s="197"/>
      <c r="J36" s="197"/>
      <c r="K36" s="197"/>
      <c r="L36" s="197"/>
      <c r="M36" s="197"/>
      <c r="N36" s="197"/>
      <c r="O36" s="197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97"/>
      <c r="AD36" s="197"/>
      <c r="AE36" s="197"/>
      <c r="AF36" s="179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79"/>
      <c r="BG36" s="179"/>
      <c r="BH36" s="179"/>
      <c r="BI36" s="179"/>
      <c r="BJ36" s="179"/>
      <c r="BK36" s="179"/>
      <c r="BL36" s="179"/>
      <c r="BM36" s="179"/>
      <c r="BN36" s="134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98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34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34"/>
      <c r="EG36" s="134"/>
      <c r="EH36" s="134"/>
      <c r="EI36" s="134"/>
      <c r="EJ36" s="134"/>
      <c r="EK36" s="134"/>
      <c r="EL36" s="134"/>
      <c r="EM36" s="134"/>
      <c r="EN36" s="179"/>
      <c r="EO36" s="179"/>
      <c r="EP36" s="179"/>
      <c r="EQ36" s="179"/>
      <c r="ER36" s="179"/>
      <c r="ES36" s="179"/>
      <c r="ET36" s="179"/>
      <c r="EU36" s="179"/>
      <c r="EV36" s="134"/>
      <c r="EW36" s="134"/>
      <c r="EX36" s="134"/>
      <c r="EY36" s="134"/>
      <c r="EZ36" s="134"/>
      <c r="FA36" s="134"/>
      <c r="FB36" s="134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</row>
    <row r="37" spans="1:170" x14ac:dyDescent="0.25">
      <c r="G37" s="29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0"/>
      <c r="BG37" s="30"/>
      <c r="BH37" s="30"/>
      <c r="BI37" s="30"/>
      <c r="BJ37" s="30"/>
      <c r="BK37" s="30"/>
      <c r="BL37" s="30"/>
      <c r="BM37" s="30"/>
      <c r="BN37" s="31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1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1"/>
      <c r="EG37" s="31"/>
      <c r="EH37" s="31"/>
      <c r="EI37" s="31"/>
      <c r="EJ37" s="31"/>
      <c r="EK37" s="31"/>
      <c r="EL37" s="31"/>
      <c r="EM37" s="31"/>
      <c r="EN37" s="30"/>
      <c r="EO37" s="30"/>
      <c r="EP37" s="30"/>
      <c r="EQ37" s="30"/>
      <c r="ER37" s="30"/>
      <c r="ES37" s="30"/>
      <c r="ET37" s="30"/>
      <c r="EU37" s="30"/>
      <c r="EV37" s="31"/>
      <c r="EW37" s="31"/>
      <c r="EX37" s="31"/>
      <c r="EY37" s="31"/>
      <c r="EZ37" s="31"/>
      <c r="FA37" s="31"/>
      <c r="FB37" s="31"/>
    </row>
    <row r="38" spans="1:170" x14ac:dyDescent="0.25">
      <c r="G38" s="29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0"/>
      <c r="BG38" s="30"/>
      <c r="BH38" s="30"/>
      <c r="BI38" s="30"/>
      <c r="BJ38" s="30"/>
      <c r="BK38" s="30"/>
      <c r="BL38" s="30"/>
      <c r="BM38" s="30"/>
      <c r="BN38" s="31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1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1"/>
      <c r="EG38" s="31"/>
      <c r="EH38" s="31"/>
      <c r="EI38" s="31"/>
      <c r="EJ38" s="31"/>
      <c r="EK38" s="31"/>
      <c r="EL38" s="31"/>
      <c r="EM38" s="31"/>
      <c r="EN38" s="30"/>
      <c r="EO38" s="30"/>
      <c r="EP38" s="30"/>
      <c r="EQ38" s="30"/>
      <c r="ER38" s="30"/>
      <c r="ES38" s="30"/>
      <c r="ET38" s="30"/>
      <c r="EU38" s="30"/>
      <c r="EV38" s="31"/>
      <c r="EW38" s="31"/>
      <c r="EX38" s="31"/>
      <c r="EY38" s="31"/>
      <c r="EZ38" s="31"/>
      <c r="FA38" s="31"/>
      <c r="FB38" s="31"/>
    </row>
    <row r="39" spans="1:170" x14ac:dyDescent="0.25"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</row>
    <row r="40" spans="1:170" x14ac:dyDescent="0.25">
      <c r="G40" s="29"/>
      <c r="H40" s="30"/>
      <c r="I40" s="30"/>
      <c r="J40" s="30"/>
      <c r="K40" s="30"/>
      <c r="L40" s="30"/>
      <c r="M40" s="30"/>
      <c r="N40" s="30"/>
      <c r="O40" s="30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</row>
    <row r="41" spans="1:170" x14ac:dyDescent="0.25">
      <c r="G41" s="29"/>
      <c r="H41" s="30"/>
      <c r="I41" s="30"/>
      <c r="J41" s="30"/>
      <c r="K41" s="30"/>
      <c r="L41" s="30"/>
      <c r="M41" s="30"/>
      <c r="N41" s="30"/>
      <c r="O41" s="30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</row>
    <row r="42" spans="1:170" x14ac:dyDescent="0.25">
      <c r="G42" s="29"/>
      <c r="H42" s="30"/>
      <c r="I42" s="30"/>
      <c r="J42" s="30"/>
      <c r="K42" s="30"/>
      <c r="L42" s="30"/>
      <c r="M42" s="30"/>
      <c r="N42" s="30"/>
      <c r="O42" s="30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</sheetData>
  <mergeCells count="14">
    <mergeCell ref="CQ1:DD1"/>
    <mergeCell ref="DE1:DI1"/>
    <mergeCell ref="FG1:FM1"/>
    <mergeCell ref="FC1:FE1"/>
    <mergeCell ref="EN1:FB1"/>
    <mergeCell ref="DJ1:EM1"/>
    <mergeCell ref="A1:A3"/>
    <mergeCell ref="B1:B3"/>
    <mergeCell ref="CE1:CP1"/>
    <mergeCell ref="CC1:CD1"/>
    <mergeCell ref="BF1:BN1"/>
    <mergeCell ref="BO1:CB1"/>
    <mergeCell ref="H1:AF1"/>
    <mergeCell ref="AG1:BE1"/>
  </mergeCells>
  <conditionalFormatting sqref="O19 O21">
    <cfRule type="cellIs" dxfId="227" priority="75" operator="equal">
      <formula>"Ley de Ing."</formula>
    </cfRule>
  </conditionalFormatting>
  <conditionalFormatting sqref="I19 I21">
    <cfRule type="cellIs" dxfId="226" priority="74" operator="equal">
      <formula>"Ley de Ing."</formula>
    </cfRule>
  </conditionalFormatting>
  <conditionalFormatting sqref="BL19 BL21">
    <cfRule type="cellIs" dxfId="225" priority="73" operator="equal">
      <formula>"Ley de Ing."</formula>
    </cfRule>
  </conditionalFormatting>
  <conditionalFormatting sqref="BI19 BI21">
    <cfRule type="cellIs" dxfId="224" priority="72" operator="equal">
      <formula>"Ley de Ing."</formula>
    </cfRule>
  </conditionalFormatting>
  <conditionalFormatting sqref="BK19 BK21">
    <cfRule type="cellIs" dxfId="223" priority="71" operator="equal">
      <formula>"Ley de Ing."</formula>
    </cfRule>
  </conditionalFormatting>
  <conditionalFormatting sqref="DE19 DE21">
    <cfRule type="cellIs" dxfId="222" priority="70" operator="equal">
      <formula>"Ley de Ing."</formula>
    </cfRule>
  </conditionalFormatting>
  <conditionalFormatting sqref="DF19 DF21">
    <cfRule type="cellIs" dxfId="221" priority="69" operator="equal">
      <formula>"Ley de Ing."</formula>
    </cfRule>
  </conditionalFormatting>
  <conditionalFormatting sqref="DH19 DH21">
    <cfRule type="cellIs" dxfId="220" priority="68" operator="equal">
      <formula>"Ley de Ing."</formula>
    </cfRule>
  </conditionalFormatting>
  <conditionalFormatting sqref="BP19 BP21">
    <cfRule type="cellIs" dxfId="219" priority="67" operator="equal">
      <formula>"Ley de Ing."</formula>
    </cfRule>
  </conditionalFormatting>
  <conditionalFormatting sqref="BZ19 BZ21">
    <cfRule type="cellIs" dxfId="218" priority="66" operator="equal">
      <formula>"Ley de Ing."</formula>
    </cfRule>
  </conditionalFormatting>
  <conditionalFormatting sqref="CA19 CA21">
    <cfRule type="cellIs" dxfId="217" priority="65" operator="equal">
      <formula>"Ley de Ing."</formula>
    </cfRule>
  </conditionalFormatting>
  <conditionalFormatting sqref="BU19 BU21">
    <cfRule type="cellIs" dxfId="216" priority="64" operator="equal">
      <formula>"Ley de Ing."</formula>
    </cfRule>
  </conditionalFormatting>
  <conditionalFormatting sqref="BV19 BV21">
    <cfRule type="cellIs" dxfId="215" priority="63" operator="equal">
      <formula>"Ley de Ing."</formula>
    </cfRule>
  </conditionalFormatting>
  <conditionalFormatting sqref="BW19 BW21">
    <cfRule type="cellIs" dxfId="214" priority="62" operator="equal">
      <formula>"Ley de Ing."</formula>
    </cfRule>
  </conditionalFormatting>
  <conditionalFormatting sqref="BX19 BX21">
    <cfRule type="cellIs" dxfId="213" priority="61" operator="equal">
      <formula>"Ley de Ing."</formula>
    </cfRule>
  </conditionalFormatting>
  <conditionalFormatting sqref="BY19 BY21">
    <cfRule type="cellIs" dxfId="212" priority="60" operator="equal">
      <formula>"Ley de Ing."</formula>
    </cfRule>
  </conditionalFormatting>
  <conditionalFormatting sqref="CE19 CE21">
    <cfRule type="cellIs" dxfId="211" priority="59" operator="equal">
      <formula>"Ley de Ing."</formula>
    </cfRule>
  </conditionalFormatting>
  <conditionalFormatting sqref="CF19 CF21">
    <cfRule type="cellIs" dxfId="210" priority="58" operator="equal">
      <formula>"Ley de Ing."</formula>
    </cfRule>
  </conditionalFormatting>
  <conditionalFormatting sqref="CG19 CG21">
    <cfRule type="cellIs" dxfId="209" priority="57" operator="equal">
      <formula>"Ley de Ing."</formula>
    </cfRule>
  </conditionalFormatting>
  <conditionalFormatting sqref="CK19 CK21">
    <cfRule type="cellIs" dxfId="208" priority="56" operator="equal">
      <formula>"Ley de Ing."</formula>
    </cfRule>
  </conditionalFormatting>
  <conditionalFormatting sqref="CM19 CM21">
    <cfRule type="cellIs" dxfId="207" priority="55" operator="equal">
      <formula>"Ley de Ing."</formula>
    </cfRule>
  </conditionalFormatting>
  <conditionalFormatting sqref="CN19 CN21">
    <cfRule type="cellIs" dxfId="206" priority="54" operator="equal">
      <formula>"Ley de Ing."</formula>
    </cfRule>
  </conditionalFormatting>
  <conditionalFormatting sqref="CT19 CT21">
    <cfRule type="cellIs" dxfId="205" priority="53" operator="equal">
      <formula>"Ley de Ing."</formula>
    </cfRule>
  </conditionalFormatting>
  <conditionalFormatting sqref="CU19 CU21">
    <cfRule type="cellIs" dxfId="204" priority="52" operator="equal">
      <formula>"Ley de Ing."</formula>
    </cfRule>
  </conditionalFormatting>
  <conditionalFormatting sqref="DB19 DB21">
    <cfRule type="cellIs" dxfId="203" priority="51" operator="equal">
      <formula>"Ley de Ing."</formula>
    </cfRule>
  </conditionalFormatting>
  <conditionalFormatting sqref="DJ19 DJ21">
    <cfRule type="cellIs" dxfId="202" priority="50" operator="equal">
      <formula>"Ley de Ing."</formula>
    </cfRule>
  </conditionalFormatting>
  <conditionalFormatting sqref="DK19 DK21">
    <cfRule type="cellIs" dxfId="201" priority="49" operator="equal">
      <formula>"Ley de Ing."</formula>
    </cfRule>
  </conditionalFormatting>
  <conditionalFormatting sqref="DL19 DL21">
    <cfRule type="cellIs" dxfId="200" priority="48" operator="equal">
      <formula>"Ley de Ing."</formula>
    </cfRule>
  </conditionalFormatting>
  <conditionalFormatting sqref="DM19 DM21">
    <cfRule type="cellIs" dxfId="199" priority="47" operator="equal">
      <formula>"Ley de Ing."</formula>
    </cfRule>
  </conditionalFormatting>
  <conditionalFormatting sqref="DN19 DN21">
    <cfRule type="cellIs" dxfId="198" priority="46" operator="equal">
      <formula>"Ley de Ing."</formula>
    </cfRule>
  </conditionalFormatting>
  <conditionalFormatting sqref="DO19 DO21">
    <cfRule type="cellIs" dxfId="197" priority="45" operator="equal">
      <formula>"Ley de Ing."</formula>
    </cfRule>
  </conditionalFormatting>
  <conditionalFormatting sqref="DR19 DR21">
    <cfRule type="cellIs" dxfId="196" priority="44" operator="equal">
      <formula>"Ley de Ing."</formula>
    </cfRule>
  </conditionalFormatting>
  <conditionalFormatting sqref="CC19:CD19 CC21:CD21">
    <cfRule type="cellIs" dxfId="195" priority="43" operator="equal">
      <formula>"Ley de Ing."</formula>
    </cfRule>
  </conditionalFormatting>
  <conditionalFormatting sqref="DU19 DU21">
    <cfRule type="cellIs" dxfId="194" priority="42" operator="equal">
      <formula>"Ley de Ing."</formula>
    </cfRule>
  </conditionalFormatting>
  <conditionalFormatting sqref="DV19 DV21">
    <cfRule type="cellIs" dxfId="193" priority="41" operator="equal">
      <formula>"Ley de Ing."</formula>
    </cfRule>
  </conditionalFormatting>
  <conditionalFormatting sqref="DW19 DW21">
    <cfRule type="cellIs" dxfId="192" priority="40" operator="equal">
      <formula>"Ley de Ing."</formula>
    </cfRule>
  </conditionalFormatting>
  <conditionalFormatting sqref="EO19 EO21">
    <cfRule type="cellIs" dxfId="191" priority="39" operator="equal">
      <formula>"Ley de Ing."</formula>
    </cfRule>
  </conditionalFormatting>
  <conditionalFormatting sqref="EP19 EP21">
    <cfRule type="cellIs" dxfId="190" priority="38" operator="equal">
      <formula>"Ley de Ing."</formula>
    </cfRule>
  </conditionalFormatting>
  <conditionalFormatting sqref="ER19 ER21">
    <cfRule type="cellIs" dxfId="189" priority="37" operator="equal">
      <formula>"Ley de Ing."</formula>
    </cfRule>
  </conditionalFormatting>
  <conditionalFormatting sqref="ES19 ES21">
    <cfRule type="cellIs" dxfId="188" priority="36" operator="equal">
      <formula>"Ley de Ing."</formula>
    </cfRule>
  </conditionalFormatting>
  <conditionalFormatting sqref="ET19 ET21">
    <cfRule type="cellIs" dxfId="187" priority="35" operator="equal">
      <formula>"Ley de Ing."</formula>
    </cfRule>
  </conditionalFormatting>
  <conditionalFormatting sqref="EU19 EU21">
    <cfRule type="cellIs" dxfId="186" priority="34" operator="equal">
      <formula>"Ley de Ing."</formula>
    </cfRule>
  </conditionalFormatting>
  <conditionalFormatting sqref="P18:T18">
    <cfRule type="cellIs" dxfId="185" priority="33" operator="equal">
      <formula>"Ley de Ing."</formula>
    </cfRule>
  </conditionalFormatting>
  <conditionalFormatting sqref="U18">
    <cfRule type="cellIs" dxfId="184" priority="20" operator="equal">
      <formula>"Ley de Ing."</formula>
    </cfRule>
  </conditionalFormatting>
  <conditionalFormatting sqref="V18">
    <cfRule type="cellIs" dxfId="183" priority="19" operator="equal">
      <formula>"Ley de Ing."</formula>
    </cfRule>
  </conditionalFormatting>
  <conditionalFormatting sqref="W18">
    <cfRule type="cellIs" dxfId="182" priority="18" operator="equal">
      <formula>"Ley de Ing."</formula>
    </cfRule>
  </conditionalFormatting>
  <conditionalFormatting sqref="X18">
    <cfRule type="cellIs" dxfId="181" priority="17" operator="equal">
      <formula>"Ley de Ing."</formula>
    </cfRule>
  </conditionalFormatting>
  <conditionalFormatting sqref="Y18">
    <cfRule type="cellIs" dxfId="180" priority="16" operator="equal">
      <formula>"Ley de Ing."</formula>
    </cfRule>
  </conditionalFormatting>
  <conditionalFormatting sqref="Z18">
    <cfRule type="cellIs" dxfId="179" priority="15" operator="equal">
      <formula>"Ley de Ing."</formula>
    </cfRule>
  </conditionalFormatting>
  <conditionalFormatting sqref="AA18">
    <cfRule type="cellIs" dxfId="178" priority="14" operator="equal">
      <formula>"Ley de Ing."</formula>
    </cfRule>
  </conditionalFormatting>
  <conditionalFormatting sqref="AB18">
    <cfRule type="cellIs" dxfId="177" priority="13" operator="equal">
      <formula>"Ley de Ing."</formula>
    </cfRule>
  </conditionalFormatting>
  <conditionalFormatting sqref="AT18">
    <cfRule type="cellIs" dxfId="176" priority="12" operator="equal">
      <formula>"Ley de Ing."</formula>
    </cfRule>
  </conditionalFormatting>
  <conditionalFormatting sqref="AU18">
    <cfRule type="cellIs" dxfId="175" priority="11" operator="equal">
      <formula>"Ley de Ing."</formula>
    </cfRule>
  </conditionalFormatting>
  <conditionalFormatting sqref="AV18">
    <cfRule type="cellIs" dxfId="174" priority="10" operator="equal">
      <formula>"Ley de Ing."</formula>
    </cfRule>
  </conditionalFormatting>
  <conditionalFormatting sqref="AW18">
    <cfRule type="cellIs" dxfId="173" priority="9" operator="equal">
      <formula>"Ley de Ing."</formula>
    </cfRule>
  </conditionalFormatting>
  <conditionalFormatting sqref="AX18">
    <cfRule type="cellIs" dxfId="172" priority="8" operator="equal">
      <formula>"Ley de Ing."</formula>
    </cfRule>
  </conditionalFormatting>
  <conditionalFormatting sqref="AY18">
    <cfRule type="cellIs" dxfId="171" priority="7" operator="equal">
      <formula>"Ley de Ing."</formula>
    </cfRule>
  </conditionalFormatting>
  <conditionalFormatting sqref="AZ18">
    <cfRule type="cellIs" dxfId="170" priority="6" operator="equal">
      <formula>"Ley de Ing."</formula>
    </cfRule>
  </conditionalFormatting>
  <conditionalFormatting sqref="BA18">
    <cfRule type="cellIs" dxfId="169" priority="5" operator="equal">
      <formula>"Ley de Ing."</formula>
    </cfRule>
  </conditionalFormatting>
  <conditionalFormatting sqref="BB18">
    <cfRule type="cellIs" dxfId="168" priority="4" operator="equal">
      <formula>"Ley de Ing."</formula>
    </cfRule>
  </conditionalFormatting>
  <conditionalFormatting sqref="BC18">
    <cfRule type="cellIs" dxfId="167" priority="3" operator="equal">
      <formula>"Ley de Ing."</formula>
    </cfRule>
  </conditionalFormatting>
  <conditionalFormatting sqref="BD18">
    <cfRule type="cellIs" dxfId="166" priority="2" operator="equal">
      <formula>"Ley de Ing."</formula>
    </cfRule>
  </conditionalFormatting>
  <conditionalFormatting sqref="BE18">
    <cfRule type="cellIs" dxfId="165" priority="1" operator="equal">
      <formula>"Ley de Ing."</formula>
    </cfRule>
  </conditionalFormatting>
  <pageMargins left="0.7" right="0.7" top="0.75" bottom="0.75" header="0.3" footer="0.3"/>
  <ignoredErrors>
    <ignoredError sqref="FD12 FD32" formula="1"/>
    <ignoredError sqref="A4:A35" numberStoredAsText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FO45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baseColWidth="10" defaultColWidth="11.42578125" defaultRowHeight="15" x14ac:dyDescent="0.25"/>
  <cols>
    <col min="1" max="2" width="17.7109375" style="26" customWidth="1"/>
    <col min="3" max="4" width="11.7109375" style="27" customWidth="1"/>
    <col min="5" max="6" width="20.7109375" style="28" customWidth="1"/>
    <col min="7" max="7" width="20.7109375" style="34" customWidth="1"/>
    <col min="8" max="15" width="30.7109375" style="32" customWidth="1"/>
    <col min="16" max="20" width="30.7109375" style="26" customWidth="1"/>
    <col min="21" max="28" width="30.7109375" style="157" customWidth="1"/>
    <col min="29" max="45" width="30.7109375" style="32" customWidth="1"/>
    <col min="46" max="57" width="30.7109375" style="157" customWidth="1"/>
    <col min="58" max="65" width="30.7109375" style="32" customWidth="1"/>
    <col min="66" max="66" width="30.7109375" style="26" customWidth="1"/>
    <col min="67" max="79" width="30.7109375" style="32" customWidth="1"/>
    <col min="80" max="80" width="30.7109375" style="156" customWidth="1"/>
    <col min="81" max="107" width="30.7109375" style="32" customWidth="1"/>
    <col min="108" max="108" width="30.7109375" style="156" customWidth="1"/>
    <col min="109" max="135" width="30.7109375" style="32" customWidth="1"/>
    <col min="136" max="136" width="30.7109375" style="26" customWidth="1"/>
    <col min="137" max="138" width="30.7109375" style="121" customWidth="1"/>
    <col min="139" max="143" width="30.7109375" style="156" customWidth="1"/>
    <col min="144" max="151" width="30.7109375" style="32" customWidth="1"/>
    <col min="152" max="158" width="30.7109375" style="156" customWidth="1"/>
    <col min="159" max="161" width="11.7109375" style="26" customWidth="1"/>
    <col min="162" max="162" width="11.7109375" style="126" customWidth="1"/>
    <col min="163" max="163" width="15.85546875" style="26" bestFit="1" customWidth="1"/>
    <col min="164" max="164" width="9" style="26" bestFit="1" customWidth="1"/>
    <col min="165" max="165" width="17.5703125" style="26" bestFit="1" customWidth="1"/>
    <col min="166" max="166" width="12" style="26" bestFit="1" customWidth="1"/>
    <col min="167" max="167" width="72.140625" style="26" bestFit="1" customWidth="1"/>
    <col min="168" max="168" width="14.7109375" style="26" bestFit="1" customWidth="1"/>
    <col min="169" max="169" width="16.140625" style="26" bestFit="1" customWidth="1"/>
    <col min="170" max="171" width="11.42578125" style="26"/>
  </cols>
  <sheetData>
    <row r="1" spans="1:171" s="133" customFormat="1" ht="15.75" customHeight="1" thickBot="1" x14ac:dyDescent="0.3">
      <c r="A1" s="246" t="s">
        <v>56</v>
      </c>
      <c r="B1" s="246" t="s">
        <v>0</v>
      </c>
      <c r="C1" s="35"/>
      <c r="D1" s="35"/>
      <c r="E1" s="45"/>
      <c r="F1" s="45"/>
      <c r="G1" s="46"/>
      <c r="H1" s="243" t="s">
        <v>266</v>
      </c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5"/>
      <c r="AG1" s="240" t="s">
        <v>351</v>
      </c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2"/>
      <c r="BF1" s="252" t="s">
        <v>415</v>
      </c>
      <c r="BG1" s="253"/>
      <c r="BH1" s="253"/>
      <c r="BI1" s="253"/>
      <c r="BJ1" s="253"/>
      <c r="BK1" s="253"/>
      <c r="BL1" s="253"/>
      <c r="BM1" s="253"/>
      <c r="BN1" s="254"/>
      <c r="BO1" s="249" t="s">
        <v>416</v>
      </c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1"/>
      <c r="CC1" s="248" t="s">
        <v>417</v>
      </c>
      <c r="CD1" s="248"/>
      <c r="CE1" s="247" t="s">
        <v>418</v>
      </c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52" t="s">
        <v>419</v>
      </c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4"/>
      <c r="DE1" s="247" t="s">
        <v>420</v>
      </c>
      <c r="DF1" s="247"/>
      <c r="DG1" s="247"/>
      <c r="DH1" s="247"/>
      <c r="DI1" s="247"/>
      <c r="DJ1" s="252" t="s">
        <v>421</v>
      </c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4"/>
      <c r="EN1" s="249" t="s">
        <v>422</v>
      </c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1"/>
      <c r="FC1" s="267" t="s">
        <v>318</v>
      </c>
      <c r="FD1" s="268"/>
      <c r="FE1" s="269"/>
      <c r="FF1" s="179"/>
      <c r="FG1" s="262" t="s">
        <v>399</v>
      </c>
      <c r="FH1" s="262"/>
      <c r="FI1" s="262"/>
      <c r="FJ1" s="262"/>
      <c r="FK1" s="262"/>
      <c r="FL1" s="262"/>
      <c r="FM1" s="262"/>
      <c r="FN1" s="179"/>
      <c r="FO1" s="179"/>
    </row>
    <row r="2" spans="1:171" s="133" customFormat="1" ht="85.15" customHeight="1" thickBot="1" x14ac:dyDescent="0.3">
      <c r="A2" s="246"/>
      <c r="B2" s="246"/>
      <c r="C2" s="158" t="s">
        <v>1</v>
      </c>
      <c r="D2" s="158" t="s">
        <v>2</v>
      </c>
      <c r="E2" s="39" t="s">
        <v>34</v>
      </c>
      <c r="F2" s="39" t="s">
        <v>35</v>
      </c>
      <c r="G2" s="38" t="s">
        <v>264</v>
      </c>
      <c r="H2" s="161" t="s">
        <v>295</v>
      </c>
      <c r="I2" s="161" t="s">
        <v>200</v>
      </c>
      <c r="J2" s="161" t="s">
        <v>201</v>
      </c>
      <c r="K2" s="161" t="s">
        <v>202</v>
      </c>
      <c r="L2" s="161" t="s">
        <v>203</v>
      </c>
      <c r="M2" s="161" t="s">
        <v>204</v>
      </c>
      <c r="N2" s="161" t="s">
        <v>205</v>
      </c>
      <c r="O2" s="161" t="s">
        <v>149</v>
      </c>
      <c r="P2" s="161" t="s">
        <v>268</v>
      </c>
      <c r="Q2" s="161" t="s">
        <v>269</v>
      </c>
      <c r="R2" s="161" t="s">
        <v>270</v>
      </c>
      <c r="S2" s="161" t="s">
        <v>271</v>
      </c>
      <c r="T2" s="161" t="s">
        <v>272</v>
      </c>
      <c r="U2" s="161" t="s">
        <v>322</v>
      </c>
      <c r="V2" s="161" t="s">
        <v>324</v>
      </c>
      <c r="W2" s="161" t="s">
        <v>328</v>
      </c>
      <c r="X2" s="161" t="s">
        <v>353</v>
      </c>
      <c r="Y2" s="161" t="s">
        <v>329</v>
      </c>
      <c r="Z2" s="161" t="s">
        <v>330</v>
      </c>
      <c r="AA2" s="161" t="s">
        <v>334</v>
      </c>
      <c r="AB2" s="161" t="s">
        <v>335</v>
      </c>
      <c r="AC2" s="162" t="s">
        <v>37</v>
      </c>
      <c r="AD2" s="162" t="s">
        <v>38</v>
      </c>
      <c r="AE2" s="162" t="s">
        <v>39</v>
      </c>
      <c r="AF2" s="229" t="s">
        <v>40</v>
      </c>
      <c r="AG2" s="223" t="s">
        <v>297</v>
      </c>
      <c r="AH2" s="163" t="s">
        <v>298</v>
      </c>
      <c r="AI2" s="163" t="s">
        <v>299</v>
      </c>
      <c r="AJ2" s="163" t="s">
        <v>300</v>
      </c>
      <c r="AK2" s="163" t="s">
        <v>301</v>
      </c>
      <c r="AL2" s="163" t="s">
        <v>302</v>
      </c>
      <c r="AM2" s="163" t="s">
        <v>303</v>
      </c>
      <c r="AN2" s="163" t="s">
        <v>304</v>
      </c>
      <c r="AO2" s="163" t="s">
        <v>305</v>
      </c>
      <c r="AP2" s="163" t="s">
        <v>306</v>
      </c>
      <c r="AQ2" s="163" t="s">
        <v>307</v>
      </c>
      <c r="AR2" s="163" t="s">
        <v>144</v>
      </c>
      <c r="AS2" s="163" t="s">
        <v>401</v>
      </c>
      <c r="AT2" s="223" t="s">
        <v>340</v>
      </c>
      <c r="AU2" s="163" t="s">
        <v>341</v>
      </c>
      <c r="AV2" s="163" t="s">
        <v>342</v>
      </c>
      <c r="AW2" s="163" t="s">
        <v>343</v>
      </c>
      <c r="AX2" s="163" t="s">
        <v>344</v>
      </c>
      <c r="AY2" s="163" t="s">
        <v>345</v>
      </c>
      <c r="AZ2" s="163" t="s">
        <v>356</v>
      </c>
      <c r="BA2" s="163" t="s">
        <v>348</v>
      </c>
      <c r="BB2" s="163" t="s">
        <v>349</v>
      </c>
      <c r="BC2" s="163" t="s">
        <v>350</v>
      </c>
      <c r="BD2" s="163" t="s">
        <v>346</v>
      </c>
      <c r="BE2" s="224" t="s">
        <v>347</v>
      </c>
      <c r="BF2" s="232" t="s">
        <v>206</v>
      </c>
      <c r="BG2" s="161" t="s">
        <v>207</v>
      </c>
      <c r="BH2" s="161" t="s">
        <v>208</v>
      </c>
      <c r="BI2" s="161" t="s">
        <v>209</v>
      </c>
      <c r="BJ2" s="161" t="s">
        <v>210</v>
      </c>
      <c r="BK2" s="161" t="s">
        <v>211</v>
      </c>
      <c r="BL2" s="161" t="s">
        <v>147</v>
      </c>
      <c r="BM2" s="161" t="s">
        <v>148</v>
      </c>
      <c r="BN2" s="161" t="s">
        <v>212</v>
      </c>
      <c r="BO2" s="163" t="s">
        <v>213</v>
      </c>
      <c r="BP2" s="163" t="s">
        <v>214</v>
      </c>
      <c r="BQ2" s="163" t="s">
        <v>357</v>
      </c>
      <c r="BR2" s="163" t="s">
        <v>358</v>
      </c>
      <c r="BS2" s="163" t="s">
        <v>215</v>
      </c>
      <c r="BT2" s="163" t="s">
        <v>216</v>
      </c>
      <c r="BU2" s="163" t="s">
        <v>217</v>
      </c>
      <c r="BV2" s="163" t="s">
        <v>218</v>
      </c>
      <c r="BW2" s="163" t="s">
        <v>219</v>
      </c>
      <c r="BX2" s="163" t="s">
        <v>220</v>
      </c>
      <c r="BY2" s="163" t="s">
        <v>221</v>
      </c>
      <c r="BZ2" s="163" t="s">
        <v>222</v>
      </c>
      <c r="CA2" s="163" t="s">
        <v>223</v>
      </c>
      <c r="CB2" s="163" t="s">
        <v>359</v>
      </c>
      <c r="CC2" s="161" t="s">
        <v>224</v>
      </c>
      <c r="CD2" s="161" t="s">
        <v>296</v>
      </c>
      <c r="CE2" s="163" t="s">
        <v>279</v>
      </c>
      <c r="CF2" s="163" t="s">
        <v>280</v>
      </c>
      <c r="CG2" s="163" t="s">
        <v>281</v>
      </c>
      <c r="CH2" s="163" t="s">
        <v>282</v>
      </c>
      <c r="CI2" s="163" t="s">
        <v>283</v>
      </c>
      <c r="CJ2" s="163" t="s">
        <v>41</v>
      </c>
      <c r="CK2" s="163" t="s">
        <v>42</v>
      </c>
      <c r="CL2" s="163" t="s">
        <v>225</v>
      </c>
      <c r="CM2" s="163" t="s">
        <v>43</v>
      </c>
      <c r="CN2" s="163" t="s">
        <v>226</v>
      </c>
      <c r="CO2" s="163" t="s">
        <v>151</v>
      </c>
      <c r="CP2" s="163" t="s">
        <v>154</v>
      </c>
      <c r="CQ2" s="161" t="s">
        <v>284</v>
      </c>
      <c r="CR2" s="161" t="s">
        <v>227</v>
      </c>
      <c r="CS2" s="161" t="s">
        <v>310</v>
      </c>
      <c r="CT2" s="161" t="s">
        <v>285</v>
      </c>
      <c r="CU2" s="161" t="s">
        <v>286</v>
      </c>
      <c r="CV2" s="161" t="s">
        <v>287</v>
      </c>
      <c r="CW2" s="161" t="s">
        <v>308</v>
      </c>
      <c r="CX2" s="161" t="s">
        <v>288</v>
      </c>
      <c r="CY2" s="161" t="s">
        <v>289</v>
      </c>
      <c r="CZ2" s="161" t="s">
        <v>290</v>
      </c>
      <c r="DA2" s="161" t="s">
        <v>291</v>
      </c>
      <c r="DB2" s="161" t="s">
        <v>292</v>
      </c>
      <c r="DC2" s="161" t="s">
        <v>152</v>
      </c>
      <c r="DD2" s="161" t="s">
        <v>354</v>
      </c>
      <c r="DE2" s="163" t="s">
        <v>44</v>
      </c>
      <c r="DF2" s="163" t="s">
        <v>293</v>
      </c>
      <c r="DG2" s="163" t="s">
        <v>45</v>
      </c>
      <c r="DH2" s="163" t="s">
        <v>228</v>
      </c>
      <c r="DI2" s="163" t="s">
        <v>46</v>
      </c>
      <c r="DJ2" s="161" t="s">
        <v>229</v>
      </c>
      <c r="DK2" s="161" t="s">
        <v>230</v>
      </c>
      <c r="DL2" s="161" t="s">
        <v>231</v>
      </c>
      <c r="DM2" s="161" t="s">
        <v>232</v>
      </c>
      <c r="DN2" s="161" t="s">
        <v>233</v>
      </c>
      <c r="DO2" s="161" t="s">
        <v>234</v>
      </c>
      <c r="DP2" s="161" t="s">
        <v>235</v>
      </c>
      <c r="DQ2" s="161" t="s">
        <v>236</v>
      </c>
      <c r="DR2" s="161" t="s">
        <v>294</v>
      </c>
      <c r="DS2" s="161" t="s">
        <v>237</v>
      </c>
      <c r="DT2" s="161" t="s">
        <v>238</v>
      </c>
      <c r="DU2" s="161" t="s">
        <v>273</v>
      </c>
      <c r="DV2" s="161" t="s">
        <v>239</v>
      </c>
      <c r="DW2" s="161" t="s">
        <v>274</v>
      </c>
      <c r="DX2" s="161" t="s">
        <v>361</v>
      </c>
      <c r="DY2" s="161" t="s">
        <v>275</v>
      </c>
      <c r="DZ2" s="161" t="s">
        <v>240</v>
      </c>
      <c r="EA2" s="161" t="s">
        <v>241</v>
      </c>
      <c r="EB2" s="161" t="s">
        <v>47</v>
      </c>
      <c r="EC2" s="161" t="s">
        <v>242</v>
      </c>
      <c r="ED2" s="161" t="s">
        <v>243</v>
      </c>
      <c r="EE2" s="161" t="s">
        <v>48</v>
      </c>
      <c r="EF2" s="161" t="s">
        <v>380</v>
      </c>
      <c r="EG2" s="161" t="s">
        <v>277</v>
      </c>
      <c r="EH2" s="161" t="s">
        <v>309</v>
      </c>
      <c r="EI2" s="161" t="s">
        <v>362</v>
      </c>
      <c r="EJ2" s="161" t="s">
        <v>363</v>
      </c>
      <c r="EK2" s="161" t="s">
        <v>364</v>
      </c>
      <c r="EL2" s="161" t="s">
        <v>381</v>
      </c>
      <c r="EM2" s="161" t="s">
        <v>379</v>
      </c>
      <c r="EN2" s="163" t="s">
        <v>49</v>
      </c>
      <c r="EO2" s="163" t="s">
        <v>50</v>
      </c>
      <c r="EP2" s="163" t="s">
        <v>51</v>
      </c>
      <c r="EQ2" s="163" t="s">
        <v>244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365</v>
      </c>
      <c r="EW2" s="233" t="s">
        <v>366</v>
      </c>
      <c r="EX2" s="233" t="s">
        <v>367</v>
      </c>
      <c r="EY2" s="233" t="s">
        <v>368</v>
      </c>
      <c r="EZ2" s="233" t="s">
        <v>369</v>
      </c>
      <c r="FA2" s="233" t="s">
        <v>370</v>
      </c>
      <c r="FB2" s="233" t="s">
        <v>371</v>
      </c>
      <c r="FC2" s="236" t="s">
        <v>189</v>
      </c>
      <c r="FD2" s="236" t="s">
        <v>190</v>
      </c>
      <c r="FE2" s="236" t="s">
        <v>313</v>
      </c>
      <c r="FF2" s="179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197</v>
      </c>
      <c r="FL2" s="25" t="s">
        <v>194</v>
      </c>
      <c r="FM2" s="25" t="s">
        <v>193</v>
      </c>
      <c r="FN2" s="179"/>
      <c r="FO2" s="179"/>
    </row>
    <row r="3" spans="1:171" s="133" customFormat="1" ht="15.75" thickBot="1" x14ac:dyDescent="0.3">
      <c r="A3" s="246"/>
      <c r="B3" s="246"/>
      <c r="C3" s="158" t="s">
        <v>252</v>
      </c>
      <c r="D3" s="158" t="s">
        <v>253</v>
      </c>
      <c r="E3" s="158" t="s">
        <v>254</v>
      </c>
      <c r="F3" s="158" t="s">
        <v>255</v>
      </c>
      <c r="G3" s="158" t="s">
        <v>256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59" t="s">
        <v>245</v>
      </c>
      <c r="Q3" s="159" t="s">
        <v>246</v>
      </c>
      <c r="R3" s="159" t="s">
        <v>247</v>
      </c>
      <c r="S3" s="159" t="s">
        <v>248</v>
      </c>
      <c r="T3" s="159" t="s">
        <v>249</v>
      </c>
      <c r="U3" s="159" t="s">
        <v>321</v>
      </c>
      <c r="V3" s="159" t="s">
        <v>323</v>
      </c>
      <c r="W3" s="159" t="s">
        <v>325</v>
      </c>
      <c r="X3" s="159" t="s">
        <v>326</v>
      </c>
      <c r="Y3" s="159" t="s">
        <v>327</v>
      </c>
      <c r="Z3" s="159" t="s">
        <v>331</v>
      </c>
      <c r="AA3" s="159" t="s">
        <v>332</v>
      </c>
      <c r="AB3" s="159" t="s">
        <v>333</v>
      </c>
      <c r="AC3" s="159" t="s">
        <v>336</v>
      </c>
      <c r="AD3" s="159" t="s">
        <v>337</v>
      </c>
      <c r="AE3" s="159" t="s">
        <v>338</v>
      </c>
      <c r="AF3" s="173" t="s">
        <v>339</v>
      </c>
      <c r="AG3" s="15" t="s">
        <v>352</v>
      </c>
      <c r="AH3" s="15" t="s">
        <v>387</v>
      </c>
      <c r="AI3" s="15" t="s">
        <v>388</v>
      </c>
      <c r="AJ3" s="15" t="s">
        <v>389</v>
      </c>
      <c r="AK3" s="15" t="s">
        <v>390</v>
      </c>
      <c r="AL3" s="15" t="s">
        <v>391</v>
      </c>
      <c r="AM3" s="15" t="s">
        <v>392</v>
      </c>
      <c r="AN3" s="15" t="s">
        <v>393</v>
      </c>
      <c r="AO3" s="15" t="s">
        <v>394</v>
      </c>
      <c r="AP3" s="15" t="s">
        <v>395</v>
      </c>
      <c r="AQ3" s="15" t="s">
        <v>396</v>
      </c>
      <c r="AR3" s="15" t="s">
        <v>397</v>
      </c>
      <c r="AS3" s="15" t="s">
        <v>402</v>
      </c>
      <c r="AT3" s="15" t="s">
        <v>403</v>
      </c>
      <c r="AU3" s="15" t="s">
        <v>404</v>
      </c>
      <c r="AV3" s="15" t="s">
        <v>405</v>
      </c>
      <c r="AW3" s="15" t="s">
        <v>406</v>
      </c>
      <c r="AX3" s="15" t="s">
        <v>407</v>
      </c>
      <c r="AY3" s="15" t="s">
        <v>408</v>
      </c>
      <c r="AZ3" s="15" t="s">
        <v>409</v>
      </c>
      <c r="BA3" s="15" t="s">
        <v>410</v>
      </c>
      <c r="BB3" s="15" t="s">
        <v>411</v>
      </c>
      <c r="BC3" s="15" t="s">
        <v>412</v>
      </c>
      <c r="BD3" s="15" t="s">
        <v>413</v>
      </c>
      <c r="BE3" s="15" t="s">
        <v>414</v>
      </c>
      <c r="BF3" s="178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59" t="s">
        <v>250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5" t="s">
        <v>360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37" t="s">
        <v>355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59" t="s">
        <v>251</v>
      </c>
      <c r="EG3" s="159" t="s">
        <v>276</v>
      </c>
      <c r="EH3" s="159" t="s">
        <v>278</v>
      </c>
      <c r="EI3" s="159" t="s">
        <v>382</v>
      </c>
      <c r="EJ3" s="159" t="s">
        <v>383</v>
      </c>
      <c r="EK3" s="159" t="s">
        <v>384</v>
      </c>
      <c r="EL3" s="159" t="s">
        <v>385</v>
      </c>
      <c r="EM3" s="159" t="s">
        <v>386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15" t="s">
        <v>142</v>
      </c>
      <c r="EV3" s="15" t="s">
        <v>372</v>
      </c>
      <c r="EW3" s="15" t="s">
        <v>373</v>
      </c>
      <c r="EX3" s="15" t="s">
        <v>374</v>
      </c>
      <c r="EY3" s="15" t="s">
        <v>375</v>
      </c>
      <c r="EZ3" s="15" t="s">
        <v>376</v>
      </c>
      <c r="FA3" s="15" t="s">
        <v>377</v>
      </c>
      <c r="FB3" s="15" t="s">
        <v>378</v>
      </c>
      <c r="FC3" s="214" t="s">
        <v>314</v>
      </c>
      <c r="FD3" s="214" t="s">
        <v>315</v>
      </c>
      <c r="FE3" s="214" t="s">
        <v>316</v>
      </c>
      <c r="FF3" s="179"/>
      <c r="FG3" s="78" t="s">
        <v>257</v>
      </c>
      <c r="FH3" s="78" t="s">
        <v>258</v>
      </c>
      <c r="FI3" s="78" t="s">
        <v>259</v>
      </c>
      <c r="FJ3" s="78" t="s">
        <v>260</v>
      </c>
      <c r="FK3" s="78" t="s">
        <v>261</v>
      </c>
      <c r="FL3" s="78" t="s">
        <v>262</v>
      </c>
      <c r="FM3" s="78" t="s">
        <v>263</v>
      </c>
      <c r="FN3" s="179"/>
      <c r="FO3" s="179"/>
    </row>
    <row r="4" spans="1:171" s="133" customFormat="1" x14ac:dyDescent="0.25">
      <c r="A4" s="181" t="s">
        <v>157</v>
      </c>
      <c r="B4" s="131" t="s">
        <v>3</v>
      </c>
      <c r="C4" s="4">
        <v>1</v>
      </c>
      <c r="D4" s="4">
        <v>1</v>
      </c>
      <c r="E4" s="17"/>
      <c r="F4" s="127">
        <v>12521109800</v>
      </c>
      <c r="G4" s="183"/>
      <c r="H4" s="184" t="s">
        <v>57</v>
      </c>
      <c r="I4" s="41">
        <v>1</v>
      </c>
      <c r="J4" s="184" t="s">
        <v>57</v>
      </c>
      <c r="K4" s="184" t="s">
        <v>57</v>
      </c>
      <c r="L4" s="184" t="s">
        <v>57</v>
      </c>
      <c r="M4" s="184" t="s">
        <v>57</v>
      </c>
      <c r="N4" s="184" t="s">
        <v>57</v>
      </c>
      <c r="O4" s="41">
        <v>1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185" t="s">
        <v>57</v>
      </c>
      <c r="AD4" s="185" t="s">
        <v>57</v>
      </c>
      <c r="AE4" s="185" t="s">
        <v>57</v>
      </c>
      <c r="AF4" s="185" t="s">
        <v>57</v>
      </c>
      <c r="AG4" s="185" t="s">
        <v>57</v>
      </c>
      <c r="AH4" s="185" t="s">
        <v>57</v>
      </c>
      <c r="AI4" s="185" t="s">
        <v>57</v>
      </c>
      <c r="AJ4" s="185" t="s">
        <v>57</v>
      </c>
      <c r="AK4" s="185" t="s">
        <v>57</v>
      </c>
      <c r="AL4" s="185" t="s">
        <v>57</v>
      </c>
      <c r="AM4" s="185" t="s">
        <v>57</v>
      </c>
      <c r="AN4" s="185" t="s">
        <v>57</v>
      </c>
      <c r="AO4" s="185" t="s">
        <v>57</v>
      </c>
      <c r="AP4" s="185" t="s">
        <v>57</v>
      </c>
      <c r="AQ4" s="185" t="s">
        <v>57</v>
      </c>
      <c r="AR4" s="184" t="s">
        <v>57</v>
      </c>
      <c r="AS4" s="184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85" t="s">
        <v>57</v>
      </c>
      <c r="BG4" s="185" t="s">
        <v>57</v>
      </c>
      <c r="BH4" s="185" t="s">
        <v>57</v>
      </c>
      <c r="BI4" s="41">
        <v>1</v>
      </c>
      <c r="BJ4" s="185" t="s">
        <v>57</v>
      </c>
      <c r="BK4" s="41">
        <v>1</v>
      </c>
      <c r="BL4" s="41">
        <v>1</v>
      </c>
      <c r="BM4" s="185" t="s">
        <v>57</v>
      </c>
      <c r="BN4" s="185" t="s">
        <v>57</v>
      </c>
      <c r="BO4" s="185" t="s">
        <v>57</v>
      </c>
      <c r="BP4" s="41">
        <v>1</v>
      </c>
      <c r="BQ4" s="185" t="s">
        <v>57</v>
      </c>
      <c r="BR4" s="185" t="s">
        <v>57</v>
      </c>
      <c r="BS4" s="185" t="s">
        <v>57</v>
      </c>
      <c r="BT4" s="185" t="s">
        <v>57</v>
      </c>
      <c r="BU4" s="41">
        <v>1</v>
      </c>
      <c r="BV4" s="41">
        <v>1</v>
      </c>
      <c r="BW4" s="41">
        <v>1</v>
      </c>
      <c r="BX4" s="41">
        <v>1</v>
      </c>
      <c r="BY4" s="40">
        <v>0</v>
      </c>
      <c r="BZ4" s="41">
        <v>1</v>
      </c>
      <c r="CA4" s="41">
        <v>1</v>
      </c>
      <c r="CB4" s="185" t="s">
        <v>57</v>
      </c>
      <c r="CC4" s="41">
        <v>1</v>
      </c>
      <c r="CD4" s="41">
        <v>1</v>
      </c>
      <c r="CE4" s="41">
        <v>1</v>
      </c>
      <c r="CF4" s="40">
        <v>0</v>
      </c>
      <c r="CG4" s="41">
        <v>1</v>
      </c>
      <c r="CH4" s="185" t="s">
        <v>57</v>
      </c>
      <c r="CI4" s="185" t="s">
        <v>57</v>
      </c>
      <c r="CJ4" s="185" t="s">
        <v>57</v>
      </c>
      <c r="CK4" s="40">
        <v>0</v>
      </c>
      <c r="CL4" s="185" t="s">
        <v>57</v>
      </c>
      <c r="CM4" s="40">
        <v>0</v>
      </c>
      <c r="CN4" s="40">
        <v>0</v>
      </c>
      <c r="CO4" s="40">
        <v>0</v>
      </c>
      <c r="CP4" s="40">
        <v>0</v>
      </c>
      <c r="CQ4" s="185" t="s">
        <v>57</v>
      </c>
      <c r="CR4" s="185" t="s">
        <v>57</v>
      </c>
      <c r="CS4" s="185" t="s">
        <v>57</v>
      </c>
      <c r="CT4" s="41">
        <v>1</v>
      </c>
      <c r="CU4" s="41">
        <v>1</v>
      </c>
      <c r="CV4" s="185" t="s">
        <v>57</v>
      </c>
      <c r="CW4" s="185" t="s">
        <v>57</v>
      </c>
      <c r="CX4" s="185" t="s">
        <v>57</v>
      </c>
      <c r="CY4" s="185" t="s">
        <v>57</v>
      </c>
      <c r="CZ4" s="185" t="s">
        <v>57</v>
      </c>
      <c r="DA4" s="185" t="s">
        <v>57</v>
      </c>
      <c r="DB4" s="40">
        <v>0</v>
      </c>
      <c r="DC4" s="40">
        <v>0</v>
      </c>
      <c r="DD4" s="185" t="s">
        <v>57</v>
      </c>
      <c r="DE4" s="41">
        <v>1</v>
      </c>
      <c r="DF4" s="40">
        <v>0</v>
      </c>
      <c r="DG4" s="185" t="s">
        <v>57</v>
      </c>
      <c r="DH4" s="41">
        <v>1</v>
      </c>
      <c r="DI4" s="185" t="s">
        <v>57</v>
      </c>
      <c r="DJ4" s="41">
        <v>1</v>
      </c>
      <c r="DK4" s="40">
        <v>0</v>
      </c>
      <c r="DL4" s="41">
        <v>1</v>
      </c>
      <c r="DM4" s="40">
        <v>0</v>
      </c>
      <c r="DN4" s="41">
        <v>1</v>
      </c>
      <c r="DO4" s="41">
        <v>1</v>
      </c>
      <c r="DP4" s="185" t="s">
        <v>57</v>
      </c>
      <c r="DQ4" s="185" t="s">
        <v>57</v>
      </c>
      <c r="DR4" s="41">
        <v>1</v>
      </c>
      <c r="DS4" s="185" t="s">
        <v>57</v>
      </c>
      <c r="DT4" s="185" t="s">
        <v>57</v>
      </c>
      <c r="DU4" s="41">
        <v>1</v>
      </c>
      <c r="DV4" s="41">
        <v>1</v>
      </c>
      <c r="DW4" s="40">
        <v>0</v>
      </c>
      <c r="DX4" s="41">
        <v>1</v>
      </c>
      <c r="DY4" s="185" t="s">
        <v>57</v>
      </c>
      <c r="DZ4" s="185" t="s">
        <v>57</v>
      </c>
      <c r="EA4" s="185" t="s">
        <v>57</v>
      </c>
      <c r="EB4" s="185" t="s">
        <v>57</v>
      </c>
      <c r="EC4" s="185" t="s">
        <v>57</v>
      </c>
      <c r="ED4" s="185" t="s">
        <v>57</v>
      </c>
      <c r="EE4" s="185" t="s">
        <v>57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185" t="s">
        <v>57</v>
      </c>
      <c r="EO4" s="41">
        <v>1</v>
      </c>
      <c r="EP4" s="41">
        <v>1</v>
      </c>
      <c r="EQ4" s="40">
        <v>0</v>
      </c>
      <c r="ER4" s="41">
        <v>1</v>
      </c>
      <c r="ES4" s="41">
        <v>1</v>
      </c>
      <c r="ET4" s="41">
        <v>1</v>
      </c>
      <c r="EU4" s="40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36">
        <f t="shared" ref="FC4:FC26" si="0">SUM(H4:EU4)-SUM(EQ4)</f>
        <v>33</v>
      </c>
      <c r="FD4" s="210">
        <f>(FC4/47)</f>
        <v>0.7021276595744681</v>
      </c>
      <c r="FE4" s="101">
        <f>RANK(FD4,$FD$4:$FD$35)</f>
        <v>5</v>
      </c>
      <c r="FF4" s="179"/>
      <c r="FG4" s="190"/>
      <c r="FH4" s="190"/>
      <c r="FI4" s="190"/>
      <c r="FJ4" s="190"/>
      <c r="FK4" s="202">
        <v>2339.4771384342012</v>
      </c>
      <c r="FL4" s="190"/>
      <c r="FM4" s="190"/>
      <c r="FN4" s="179"/>
      <c r="FO4" s="179"/>
    </row>
    <row r="5" spans="1:171" s="133" customFormat="1" x14ac:dyDescent="0.25">
      <c r="A5" s="181" t="s">
        <v>158</v>
      </c>
      <c r="B5" s="129" t="s">
        <v>4</v>
      </c>
      <c r="C5" s="4">
        <v>1</v>
      </c>
      <c r="D5" s="4">
        <v>1</v>
      </c>
      <c r="E5" s="20"/>
      <c r="F5" s="127">
        <v>33199259019.959999</v>
      </c>
      <c r="G5" s="188"/>
      <c r="H5" s="189" t="s">
        <v>57</v>
      </c>
      <c r="I5" s="13">
        <v>0</v>
      </c>
      <c r="J5" s="189" t="s">
        <v>57</v>
      </c>
      <c r="K5" s="189" t="s">
        <v>57</v>
      </c>
      <c r="L5" s="189" t="s">
        <v>57</v>
      </c>
      <c r="M5" s="189" t="s">
        <v>57</v>
      </c>
      <c r="N5" s="189" t="s">
        <v>57</v>
      </c>
      <c r="O5" s="14">
        <v>1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67" t="s">
        <v>57</v>
      </c>
      <c r="AD5" s="67" t="s">
        <v>57</v>
      </c>
      <c r="AE5" s="67" t="s">
        <v>57</v>
      </c>
      <c r="AF5" s="67" t="s">
        <v>57</v>
      </c>
      <c r="AG5" s="67" t="s">
        <v>57</v>
      </c>
      <c r="AH5" s="67" t="s">
        <v>57</v>
      </c>
      <c r="AI5" s="67" t="s">
        <v>57</v>
      </c>
      <c r="AJ5" s="67" t="s">
        <v>57</v>
      </c>
      <c r="AK5" s="67" t="s">
        <v>57</v>
      </c>
      <c r="AL5" s="67" t="s">
        <v>57</v>
      </c>
      <c r="AM5" s="67" t="s">
        <v>57</v>
      </c>
      <c r="AN5" s="67" t="s">
        <v>57</v>
      </c>
      <c r="AO5" s="67" t="s">
        <v>57</v>
      </c>
      <c r="AP5" s="67" t="s">
        <v>57</v>
      </c>
      <c r="AQ5" s="67" t="s">
        <v>57</v>
      </c>
      <c r="AR5" s="189" t="s">
        <v>57</v>
      </c>
      <c r="AS5" s="189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67" t="s">
        <v>57</v>
      </c>
      <c r="BG5" s="67" t="s">
        <v>57</v>
      </c>
      <c r="BH5" s="67" t="s">
        <v>57</v>
      </c>
      <c r="BI5" s="42">
        <v>0</v>
      </c>
      <c r="BJ5" s="67" t="s">
        <v>57</v>
      </c>
      <c r="BK5" s="43">
        <v>1</v>
      </c>
      <c r="BL5" s="42">
        <v>0</v>
      </c>
      <c r="BM5" s="67" t="s">
        <v>57</v>
      </c>
      <c r="BN5" s="67" t="s">
        <v>57</v>
      </c>
      <c r="BO5" s="67" t="s">
        <v>57</v>
      </c>
      <c r="BP5" s="14">
        <v>1</v>
      </c>
      <c r="BQ5" s="67" t="s">
        <v>57</v>
      </c>
      <c r="BR5" s="67" t="s">
        <v>57</v>
      </c>
      <c r="BS5" s="67" t="s">
        <v>57</v>
      </c>
      <c r="BT5" s="67" t="s">
        <v>57</v>
      </c>
      <c r="BU5" s="14">
        <v>1</v>
      </c>
      <c r="BV5" s="14">
        <v>1</v>
      </c>
      <c r="BW5" s="5">
        <v>1</v>
      </c>
      <c r="BX5" s="5">
        <v>1</v>
      </c>
      <c r="BY5" s="5">
        <v>1</v>
      </c>
      <c r="BZ5" s="5">
        <v>1</v>
      </c>
      <c r="CA5" s="5">
        <v>1</v>
      </c>
      <c r="CB5" s="185" t="s">
        <v>57</v>
      </c>
      <c r="CC5" s="14">
        <v>1</v>
      </c>
      <c r="CD5" s="14">
        <v>1</v>
      </c>
      <c r="CE5" s="43">
        <v>1</v>
      </c>
      <c r="CF5" s="43">
        <v>1</v>
      </c>
      <c r="CG5" s="42">
        <v>0</v>
      </c>
      <c r="CH5" s="67" t="s">
        <v>57</v>
      </c>
      <c r="CI5" s="67" t="s">
        <v>57</v>
      </c>
      <c r="CJ5" s="67" t="s">
        <v>57</v>
      </c>
      <c r="CK5" s="43">
        <v>1</v>
      </c>
      <c r="CL5" s="67" t="s">
        <v>57</v>
      </c>
      <c r="CM5" s="43">
        <v>1</v>
      </c>
      <c r="CN5" s="42">
        <v>0</v>
      </c>
      <c r="CO5" s="42">
        <v>0</v>
      </c>
      <c r="CP5" s="42">
        <v>0</v>
      </c>
      <c r="CQ5" s="67" t="s">
        <v>57</v>
      </c>
      <c r="CR5" s="67" t="s">
        <v>57</v>
      </c>
      <c r="CS5" s="67" t="s">
        <v>57</v>
      </c>
      <c r="CT5" s="43">
        <v>1</v>
      </c>
      <c r="CU5" s="43">
        <v>1</v>
      </c>
      <c r="CV5" s="67" t="s">
        <v>57</v>
      </c>
      <c r="CW5" s="67" t="s">
        <v>57</v>
      </c>
      <c r="CX5" s="67" t="s">
        <v>57</v>
      </c>
      <c r="CY5" s="67" t="s">
        <v>57</v>
      </c>
      <c r="CZ5" s="67" t="s">
        <v>57</v>
      </c>
      <c r="DA5" s="67" t="s">
        <v>57</v>
      </c>
      <c r="DB5" s="43">
        <v>1</v>
      </c>
      <c r="DC5" s="42">
        <v>0</v>
      </c>
      <c r="DD5" s="185" t="s">
        <v>57</v>
      </c>
      <c r="DE5" s="43">
        <v>1</v>
      </c>
      <c r="DF5" s="43">
        <v>1</v>
      </c>
      <c r="DG5" s="67" t="s">
        <v>57</v>
      </c>
      <c r="DH5" s="43">
        <v>1</v>
      </c>
      <c r="DI5" s="67" t="s">
        <v>57</v>
      </c>
      <c r="DJ5" s="42">
        <v>0</v>
      </c>
      <c r="DK5" s="42">
        <v>0</v>
      </c>
      <c r="DL5" s="42">
        <v>0</v>
      </c>
      <c r="DM5" s="42">
        <v>0</v>
      </c>
      <c r="DN5" s="42">
        <v>0</v>
      </c>
      <c r="DO5" s="42">
        <v>0</v>
      </c>
      <c r="DP5" s="67" t="s">
        <v>57</v>
      </c>
      <c r="DQ5" s="67" t="s">
        <v>57</v>
      </c>
      <c r="DR5" s="42">
        <v>0</v>
      </c>
      <c r="DS5" s="67" t="s">
        <v>57</v>
      </c>
      <c r="DT5" s="67" t="s">
        <v>57</v>
      </c>
      <c r="DU5" s="43">
        <v>1</v>
      </c>
      <c r="DV5" s="42">
        <v>0</v>
      </c>
      <c r="DW5" s="42">
        <v>0</v>
      </c>
      <c r="DX5" s="43">
        <v>1</v>
      </c>
      <c r="DY5" s="67" t="s">
        <v>57</v>
      </c>
      <c r="DZ5" s="67" t="s">
        <v>57</v>
      </c>
      <c r="EA5" s="67" t="s">
        <v>57</v>
      </c>
      <c r="EB5" s="67" t="s">
        <v>57</v>
      </c>
      <c r="EC5" s="67" t="s">
        <v>57</v>
      </c>
      <c r="ED5" s="67" t="s">
        <v>57</v>
      </c>
      <c r="EE5" s="67" t="s">
        <v>57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67" t="s">
        <v>57</v>
      </c>
      <c r="EO5" s="43">
        <v>1</v>
      </c>
      <c r="EP5" s="43">
        <v>1</v>
      </c>
      <c r="EQ5" s="42">
        <v>0</v>
      </c>
      <c r="ER5" s="42">
        <v>0</v>
      </c>
      <c r="ES5" s="42">
        <v>0</v>
      </c>
      <c r="ET5" s="43">
        <v>1</v>
      </c>
      <c r="EU5" s="42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27</v>
      </c>
      <c r="FD5" s="210">
        <f t="shared" ref="FD5:FD35" si="1">(FC5/47)</f>
        <v>0.57446808510638303</v>
      </c>
      <c r="FE5" s="101">
        <f t="shared" ref="FE5:FE35" si="2">RANK(FD5,$FD$4:$FD$35)</f>
        <v>16</v>
      </c>
      <c r="FF5" s="179"/>
      <c r="FG5" s="190"/>
      <c r="FH5" s="190"/>
      <c r="FI5" s="190"/>
      <c r="FJ5" s="190"/>
      <c r="FK5" s="202">
        <v>7425.9277032573318</v>
      </c>
      <c r="FL5" s="190"/>
      <c r="FM5" s="190"/>
      <c r="FN5" s="179"/>
      <c r="FO5" s="179"/>
    </row>
    <row r="6" spans="1:171" s="133" customFormat="1" x14ac:dyDescent="0.25">
      <c r="A6" s="181" t="s">
        <v>159</v>
      </c>
      <c r="B6" s="129" t="s">
        <v>5</v>
      </c>
      <c r="C6" s="4">
        <v>1</v>
      </c>
      <c r="D6" s="4">
        <v>1</v>
      </c>
      <c r="E6" s="191"/>
      <c r="F6" s="127">
        <v>8674540405</v>
      </c>
      <c r="G6" s="188"/>
      <c r="H6" s="189" t="s">
        <v>57</v>
      </c>
      <c r="I6" s="13">
        <v>0</v>
      </c>
      <c r="J6" s="189" t="s">
        <v>57</v>
      </c>
      <c r="K6" s="189" t="s">
        <v>57</v>
      </c>
      <c r="L6" s="189" t="s">
        <v>57</v>
      </c>
      <c r="M6" s="189" t="s">
        <v>57</v>
      </c>
      <c r="N6" s="189" t="s">
        <v>57</v>
      </c>
      <c r="O6" s="14">
        <v>1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67" t="s">
        <v>57</v>
      </c>
      <c r="AD6" s="67" t="s">
        <v>57</v>
      </c>
      <c r="AE6" s="67" t="s">
        <v>57</v>
      </c>
      <c r="AF6" s="67" t="s">
        <v>57</v>
      </c>
      <c r="AG6" s="67" t="s">
        <v>57</v>
      </c>
      <c r="AH6" s="67" t="s">
        <v>57</v>
      </c>
      <c r="AI6" s="67" t="s">
        <v>57</v>
      </c>
      <c r="AJ6" s="67" t="s">
        <v>57</v>
      </c>
      <c r="AK6" s="67" t="s">
        <v>57</v>
      </c>
      <c r="AL6" s="67" t="s">
        <v>57</v>
      </c>
      <c r="AM6" s="67" t="s">
        <v>57</v>
      </c>
      <c r="AN6" s="67" t="s">
        <v>57</v>
      </c>
      <c r="AO6" s="67" t="s">
        <v>57</v>
      </c>
      <c r="AP6" s="67" t="s">
        <v>57</v>
      </c>
      <c r="AQ6" s="67" t="s">
        <v>57</v>
      </c>
      <c r="AR6" s="189" t="s">
        <v>57</v>
      </c>
      <c r="AS6" s="189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67" t="s">
        <v>57</v>
      </c>
      <c r="BG6" s="67" t="s">
        <v>57</v>
      </c>
      <c r="BH6" s="67" t="s">
        <v>57</v>
      </c>
      <c r="BI6" s="43">
        <v>1</v>
      </c>
      <c r="BJ6" s="67" t="s">
        <v>57</v>
      </c>
      <c r="BK6" s="43">
        <v>1</v>
      </c>
      <c r="BL6" s="43">
        <v>1</v>
      </c>
      <c r="BM6" s="67" t="s">
        <v>57</v>
      </c>
      <c r="BN6" s="67" t="s">
        <v>57</v>
      </c>
      <c r="BO6" s="67" t="s">
        <v>57</v>
      </c>
      <c r="BP6" s="14">
        <v>1</v>
      </c>
      <c r="BQ6" s="67" t="s">
        <v>57</v>
      </c>
      <c r="BR6" s="67" t="s">
        <v>57</v>
      </c>
      <c r="BS6" s="67" t="s">
        <v>57</v>
      </c>
      <c r="BT6" s="67" t="s">
        <v>57</v>
      </c>
      <c r="BU6" s="14">
        <v>1</v>
      </c>
      <c r="BV6" s="14">
        <v>1</v>
      </c>
      <c r="BW6" s="5">
        <v>1</v>
      </c>
      <c r="BX6" s="43">
        <v>1</v>
      </c>
      <c r="BY6" s="43">
        <v>1</v>
      </c>
      <c r="BZ6" s="43">
        <v>1</v>
      </c>
      <c r="CA6" s="43">
        <v>1</v>
      </c>
      <c r="CB6" s="185" t="s">
        <v>57</v>
      </c>
      <c r="CC6" s="14">
        <v>1</v>
      </c>
      <c r="CD6" s="14">
        <v>1</v>
      </c>
      <c r="CE6" s="42">
        <v>0</v>
      </c>
      <c r="CF6" s="42">
        <v>0</v>
      </c>
      <c r="CG6" s="42">
        <v>0</v>
      </c>
      <c r="CH6" s="67" t="s">
        <v>57</v>
      </c>
      <c r="CI6" s="67" t="s">
        <v>57</v>
      </c>
      <c r="CJ6" s="67" t="s">
        <v>57</v>
      </c>
      <c r="CK6" s="42">
        <v>0</v>
      </c>
      <c r="CL6" s="67" t="s">
        <v>57</v>
      </c>
      <c r="CM6" s="42">
        <v>0</v>
      </c>
      <c r="CN6" s="42">
        <v>0</v>
      </c>
      <c r="CO6" s="42">
        <v>0</v>
      </c>
      <c r="CP6" s="42">
        <v>0</v>
      </c>
      <c r="CQ6" s="67" t="s">
        <v>57</v>
      </c>
      <c r="CR6" s="67" t="s">
        <v>57</v>
      </c>
      <c r="CS6" s="67" t="s">
        <v>57</v>
      </c>
      <c r="CT6" s="43">
        <v>1</v>
      </c>
      <c r="CU6" s="43">
        <v>1</v>
      </c>
      <c r="CV6" s="67" t="s">
        <v>57</v>
      </c>
      <c r="CW6" s="67" t="s">
        <v>57</v>
      </c>
      <c r="CX6" s="67" t="s">
        <v>57</v>
      </c>
      <c r="CY6" s="67" t="s">
        <v>57</v>
      </c>
      <c r="CZ6" s="67" t="s">
        <v>57</v>
      </c>
      <c r="DA6" s="67" t="s">
        <v>57</v>
      </c>
      <c r="DB6" s="43">
        <v>1</v>
      </c>
      <c r="DC6" s="42">
        <v>0</v>
      </c>
      <c r="DD6" s="185" t="s">
        <v>57</v>
      </c>
      <c r="DE6" s="43">
        <v>1</v>
      </c>
      <c r="DF6" s="43">
        <v>1</v>
      </c>
      <c r="DG6" s="67" t="s">
        <v>57</v>
      </c>
      <c r="DH6" s="43">
        <v>1</v>
      </c>
      <c r="DI6" s="67" t="s">
        <v>57</v>
      </c>
      <c r="DJ6" s="42">
        <v>0</v>
      </c>
      <c r="DK6" s="42">
        <v>0</v>
      </c>
      <c r="DL6" s="43">
        <v>1</v>
      </c>
      <c r="DM6" s="42">
        <v>0</v>
      </c>
      <c r="DN6" s="43">
        <v>1</v>
      </c>
      <c r="DO6" s="42">
        <v>0</v>
      </c>
      <c r="DP6" s="67" t="s">
        <v>57</v>
      </c>
      <c r="DQ6" s="67" t="s">
        <v>57</v>
      </c>
      <c r="DR6" s="43">
        <v>1</v>
      </c>
      <c r="DS6" s="67" t="s">
        <v>57</v>
      </c>
      <c r="DT6" s="67" t="s">
        <v>57</v>
      </c>
      <c r="DU6" s="43">
        <v>1</v>
      </c>
      <c r="DV6" s="43">
        <v>1</v>
      </c>
      <c r="DW6" s="43">
        <v>1</v>
      </c>
      <c r="DX6" s="43">
        <v>1</v>
      </c>
      <c r="DY6" s="67" t="s">
        <v>57</v>
      </c>
      <c r="DZ6" s="67" t="s">
        <v>57</v>
      </c>
      <c r="EA6" s="67" t="s">
        <v>57</v>
      </c>
      <c r="EB6" s="67" t="s">
        <v>57</v>
      </c>
      <c r="EC6" s="67" t="s">
        <v>57</v>
      </c>
      <c r="ED6" s="67" t="s">
        <v>57</v>
      </c>
      <c r="EE6" s="67" t="s">
        <v>57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67" t="s">
        <v>57</v>
      </c>
      <c r="EO6" s="42">
        <v>0</v>
      </c>
      <c r="EP6" s="43">
        <v>1</v>
      </c>
      <c r="EQ6" s="42">
        <v>0</v>
      </c>
      <c r="ER6" s="42">
        <v>0</v>
      </c>
      <c r="ES6" s="43">
        <v>1</v>
      </c>
      <c r="ET6" s="42">
        <v>0</v>
      </c>
      <c r="EU6" s="42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29</v>
      </c>
      <c r="FD6" s="210">
        <f t="shared" si="1"/>
        <v>0.61702127659574468</v>
      </c>
      <c r="FE6" s="101">
        <f t="shared" si="2"/>
        <v>10</v>
      </c>
      <c r="FF6" s="179"/>
      <c r="FG6" s="190"/>
      <c r="FH6" s="190"/>
      <c r="FI6" s="190"/>
      <c r="FJ6" s="190"/>
      <c r="FK6" s="202">
        <v>1368.7150008594801</v>
      </c>
      <c r="FL6" s="190"/>
      <c r="FM6" s="190"/>
      <c r="FN6" s="179"/>
      <c r="FO6" s="179"/>
    </row>
    <row r="7" spans="1:171" s="133" customFormat="1" x14ac:dyDescent="0.25">
      <c r="A7" s="181" t="s">
        <v>160</v>
      </c>
      <c r="B7" s="129" t="s">
        <v>6</v>
      </c>
      <c r="C7" s="4">
        <v>1</v>
      </c>
      <c r="D7" s="4">
        <v>1</v>
      </c>
      <c r="E7" s="20"/>
      <c r="F7" s="127">
        <v>13562497043</v>
      </c>
      <c r="G7" s="188"/>
      <c r="H7" s="189" t="s">
        <v>57</v>
      </c>
      <c r="I7" s="43">
        <v>1</v>
      </c>
      <c r="J7" s="189" t="s">
        <v>57</v>
      </c>
      <c r="K7" s="189" t="s">
        <v>57</v>
      </c>
      <c r="L7" s="189" t="s">
        <v>57</v>
      </c>
      <c r="M7" s="189" t="s">
        <v>57</v>
      </c>
      <c r="N7" s="189" t="s">
        <v>57</v>
      </c>
      <c r="O7" s="43">
        <v>1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67" t="s">
        <v>57</v>
      </c>
      <c r="AD7" s="67" t="s">
        <v>57</v>
      </c>
      <c r="AE7" s="67" t="s">
        <v>57</v>
      </c>
      <c r="AF7" s="67" t="s">
        <v>57</v>
      </c>
      <c r="AG7" s="67" t="s">
        <v>57</v>
      </c>
      <c r="AH7" s="67" t="s">
        <v>57</v>
      </c>
      <c r="AI7" s="67" t="s">
        <v>57</v>
      </c>
      <c r="AJ7" s="67" t="s">
        <v>57</v>
      </c>
      <c r="AK7" s="67" t="s">
        <v>57</v>
      </c>
      <c r="AL7" s="67" t="s">
        <v>57</v>
      </c>
      <c r="AM7" s="67" t="s">
        <v>57</v>
      </c>
      <c r="AN7" s="67" t="s">
        <v>57</v>
      </c>
      <c r="AO7" s="67" t="s">
        <v>57</v>
      </c>
      <c r="AP7" s="67" t="s">
        <v>57</v>
      </c>
      <c r="AQ7" s="67" t="s">
        <v>57</v>
      </c>
      <c r="AR7" s="189" t="s">
        <v>57</v>
      </c>
      <c r="AS7" s="189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67" t="s">
        <v>57</v>
      </c>
      <c r="BG7" s="67" t="s">
        <v>57</v>
      </c>
      <c r="BH7" s="67" t="s">
        <v>57</v>
      </c>
      <c r="BI7" s="43">
        <v>1</v>
      </c>
      <c r="BJ7" s="67" t="s">
        <v>57</v>
      </c>
      <c r="BK7" s="43">
        <v>1</v>
      </c>
      <c r="BL7" s="43">
        <v>1</v>
      </c>
      <c r="BM7" s="67" t="s">
        <v>57</v>
      </c>
      <c r="BN7" s="67" t="s">
        <v>57</v>
      </c>
      <c r="BO7" s="67" t="s">
        <v>57</v>
      </c>
      <c r="BP7" s="43">
        <v>1</v>
      </c>
      <c r="BQ7" s="67" t="s">
        <v>57</v>
      </c>
      <c r="BR7" s="67" t="s">
        <v>57</v>
      </c>
      <c r="BS7" s="67" t="s">
        <v>57</v>
      </c>
      <c r="BT7" s="67" t="s">
        <v>57</v>
      </c>
      <c r="BU7" s="43">
        <v>1</v>
      </c>
      <c r="BV7" s="43">
        <v>1</v>
      </c>
      <c r="BW7" s="43">
        <v>1</v>
      </c>
      <c r="BX7" s="43">
        <v>1</v>
      </c>
      <c r="BY7" s="42">
        <v>0</v>
      </c>
      <c r="BZ7" s="43">
        <v>1</v>
      </c>
      <c r="CA7" s="43">
        <v>1</v>
      </c>
      <c r="CB7" s="185" t="s">
        <v>57</v>
      </c>
      <c r="CC7" s="43">
        <v>1</v>
      </c>
      <c r="CD7" s="43">
        <v>1</v>
      </c>
      <c r="CE7" s="43">
        <v>1</v>
      </c>
      <c r="CF7" s="43">
        <v>1</v>
      </c>
      <c r="CG7" s="43">
        <v>1</v>
      </c>
      <c r="CH7" s="67" t="s">
        <v>57</v>
      </c>
      <c r="CI7" s="67" t="s">
        <v>57</v>
      </c>
      <c r="CJ7" s="67" t="s">
        <v>57</v>
      </c>
      <c r="CK7" s="43">
        <v>1</v>
      </c>
      <c r="CL7" s="67" t="s">
        <v>57</v>
      </c>
      <c r="CM7" s="42">
        <v>0</v>
      </c>
      <c r="CN7" s="43">
        <v>1</v>
      </c>
      <c r="CO7" s="43">
        <v>1</v>
      </c>
      <c r="CP7" s="43">
        <v>1</v>
      </c>
      <c r="CQ7" s="67" t="s">
        <v>57</v>
      </c>
      <c r="CR7" s="67" t="s">
        <v>57</v>
      </c>
      <c r="CS7" s="67" t="s">
        <v>57</v>
      </c>
      <c r="CT7" s="43">
        <v>1</v>
      </c>
      <c r="CU7" s="43">
        <v>1</v>
      </c>
      <c r="CV7" s="67" t="s">
        <v>57</v>
      </c>
      <c r="CW7" s="67" t="s">
        <v>57</v>
      </c>
      <c r="CX7" s="67" t="s">
        <v>57</v>
      </c>
      <c r="CY7" s="67" t="s">
        <v>57</v>
      </c>
      <c r="CZ7" s="67" t="s">
        <v>57</v>
      </c>
      <c r="DA7" s="67" t="s">
        <v>57</v>
      </c>
      <c r="DB7" s="43">
        <v>1</v>
      </c>
      <c r="DC7" s="42">
        <v>0</v>
      </c>
      <c r="DD7" s="185" t="s">
        <v>57</v>
      </c>
      <c r="DE7" s="43">
        <v>1</v>
      </c>
      <c r="DF7" s="43">
        <v>1</v>
      </c>
      <c r="DG7" s="67" t="s">
        <v>57</v>
      </c>
      <c r="DH7" s="43">
        <v>1</v>
      </c>
      <c r="DI7" s="67" t="s">
        <v>57</v>
      </c>
      <c r="DJ7" s="43">
        <v>1</v>
      </c>
      <c r="DK7" s="42">
        <v>0</v>
      </c>
      <c r="DL7" s="42">
        <v>0</v>
      </c>
      <c r="DM7" s="42">
        <v>0</v>
      </c>
      <c r="DN7" s="42">
        <v>0</v>
      </c>
      <c r="DO7" s="42">
        <v>0</v>
      </c>
      <c r="DP7" s="67" t="s">
        <v>57</v>
      </c>
      <c r="DQ7" s="67" t="s">
        <v>57</v>
      </c>
      <c r="DR7" s="43">
        <v>1</v>
      </c>
      <c r="DS7" s="67" t="s">
        <v>57</v>
      </c>
      <c r="DT7" s="67" t="s">
        <v>57</v>
      </c>
      <c r="DU7" s="42">
        <v>0</v>
      </c>
      <c r="DV7" s="43">
        <v>1</v>
      </c>
      <c r="DW7" s="42">
        <v>0</v>
      </c>
      <c r="DX7" s="43">
        <v>1</v>
      </c>
      <c r="DY7" s="67" t="s">
        <v>57</v>
      </c>
      <c r="DZ7" s="67" t="s">
        <v>57</v>
      </c>
      <c r="EA7" s="67" t="s">
        <v>57</v>
      </c>
      <c r="EB7" s="67" t="s">
        <v>57</v>
      </c>
      <c r="EC7" s="67" t="s">
        <v>57</v>
      </c>
      <c r="ED7" s="67" t="s">
        <v>57</v>
      </c>
      <c r="EE7" s="67" t="s">
        <v>57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67" t="s">
        <v>57</v>
      </c>
      <c r="EO7" s="42">
        <v>0</v>
      </c>
      <c r="EP7" s="43">
        <v>1</v>
      </c>
      <c r="EQ7" s="42">
        <v>0</v>
      </c>
      <c r="ER7" s="43">
        <v>1</v>
      </c>
      <c r="ES7" s="43">
        <v>1</v>
      </c>
      <c r="ET7" s="43">
        <v>1</v>
      </c>
      <c r="EU7" s="43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36</v>
      </c>
      <c r="FD7" s="210">
        <f t="shared" si="1"/>
        <v>0.76595744680851063</v>
      </c>
      <c r="FE7" s="101">
        <f t="shared" si="2"/>
        <v>3</v>
      </c>
      <c r="FF7" s="179"/>
      <c r="FG7" s="190"/>
      <c r="FH7" s="190"/>
      <c r="FI7" s="190"/>
      <c r="FJ7" s="190"/>
      <c r="FK7" s="202">
        <v>816.18229656884046</v>
      </c>
      <c r="FL7" s="190"/>
      <c r="FM7" s="190"/>
      <c r="FN7" s="179"/>
      <c r="FO7" s="179"/>
    </row>
    <row r="8" spans="1:171" s="133" customFormat="1" x14ac:dyDescent="0.25">
      <c r="A8" s="192" t="s">
        <v>163</v>
      </c>
      <c r="B8" s="136" t="s">
        <v>7</v>
      </c>
      <c r="C8" s="4">
        <v>1</v>
      </c>
      <c r="D8" s="4">
        <v>1</v>
      </c>
      <c r="E8" s="22"/>
      <c r="F8" s="127">
        <v>57838713248</v>
      </c>
      <c r="G8" s="188"/>
      <c r="H8" s="189" t="s">
        <v>57</v>
      </c>
      <c r="I8" s="14">
        <v>1</v>
      </c>
      <c r="J8" s="189" t="s">
        <v>57</v>
      </c>
      <c r="K8" s="189" t="s">
        <v>57</v>
      </c>
      <c r="L8" s="189" t="s">
        <v>57</v>
      </c>
      <c r="M8" s="189" t="s">
        <v>57</v>
      </c>
      <c r="N8" s="189" t="s">
        <v>57</v>
      </c>
      <c r="O8" s="14">
        <v>1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67" t="s">
        <v>57</v>
      </c>
      <c r="AD8" s="67" t="s">
        <v>57</v>
      </c>
      <c r="AE8" s="67" t="s">
        <v>57</v>
      </c>
      <c r="AF8" s="67" t="s">
        <v>57</v>
      </c>
      <c r="AG8" s="67" t="s">
        <v>57</v>
      </c>
      <c r="AH8" s="67" t="s">
        <v>57</v>
      </c>
      <c r="AI8" s="67" t="s">
        <v>57</v>
      </c>
      <c r="AJ8" s="67" t="s">
        <v>57</v>
      </c>
      <c r="AK8" s="67" t="s">
        <v>57</v>
      </c>
      <c r="AL8" s="67" t="s">
        <v>57</v>
      </c>
      <c r="AM8" s="67" t="s">
        <v>57</v>
      </c>
      <c r="AN8" s="67" t="s">
        <v>57</v>
      </c>
      <c r="AO8" s="67" t="s">
        <v>57</v>
      </c>
      <c r="AP8" s="67" t="s">
        <v>57</v>
      </c>
      <c r="AQ8" s="67" t="s">
        <v>57</v>
      </c>
      <c r="AR8" s="189" t="s">
        <v>57</v>
      </c>
      <c r="AS8" s="189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67" t="s">
        <v>57</v>
      </c>
      <c r="BG8" s="67" t="s">
        <v>57</v>
      </c>
      <c r="BH8" s="67" t="s">
        <v>57</v>
      </c>
      <c r="BI8" s="13">
        <v>0</v>
      </c>
      <c r="BJ8" s="67" t="s">
        <v>57</v>
      </c>
      <c r="BK8" s="13">
        <v>0</v>
      </c>
      <c r="BL8" s="13">
        <v>0</v>
      </c>
      <c r="BM8" s="67" t="s">
        <v>57</v>
      </c>
      <c r="BN8" s="67" t="s">
        <v>57</v>
      </c>
      <c r="BO8" s="67" t="s">
        <v>57</v>
      </c>
      <c r="BP8" s="14">
        <v>1</v>
      </c>
      <c r="BQ8" s="67" t="s">
        <v>57</v>
      </c>
      <c r="BR8" s="67" t="s">
        <v>57</v>
      </c>
      <c r="BS8" s="67" t="s">
        <v>57</v>
      </c>
      <c r="BT8" s="67" t="s">
        <v>57</v>
      </c>
      <c r="BU8" s="14">
        <v>1</v>
      </c>
      <c r="BV8" s="14">
        <v>1</v>
      </c>
      <c r="BW8" s="14">
        <v>1</v>
      </c>
      <c r="BX8" s="14">
        <v>1</v>
      </c>
      <c r="BY8" s="14">
        <v>1</v>
      </c>
      <c r="BZ8" s="14">
        <v>1</v>
      </c>
      <c r="CA8" s="14">
        <v>1</v>
      </c>
      <c r="CB8" s="185" t="s">
        <v>57</v>
      </c>
      <c r="CC8" s="14">
        <v>1</v>
      </c>
      <c r="CD8" s="13">
        <v>0</v>
      </c>
      <c r="CE8" s="13">
        <v>0</v>
      </c>
      <c r="CF8" s="13">
        <v>0</v>
      </c>
      <c r="CG8" s="13">
        <v>0</v>
      </c>
      <c r="CH8" s="67" t="s">
        <v>57</v>
      </c>
      <c r="CI8" s="67" t="s">
        <v>57</v>
      </c>
      <c r="CJ8" s="67" t="s">
        <v>57</v>
      </c>
      <c r="CK8" s="13">
        <v>0</v>
      </c>
      <c r="CL8" s="67" t="s">
        <v>57</v>
      </c>
      <c r="CM8" s="13">
        <v>0</v>
      </c>
      <c r="CN8" s="13">
        <v>0</v>
      </c>
      <c r="CO8" s="13">
        <v>0</v>
      </c>
      <c r="CP8" s="13">
        <v>0</v>
      </c>
      <c r="CQ8" s="67" t="s">
        <v>57</v>
      </c>
      <c r="CR8" s="67" t="s">
        <v>57</v>
      </c>
      <c r="CS8" s="67" t="s">
        <v>57</v>
      </c>
      <c r="CT8" s="14">
        <v>1</v>
      </c>
      <c r="CU8" s="13">
        <v>0</v>
      </c>
      <c r="CV8" s="67" t="s">
        <v>57</v>
      </c>
      <c r="CW8" s="67" t="s">
        <v>57</v>
      </c>
      <c r="CX8" s="67" t="s">
        <v>57</v>
      </c>
      <c r="CY8" s="67" t="s">
        <v>57</v>
      </c>
      <c r="CZ8" s="67" t="s">
        <v>57</v>
      </c>
      <c r="DA8" s="67" t="s">
        <v>57</v>
      </c>
      <c r="DB8" s="13">
        <v>0</v>
      </c>
      <c r="DC8" s="13">
        <v>0</v>
      </c>
      <c r="DD8" s="185" t="s">
        <v>57</v>
      </c>
      <c r="DE8" s="14">
        <v>1</v>
      </c>
      <c r="DF8" s="14">
        <v>1</v>
      </c>
      <c r="DG8" s="67" t="s">
        <v>57</v>
      </c>
      <c r="DH8" s="14">
        <v>1</v>
      </c>
      <c r="DI8" s="67" t="s">
        <v>57</v>
      </c>
      <c r="DJ8" s="13">
        <v>0</v>
      </c>
      <c r="DK8" s="13">
        <v>0</v>
      </c>
      <c r="DL8" s="13">
        <v>0</v>
      </c>
      <c r="DM8" s="13">
        <v>0</v>
      </c>
      <c r="DN8" s="13">
        <v>0</v>
      </c>
      <c r="DO8" s="13">
        <v>0</v>
      </c>
      <c r="DP8" s="67" t="s">
        <v>57</v>
      </c>
      <c r="DQ8" s="67" t="s">
        <v>57</v>
      </c>
      <c r="DR8" s="13">
        <v>0</v>
      </c>
      <c r="DS8" s="67" t="s">
        <v>57</v>
      </c>
      <c r="DT8" s="67" t="s">
        <v>57</v>
      </c>
      <c r="DU8" s="13">
        <v>0</v>
      </c>
      <c r="DV8" s="14">
        <v>1</v>
      </c>
      <c r="DW8" s="13">
        <v>0</v>
      </c>
      <c r="DX8" s="14">
        <v>1</v>
      </c>
      <c r="DY8" s="67" t="s">
        <v>57</v>
      </c>
      <c r="DZ8" s="67" t="s">
        <v>57</v>
      </c>
      <c r="EA8" s="67" t="s">
        <v>57</v>
      </c>
      <c r="EB8" s="67" t="s">
        <v>57</v>
      </c>
      <c r="EC8" s="67" t="s">
        <v>57</v>
      </c>
      <c r="ED8" s="67" t="s">
        <v>57</v>
      </c>
      <c r="EE8" s="67" t="s">
        <v>57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67" t="s">
        <v>57</v>
      </c>
      <c r="EO8" s="13">
        <v>0</v>
      </c>
      <c r="EP8" s="13">
        <v>0</v>
      </c>
      <c r="EQ8" s="42">
        <v>0</v>
      </c>
      <c r="ER8" s="13">
        <v>0</v>
      </c>
      <c r="ES8" s="13">
        <v>0</v>
      </c>
      <c r="ET8" s="14">
        <v>1</v>
      </c>
      <c r="EU8" s="14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19</v>
      </c>
      <c r="FD8" s="210">
        <f t="shared" si="1"/>
        <v>0.40425531914893614</v>
      </c>
      <c r="FE8" s="101">
        <f t="shared" si="2"/>
        <v>30</v>
      </c>
      <c r="FF8" s="179"/>
      <c r="FG8" s="190"/>
      <c r="FH8" s="190"/>
      <c r="FI8" s="190"/>
      <c r="FJ8" s="190"/>
      <c r="FK8" s="202">
        <v>12124.568017015768</v>
      </c>
      <c r="FL8" s="190"/>
      <c r="FM8" s="190"/>
      <c r="FN8" s="179"/>
      <c r="FO8" s="179"/>
    </row>
    <row r="9" spans="1:171" s="133" customFormat="1" x14ac:dyDescent="0.25">
      <c r="A9" s="192" t="s">
        <v>164</v>
      </c>
      <c r="B9" s="129" t="s">
        <v>8</v>
      </c>
      <c r="C9" s="4">
        <v>1</v>
      </c>
      <c r="D9" s="4">
        <v>1</v>
      </c>
      <c r="E9" s="21"/>
      <c r="F9" s="127">
        <v>41826096000</v>
      </c>
      <c r="G9" s="188"/>
      <c r="H9" s="189" t="s">
        <v>57</v>
      </c>
      <c r="I9" s="14">
        <v>1</v>
      </c>
      <c r="J9" s="189" t="s">
        <v>57</v>
      </c>
      <c r="K9" s="189" t="s">
        <v>57</v>
      </c>
      <c r="L9" s="189" t="s">
        <v>57</v>
      </c>
      <c r="M9" s="189" t="s">
        <v>57</v>
      </c>
      <c r="N9" s="189" t="s">
        <v>57</v>
      </c>
      <c r="O9" s="14">
        <v>1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67" t="s">
        <v>57</v>
      </c>
      <c r="AD9" s="67" t="s">
        <v>57</v>
      </c>
      <c r="AE9" s="67" t="s">
        <v>57</v>
      </c>
      <c r="AF9" s="67" t="s">
        <v>57</v>
      </c>
      <c r="AG9" s="67" t="s">
        <v>57</v>
      </c>
      <c r="AH9" s="67" t="s">
        <v>57</v>
      </c>
      <c r="AI9" s="67" t="s">
        <v>57</v>
      </c>
      <c r="AJ9" s="67" t="s">
        <v>57</v>
      </c>
      <c r="AK9" s="67" t="s">
        <v>57</v>
      </c>
      <c r="AL9" s="67" t="s">
        <v>57</v>
      </c>
      <c r="AM9" s="67" t="s">
        <v>57</v>
      </c>
      <c r="AN9" s="67" t="s">
        <v>57</v>
      </c>
      <c r="AO9" s="67" t="s">
        <v>57</v>
      </c>
      <c r="AP9" s="67" t="s">
        <v>57</v>
      </c>
      <c r="AQ9" s="67" t="s">
        <v>57</v>
      </c>
      <c r="AR9" s="189" t="s">
        <v>57</v>
      </c>
      <c r="AS9" s="189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67" t="s">
        <v>57</v>
      </c>
      <c r="BG9" s="67" t="s">
        <v>57</v>
      </c>
      <c r="BH9" s="67" t="s">
        <v>57</v>
      </c>
      <c r="BI9" s="55">
        <v>1</v>
      </c>
      <c r="BJ9" s="67" t="s">
        <v>57</v>
      </c>
      <c r="BK9" s="55">
        <v>1</v>
      </c>
      <c r="BL9" s="55">
        <v>1</v>
      </c>
      <c r="BM9" s="67" t="s">
        <v>57</v>
      </c>
      <c r="BN9" s="67" t="s">
        <v>57</v>
      </c>
      <c r="BO9" s="67" t="s">
        <v>57</v>
      </c>
      <c r="BP9" s="14">
        <v>1</v>
      </c>
      <c r="BQ9" s="67" t="s">
        <v>57</v>
      </c>
      <c r="BR9" s="67" t="s">
        <v>57</v>
      </c>
      <c r="BS9" s="67" t="s">
        <v>57</v>
      </c>
      <c r="BT9" s="67" t="s">
        <v>57</v>
      </c>
      <c r="BU9" s="14">
        <v>1</v>
      </c>
      <c r="BV9" s="14">
        <v>1</v>
      </c>
      <c r="BW9" s="55">
        <v>1</v>
      </c>
      <c r="BX9" s="55">
        <v>1</v>
      </c>
      <c r="BY9" s="55">
        <v>1</v>
      </c>
      <c r="BZ9" s="55">
        <v>1</v>
      </c>
      <c r="CA9" s="55">
        <v>1</v>
      </c>
      <c r="CB9" s="185" t="s">
        <v>57</v>
      </c>
      <c r="CC9" s="14">
        <v>1</v>
      </c>
      <c r="CD9" s="14">
        <v>1</v>
      </c>
      <c r="CE9" s="55">
        <v>1</v>
      </c>
      <c r="CF9" s="13">
        <v>0</v>
      </c>
      <c r="CG9" s="55">
        <v>1</v>
      </c>
      <c r="CH9" s="67" t="s">
        <v>57</v>
      </c>
      <c r="CI9" s="67" t="s">
        <v>57</v>
      </c>
      <c r="CJ9" s="67" t="s">
        <v>57</v>
      </c>
      <c r="CK9" s="55">
        <v>1</v>
      </c>
      <c r="CL9" s="67" t="s">
        <v>57</v>
      </c>
      <c r="CM9" s="13">
        <v>0</v>
      </c>
      <c r="CN9" s="55">
        <v>1</v>
      </c>
      <c r="CO9" s="56">
        <v>0</v>
      </c>
      <c r="CP9" s="55">
        <v>1</v>
      </c>
      <c r="CQ9" s="67" t="s">
        <v>57</v>
      </c>
      <c r="CR9" s="67" t="s">
        <v>57</v>
      </c>
      <c r="CS9" s="67" t="s">
        <v>57</v>
      </c>
      <c r="CT9" s="14">
        <v>1</v>
      </c>
      <c r="CU9" s="13">
        <v>0</v>
      </c>
      <c r="CV9" s="67" t="s">
        <v>57</v>
      </c>
      <c r="CW9" s="67" t="s">
        <v>57</v>
      </c>
      <c r="CX9" s="67" t="s">
        <v>57</v>
      </c>
      <c r="CY9" s="67" t="s">
        <v>57</v>
      </c>
      <c r="CZ9" s="67" t="s">
        <v>57</v>
      </c>
      <c r="DA9" s="67" t="s">
        <v>57</v>
      </c>
      <c r="DB9" s="13">
        <v>0</v>
      </c>
      <c r="DC9" s="56">
        <v>0</v>
      </c>
      <c r="DD9" s="185" t="s">
        <v>57</v>
      </c>
      <c r="DE9" s="55">
        <v>1</v>
      </c>
      <c r="DF9" s="55">
        <v>1</v>
      </c>
      <c r="DG9" s="67" t="s">
        <v>57</v>
      </c>
      <c r="DH9" s="55">
        <v>1</v>
      </c>
      <c r="DI9" s="67" t="s">
        <v>57</v>
      </c>
      <c r="DJ9" s="55">
        <v>1</v>
      </c>
      <c r="DK9" s="13">
        <v>0</v>
      </c>
      <c r="DL9" s="55">
        <v>1</v>
      </c>
      <c r="DM9" s="14">
        <v>1</v>
      </c>
      <c r="DN9" s="55">
        <v>1</v>
      </c>
      <c r="DO9" s="13">
        <v>0</v>
      </c>
      <c r="DP9" s="67" t="s">
        <v>57</v>
      </c>
      <c r="DQ9" s="67" t="s">
        <v>57</v>
      </c>
      <c r="DR9" s="55">
        <v>1</v>
      </c>
      <c r="DS9" s="67" t="s">
        <v>57</v>
      </c>
      <c r="DT9" s="67" t="s">
        <v>57</v>
      </c>
      <c r="DU9" s="55">
        <v>1</v>
      </c>
      <c r="DV9" s="13">
        <v>0</v>
      </c>
      <c r="DW9" s="13">
        <v>0</v>
      </c>
      <c r="DX9" s="14">
        <v>1</v>
      </c>
      <c r="DY9" s="67" t="s">
        <v>57</v>
      </c>
      <c r="DZ9" s="67" t="s">
        <v>57</v>
      </c>
      <c r="EA9" s="67" t="s">
        <v>57</v>
      </c>
      <c r="EB9" s="67" t="s">
        <v>57</v>
      </c>
      <c r="EC9" s="67" t="s">
        <v>57</v>
      </c>
      <c r="ED9" s="67" t="s">
        <v>57</v>
      </c>
      <c r="EE9" s="67" t="s">
        <v>57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67" t="s">
        <v>57</v>
      </c>
      <c r="EO9" s="13">
        <v>0</v>
      </c>
      <c r="EP9" s="13">
        <v>0</v>
      </c>
      <c r="EQ9" s="42">
        <v>0</v>
      </c>
      <c r="ER9" s="13">
        <v>0</v>
      </c>
      <c r="ES9" s="55">
        <v>1</v>
      </c>
      <c r="ET9" s="13">
        <v>0</v>
      </c>
      <c r="EU9" s="14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33</v>
      </c>
      <c r="FD9" s="210">
        <f t="shared" si="1"/>
        <v>0.7021276595744681</v>
      </c>
      <c r="FE9" s="101">
        <f t="shared" si="2"/>
        <v>5</v>
      </c>
      <c r="FF9" s="179"/>
      <c r="FG9" s="190"/>
      <c r="FH9" s="190"/>
      <c r="FI9" s="190"/>
      <c r="FJ9" s="190"/>
      <c r="FK9" s="202">
        <v>16485.37231604716</v>
      </c>
      <c r="FL9" s="190"/>
      <c r="FM9" s="190"/>
      <c r="FN9" s="179"/>
      <c r="FO9" s="179"/>
    </row>
    <row r="10" spans="1:171" s="133" customFormat="1" x14ac:dyDescent="0.25">
      <c r="A10" s="192" t="s">
        <v>162</v>
      </c>
      <c r="B10" s="129" t="s">
        <v>9</v>
      </c>
      <c r="C10" s="4">
        <v>1</v>
      </c>
      <c r="D10" s="4">
        <v>1</v>
      </c>
      <c r="E10" s="20"/>
      <c r="F10" s="127">
        <v>31165062000</v>
      </c>
      <c r="G10" s="188"/>
      <c r="H10" s="189" t="s">
        <v>57</v>
      </c>
      <c r="I10" s="14">
        <v>1</v>
      </c>
      <c r="J10" s="189" t="s">
        <v>57</v>
      </c>
      <c r="K10" s="189" t="s">
        <v>57</v>
      </c>
      <c r="L10" s="189" t="s">
        <v>57</v>
      </c>
      <c r="M10" s="189" t="s">
        <v>57</v>
      </c>
      <c r="N10" s="189" t="s">
        <v>57</v>
      </c>
      <c r="O10" s="14">
        <v>1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67" t="s">
        <v>57</v>
      </c>
      <c r="AD10" s="67" t="s">
        <v>57</v>
      </c>
      <c r="AE10" s="67" t="s">
        <v>57</v>
      </c>
      <c r="AF10" s="67" t="s">
        <v>57</v>
      </c>
      <c r="AG10" s="67" t="s">
        <v>57</v>
      </c>
      <c r="AH10" s="67" t="s">
        <v>57</v>
      </c>
      <c r="AI10" s="67" t="s">
        <v>57</v>
      </c>
      <c r="AJ10" s="67" t="s">
        <v>57</v>
      </c>
      <c r="AK10" s="67" t="s">
        <v>57</v>
      </c>
      <c r="AL10" s="67" t="s">
        <v>57</v>
      </c>
      <c r="AM10" s="67" t="s">
        <v>57</v>
      </c>
      <c r="AN10" s="67" t="s">
        <v>57</v>
      </c>
      <c r="AO10" s="67" t="s">
        <v>57</v>
      </c>
      <c r="AP10" s="67" t="s">
        <v>57</v>
      </c>
      <c r="AQ10" s="67" t="s">
        <v>57</v>
      </c>
      <c r="AR10" s="189" t="s">
        <v>57</v>
      </c>
      <c r="AS10" s="189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67" t="s">
        <v>57</v>
      </c>
      <c r="BG10" s="67" t="s">
        <v>57</v>
      </c>
      <c r="BH10" s="67" t="s">
        <v>57</v>
      </c>
      <c r="BI10" s="42">
        <v>0</v>
      </c>
      <c r="BJ10" s="67" t="s">
        <v>57</v>
      </c>
      <c r="BK10" s="43">
        <v>1</v>
      </c>
      <c r="BL10" s="43">
        <v>1</v>
      </c>
      <c r="BM10" s="67" t="s">
        <v>57</v>
      </c>
      <c r="BN10" s="67" t="s">
        <v>57</v>
      </c>
      <c r="BO10" s="67" t="s">
        <v>57</v>
      </c>
      <c r="BP10" s="14">
        <v>1</v>
      </c>
      <c r="BQ10" s="67" t="s">
        <v>57</v>
      </c>
      <c r="BR10" s="67" t="s">
        <v>57</v>
      </c>
      <c r="BS10" s="67" t="s">
        <v>57</v>
      </c>
      <c r="BT10" s="67" t="s">
        <v>57</v>
      </c>
      <c r="BU10" s="14">
        <v>1</v>
      </c>
      <c r="BV10" s="14">
        <v>1</v>
      </c>
      <c r="BW10" s="43">
        <v>1</v>
      </c>
      <c r="BX10" s="43">
        <v>1</v>
      </c>
      <c r="BY10" s="43">
        <v>1</v>
      </c>
      <c r="BZ10" s="43">
        <v>1</v>
      </c>
      <c r="CA10" s="43">
        <v>1</v>
      </c>
      <c r="CB10" s="185" t="s">
        <v>57</v>
      </c>
      <c r="CC10" s="14">
        <v>1</v>
      </c>
      <c r="CD10" s="13">
        <v>0</v>
      </c>
      <c r="CE10" s="42">
        <v>0</v>
      </c>
      <c r="CF10" s="42">
        <v>0</v>
      </c>
      <c r="CG10" s="42">
        <v>0</v>
      </c>
      <c r="CH10" s="67" t="s">
        <v>57</v>
      </c>
      <c r="CI10" s="67" t="s">
        <v>57</v>
      </c>
      <c r="CJ10" s="67" t="s">
        <v>57</v>
      </c>
      <c r="CK10" s="42">
        <v>0</v>
      </c>
      <c r="CL10" s="67" t="s">
        <v>57</v>
      </c>
      <c r="CM10" s="42">
        <v>0</v>
      </c>
      <c r="CN10" s="42">
        <v>0</v>
      </c>
      <c r="CO10" s="42">
        <v>0</v>
      </c>
      <c r="CP10" s="42">
        <v>0</v>
      </c>
      <c r="CQ10" s="67" t="s">
        <v>57</v>
      </c>
      <c r="CR10" s="67" t="s">
        <v>57</v>
      </c>
      <c r="CS10" s="67" t="s">
        <v>57</v>
      </c>
      <c r="CT10" s="14">
        <v>1</v>
      </c>
      <c r="CU10" s="42">
        <v>0</v>
      </c>
      <c r="CV10" s="67" t="s">
        <v>57</v>
      </c>
      <c r="CW10" s="67" t="s">
        <v>57</v>
      </c>
      <c r="CX10" s="67" t="s">
        <v>57</v>
      </c>
      <c r="CY10" s="67" t="s">
        <v>57</v>
      </c>
      <c r="CZ10" s="67" t="s">
        <v>57</v>
      </c>
      <c r="DA10" s="67" t="s">
        <v>57</v>
      </c>
      <c r="DB10" s="42">
        <v>0</v>
      </c>
      <c r="DC10" s="42">
        <v>0</v>
      </c>
      <c r="DD10" s="185" t="s">
        <v>57</v>
      </c>
      <c r="DE10" s="43">
        <v>1</v>
      </c>
      <c r="DF10" s="43">
        <v>1</v>
      </c>
      <c r="DG10" s="67" t="s">
        <v>57</v>
      </c>
      <c r="DH10" s="43">
        <v>1</v>
      </c>
      <c r="DI10" s="67" t="s">
        <v>57</v>
      </c>
      <c r="DJ10" s="42">
        <v>0</v>
      </c>
      <c r="DK10" s="42">
        <v>0</v>
      </c>
      <c r="DL10" s="42">
        <v>0</v>
      </c>
      <c r="DM10" s="13">
        <v>0</v>
      </c>
      <c r="DN10" s="42">
        <v>0</v>
      </c>
      <c r="DO10" s="42">
        <v>0</v>
      </c>
      <c r="DP10" s="67" t="s">
        <v>57</v>
      </c>
      <c r="DQ10" s="67" t="s">
        <v>57</v>
      </c>
      <c r="DR10" s="42">
        <v>0</v>
      </c>
      <c r="DS10" s="67" t="s">
        <v>57</v>
      </c>
      <c r="DT10" s="67" t="s">
        <v>57</v>
      </c>
      <c r="DU10" s="42">
        <v>0</v>
      </c>
      <c r="DV10" s="13">
        <v>0</v>
      </c>
      <c r="DW10" s="13">
        <v>0</v>
      </c>
      <c r="DX10" s="13">
        <v>0</v>
      </c>
      <c r="DY10" s="67" t="s">
        <v>57</v>
      </c>
      <c r="DZ10" s="67" t="s">
        <v>57</v>
      </c>
      <c r="EA10" s="67" t="s">
        <v>57</v>
      </c>
      <c r="EB10" s="67" t="s">
        <v>57</v>
      </c>
      <c r="EC10" s="67" t="s">
        <v>57</v>
      </c>
      <c r="ED10" s="67" t="s">
        <v>57</v>
      </c>
      <c r="EE10" s="67" t="s">
        <v>57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67" t="s">
        <v>57</v>
      </c>
      <c r="EO10" s="42">
        <v>0</v>
      </c>
      <c r="EP10" s="43">
        <v>1</v>
      </c>
      <c r="EQ10" s="42">
        <v>0</v>
      </c>
      <c r="ER10" s="42">
        <v>0</v>
      </c>
      <c r="ES10" s="43">
        <v>1</v>
      </c>
      <c r="ET10" s="43">
        <v>1</v>
      </c>
      <c r="EU10" s="14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21</v>
      </c>
      <c r="FD10" s="210">
        <f t="shared" si="1"/>
        <v>0.44680851063829785</v>
      </c>
      <c r="FE10" s="101">
        <f t="shared" si="2"/>
        <v>27</v>
      </c>
      <c r="FF10" s="179"/>
      <c r="FG10" s="190"/>
      <c r="FH10" s="190"/>
      <c r="FI10" s="190"/>
      <c r="FJ10" s="190"/>
      <c r="FK10" s="202">
        <v>34594.291484099631</v>
      </c>
      <c r="FL10" s="190"/>
      <c r="FM10" s="190"/>
      <c r="FN10" s="179"/>
      <c r="FO10" s="179"/>
    </row>
    <row r="11" spans="1:171" s="133" customFormat="1" x14ac:dyDescent="0.25">
      <c r="A11" s="192" t="s">
        <v>161</v>
      </c>
      <c r="B11" s="129" t="s">
        <v>10</v>
      </c>
      <c r="C11" s="4">
        <v>1</v>
      </c>
      <c r="D11" s="4">
        <v>1</v>
      </c>
      <c r="E11" s="20"/>
      <c r="F11" s="127">
        <v>7456763000</v>
      </c>
      <c r="G11" s="188"/>
      <c r="H11" s="189" t="s">
        <v>57</v>
      </c>
      <c r="I11" s="43">
        <v>1</v>
      </c>
      <c r="J11" s="189" t="s">
        <v>57</v>
      </c>
      <c r="K11" s="189" t="s">
        <v>57</v>
      </c>
      <c r="L11" s="189" t="s">
        <v>57</v>
      </c>
      <c r="M11" s="189" t="s">
        <v>57</v>
      </c>
      <c r="N11" s="189" t="s">
        <v>57</v>
      </c>
      <c r="O11" s="43">
        <v>1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67" t="s">
        <v>57</v>
      </c>
      <c r="AD11" s="67" t="s">
        <v>57</v>
      </c>
      <c r="AE11" s="67" t="s">
        <v>57</v>
      </c>
      <c r="AF11" s="67" t="s">
        <v>57</v>
      </c>
      <c r="AG11" s="67" t="s">
        <v>57</v>
      </c>
      <c r="AH11" s="67" t="s">
        <v>57</v>
      </c>
      <c r="AI11" s="67" t="s">
        <v>57</v>
      </c>
      <c r="AJ11" s="67" t="s">
        <v>57</v>
      </c>
      <c r="AK11" s="67" t="s">
        <v>57</v>
      </c>
      <c r="AL11" s="67" t="s">
        <v>57</v>
      </c>
      <c r="AM11" s="67" t="s">
        <v>57</v>
      </c>
      <c r="AN11" s="67" t="s">
        <v>57</v>
      </c>
      <c r="AO11" s="67" t="s">
        <v>57</v>
      </c>
      <c r="AP11" s="67" t="s">
        <v>57</v>
      </c>
      <c r="AQ11" s="67" t="s">
        <v>57</v>
      </c>
      <c r="AR11" s="189" t="s">
        <v>57</v>
      </c>
      <c r="AS11" s="189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67" t="s">
        <v>57</v>
      </c>
      <c r="BG11" s="67" t="s">
        <v>57</v>
      </c>
      <c r="BH11" s="67" t="s">
        <v>57</v>
      </c>
      <c r="BI11" s="43">
        <v>1</v>
      </c>
      <c r="BJ11" s="67" t="s">
        <v>57</v>
      </c>
      <c r="BK11" s="43">
        <v>1</v>
      </c>
      <c r="BL11" s="43">
        <v>1</v>
      </c>
      <c r="BM11" s="67" t="s">
        <v>57</v>
      </c>
      <c r="BN11" s="67" t="s">
        <v>57</v>
      </c>
      <c r="BO11" s="67" t="s">
        <v>57</v>
      </c>
      <c r="BP11" s="43">
        <v>1</v>
      </c>
      <c r="BQ11" s="67" t="s">
        <v>57</v>
      </c>
      <c r="BR11" s="67" t="s">
        <v>57</v>
      </c>
      <c r="BS11" s="67" t="s">
        <v>57</v>
      </c>
      <c r="BT11" s="67" t="s">
        <v>57</v>
      </c>
      <c r="BU11" s="43">
        <v>1</v>
      </c>
      <c r="BV11" s="43">
        <v>1</v>
      </c>
      <c r="BW11" s="43">
        <v>1</v>
      </c>
      <c r="BX11" s="43">
        <v>1</v>
      </c>
      <c r="BY11" s="43">
        <v>1</v>
      </c>
      <c r="BZ11" s="43">
        <v>1</v>
      </c>
      <c r="CA11" s="43">
        <v>1</v>
      </c>
      <c r="CB11" s="185" t="s">
        <v>57</v>
      </c>
      <c r="CC11" s="43">
        <v>1</v>
      </c>
      <c r="CD11" s="42">
        <v>0</v>
      </c>
      <c r="CE11" s="43">
        <v>1</v>
      </c>
      <c r="CF11" s="43">
        <v>1</v>
      </c>
      <c r="CG11" s="43">
        <v>1</v>
      </c>
      <c r="CH11" s="67" t="s">
        <v>57</v>
      </c>
      <c r="CI11" s="67" t="s">
        <v>57</v>
      </c>
      <c r="CJ11" s="67" t="s">
        <v>57</v>
      </c>
      <c r="CK11" s="43">
        <v>1</v>
      </c>
      <c r="CL11" s="67" t="s">
        <v>57</v>
      </c>
      <c r="CM11" s="43">
        <v>1</v>
      </c>
      <c r="CN11" s="43">
        <v>1</v>
      </c>
      <c r="CO11" s="43">
        <v>1</v>
      </c>
      <c r="CP11" s="43">
        <v>1</v>
      </c>
      <c r="CQ11" s="67" t="s">
        <v>57</v>
      </c>
      <c r="CR11" s="67" t="s">
        <v>57</v>
      </c>
      <c r="CS11" s="67" t="s">
        <v>57</v>
      </c>
      <c r="CT11" s="43">
        <v>1</v>
      </c>
      <c r="CU11" s="43">
        <v>1</v>
      </c>
      <c r="CV11" s="67" t="s">
        <v>57</v>
      </c>
      <c r="CW11" s="67" t="s">
        <v>57</v>
      </c>
      <c r="CX11" s="67" t="s">
        <v>57</v>
      </c>
      <c r="CY11" s="67" t="s">
        <v>57</v>
      </c>
      <c r="CZ11" s="67" t="s">
        <v>57</v>
      </c>
      <c r="DA11" s="67" t="s">
        <v>57</v>
      </c>
      <c r="DB11" s="43">
        <v>1</v>
      </c>
      <c r="DC11" s="56">
        <v>0</v>
      </c>
      <c r="DD11" s="185" t="s">
        <v>57</v>
      </c>
      <c r="DE11" s="43">
        <v>1</v>
      </c>
      <c r="DF11" s="43">
        <v>1</v>
      </c>
      <c r="DG11" s="67" t="s">
        <v>57</v>
      </c>
      <c r="DH11" s="43">
        <v>1</v>
      </c>
      <c r="DI11" s="67" t="s">
        <v>57</v>
      </c>
      <c r="DJ11" s="43">
        <v>1</v>
      </c>
      <c r="DK11" s="42">
        <v>0</v>
      </c>
      <c r="DL11" s="43">
        <v>1</v>
      </c>
      <c r="DM11" s="42">
        <v>0</v>
      </c>
      <c r="DN11" s="43">
        <v>1</v>
      </c>
      <c r="DO11" s="43">
        <v>1</v>
      </c>
      <c r="DP11" s="67" t="s">
        <v>57</v>
      </c>
      <c r="DQ11" s="67" t="s">
        <v>57</v>
      </c>
      <c r="DR11" s="43">
        <v>1</v>
      </c>
      <c r="DS11" s="67" t="s">
        <v>57</v>
      </c>
      <c r="DT11" s="67" t="s">
        <v>57</v>
      </c>
      <c r="DU11" s="43">
        <v>1</v>
      </c>
      <c r="DV11" s="43">
        <v>1</v>
      </c>
      <c r="DW11" s="42">
        <v>0</v>
      </c>
      <c r="DX11" s="43">
        <v>1</v>
      </c>
      <c r="DY11" s="67" t="s">
        <v>57</v>
      </c>
      <c r="DZ11" s="67" t="s">
        <v>57</v>
      </c>
      <c r="EA11" s="67" t="s">
        <v>57</v>
      </c>
      <c r="EB11" s="67" t="s">
        <v>57</v>
      </c>
      <c r="EC11" s="67" t="s">
        <v>57</v>
      </c>
      <c r="ED11" s="67" t="s">
        <v>57</v>
      </c>
      <c r="EE11" s="67" t="s">
        <v>57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67" t="s">
        <v>57</v>
      </c>
      <c r="EO11" s="42">
        <v>0</v>
      </c>
      <c r="EP11" s="42">
        <v>0</v>
      </c>
      <c r="EQ11" s="42">
        <v>0</v>
      </c>
      <c r="ER11" s="43">
        <v>1</v>
      </c>
      <c r="ES11" s="42">
        <v>0</v>
      </c>
      <c r="ET11" s="43">
        <v>1</v>
      </c>
      <c r="EU11" s="42">
        <v>0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38</v>
      </c>
      <c r="FD11" s="210">
        <f t="shared" si="1"/>
        <v>0.80851063829787229</v>
      </c>
      <c r="FE11" s="101">
        <f t="shared" si="2"/>
        <v>1</v>
      </c>
      <c r="FF11" s="179"/>
      <c r="FG11" s="190"/>
      <c r="FH11" s="190"/>
      <c r="FI11" s="190"/>
      <c r="FJ11" s="190"/>
      <c r="FK11" s="202">
        <v>1753.5427912815906</v>
      </c>
      <c r="FL11" s="190"/>
      <c r="FM11" s="190"/>
      <c r="FN11" s="179"/>
      <c r="FO11" s="179"/>
    </row>
    <row r="12" spans="1:171" s="133" customFormat="1" x14ac:dyDescent="0.25">
      <c r="A12" s="192" t="s">
        <v>165</v>
      </c>
      <c r="B12" s="129" t="s">
        <v>311</v>
      </c>
      <c r="C12" s="4">
        <v>1</v>
      </c>
      <c r="D12" s="4">
        <v>1</v>
      </c>
      <c r="E12" s="20"/>
      <c r="F12" s="127">
        <v>137012501104</v>
      </c>
      <c r="G12" s="188"/>
      <c r="H12" s="189" t="s">
        <v>57</v>
      </c>
      <c r="I12" s="43">
        <v>1</v>
      </c>
      <c r="J12" s="189" t="s">
        <v>57</v>
      </c>
      <c r="K12" s="189" t="s">
        <v>57</v>
      </c>
      <c r="L12" s="189" t="s">
        <v>57</v>
      </c>
      <c r="M12" s="189" t="s">
        <v>57</v>
      </c>
      <c r="N12" s="189" t="s">
        <v>57</v>
      </c>
      <c r="O12" s="43">
        <v>1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67" t="s">
        <v>57</v>
      </c>
      <c r="AD12" s="67" t="s">
        <v>57</v>
      </c>
      <c r="AE12" s="67" t="s">
        <v>57</v>
      </c>
      <c r="AF12" s="67" t="s">
        <v>57</v>
      </c>
      <c r="AG12" s="67" t="s">
        <v>57</v>
      </c>
      <c r="AH12" s="67" t="s">
        <v>57</v>
      </c>
      <c r="AI12" s="67" t="s">
        <v>57</v>
      </c>
      <c r="AJ12" s="67" t="s">
        <v>57</v>
      </c>
      <c r="AK12" s="67" t="s">
        <v>57</v>
      </c>
      <c r="AL12" s="67" t="s">
        <v>57</v>
      </c>
      <c r="AM12" s="67" t="s">
        <v>57</v>
      </c>
      <c r="AN12" s="67" t="s">
        <v>57</v>
      </c>
      <c r="AO12" s="67" t="s">
        <v>57</v>
      </c>
      <c r="AP12" s="67" t="s">
        <v>57</v>
      </c>
      <c r="AQ12" s="67" t="s">
        <v>57</v>
      </c>
      <c r="AR12" s="189" t="s">
        <v>57</v>
      </c>
      <c r="AS12" s="189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67" t="s">
        <v>57</v>
      </c>
      <c r="BG12" s="67" t="s">
        <v>57</v>
      </c>
      <c r="BH12" s="67" t="s">
        <v>57</v>
      </c>
      <c r="BI12" s="42">
        <v>0</v>
      </c>
      <c r="BJ12" s="67" t="s">
        <v>57</v>
      </c>
      <c r="BK12" s="43">
        <v>1</v>
      </c>
      <c r="BL12" s="43">
        <v>1</v>
      </c>
      <c r="BM12" s="67" t="s">
        <v>57</v>
      </c>
      <c r="BN12" s="67" t="s">
        <v>57</v>
      </c>
      <c r="BO12" s="67" t="s">
        <v>57</v>
      </c>
      <c r="BP12" s="43">
        <v>1</v>
      </c>
      <c r="BQ12" s="67" t="s">
        <v>57</v>
      </c>
      <c r="BR12" s="67" t="s">
        <v>57</v>
      </c>
      <c r="BS12" s="67" t="s">
        <v>57</v>
      </c>
      <c r="BT12" s="67" t="s">
        <v>57</v>
      </c>
      <c r="BU12" s="43">
        <v>1</v>
      </c>
      <c r="BV12" s="43">
        <v>1</v>
      </c>
      <c r="BW12" s="43">
        <v>1</v>
      </c>
      <c r="BX12" s="43">
        <v>1</v>
      </c>
      <c r="BY12" s="43">
        <v>1</v>
      </c>
      <c r="BZ12" s="43">
        <v>1</v>
      </c>
      <c r="CA12" s="43">
        <v>1</v>
      </c>
      <c r="CB12" s="185" t="s">
        <v>57</v>
      </c>
      <c r="CC12" s="43">
        <v>1</v>
      </c>
      <c r="CD12" s="43">
        <v>1</v>
      </c>
      <c r="CE12" s="42">
        <v>0</v>
      </c>
      <c r="CF12" s="42">
        <v>0</v>
      </c>
      <c r="CG12" s="43">
        <v>1</v>
      </c>
      <c r="CH12" s="67" t="s">
        <v>57</v>
      </c>
      <c r="CI12" s="67" t="s">
        <v>57</v>
      </c>
      <c r="CJ12" s="67" t="s">
        <v>57</v>
      </c>
      <c r="CK12" s="44" t="s">
        <v>156</v>
      </c>
      <c r="CL12" s="67" t="s">
        <v>57</v>
      </c>
      <c r="CM12" s="44" t="s">
        <v>156</v>
      </c>
      <c r="CN12" s="44" t="s">
        <v>156</v>
      </c>
      <c r="CO12" s="44" t="s">
        <v>156</v>
      </c>
      <c r="CP12" s="42">
        <v>0</v>
      </c>
      <c r="CQ12" s="67" t="s">
        <v>57</v>
      </c>
      <c r="CR12" s="67" t="s">
        <v>57</v>
      </c>
      <c r="CS12" s="67" t="s">
        <v>57</v>
      </c>
      <c r="CT12" s="42">
        <v>0</v>
      </c>
      <c r="CU12" s="42">
        <v>0</v>
      </c>
      <c r="CV12" s="67" t="s">
        <v>57</v>
      </c>
      <c r="CW12" s="67" t="s">
        <v>57</v>
      </c>
      <c r="CX12" s="67" t="s">
        <v>57</v>
      </c>
      <c r="CY12" s="67" t="s">
        <v>57</v>
      </c>
      <c r="CZ12" s="67" t="s">
        <v>57</v>
      </c>
      <c r="DA12" s="67" t="s">
        <v>57</v>
      </c>
      <c r="DB12" s="43">
        <v>1</v>
      </c>
      <c r="DC12" s="42">
        <v>0</v>
      </c>
      <c r="DD12" s="185" t="s">
        <v>57</v>
      </c>
      <c r="DE12" s="43">
        <v>1</v>
      </c>
      <c r="DF12" s="43">
        <v>1</v>
      </c>
      <c r="DG12" s="67" t="s">
        <v>57</v>
      </c>
      <c r="DH12" s="43">
        <v>1</v>
      </c>
      <c r="DI12" s="67" t="s">
        <v>57</v>
      </c>
      <c r="DJ12" s="42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67" t="s">
        <v>57</v>
      </c>
      <c r="DQ12" s="67" t="s">
        <v>57</v>
      </c>
      <c r="DR12" s="43">
        <v>1</v>
      </c>
      <c r="DS12" s="67" t="s">
        <v>57</v>
      </c>
      <c r="DT12" s="67" t="s">
        <v>57</v>
      </c>
      <c r="DU12" s="42">
        <v>0</v>
      </c>
      <c r="DV12" s="42">
        <v>0</v>
      </c>
      <c r="DW12" s="42">
        <v>0</v>
      </c>
      <c r="DX12" s="43">
        <v>1</v>
      </c>
      <c r="DY12" s="67" t="s">
        <v>57</v>
      </c>
      <c r="DZ12" s="67" t="s">
        <v>57</v>
      </c>
      <c r="EA12" s="67" t="s">
        <v>57</v>
      </c>
      <c r="EB12" s="67" t="s">
        <v>57</v>
      </c>
      <c r="EC12" s="67" t="s">
        <v>57</v>
      </c>
      <c r="ED12" s="67" t="s">
        <v>57</v>
      </c>
      <c r="EE12" s="67" t="s">
        <v>57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67" t="s">
        <v>57</v>
      </c>
      <c r="EO12" s="42">
        <v>0</v>
      </c>
      <c r="EP12" s="43">
        <v>1</v>
      </c>
      <c r="EQ12" s="42">
        <v>0</v>
      </c>
      <c r="ER12" s="43">
        <v>1</v>
      </c>
      <c r="ES12" s="43">
        <v>1</v>
      </c>
      <c r="ET12" s="43">
        <v>1</v>
      </c>
      <c r="EU12" s="43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26</v>
      </c>
      <c r="FD12" s="210">
        <f>(FC12/43)</f>
        <v>0.60465116279069764</v>
      </c>
      <c r="FE12" s="101">
        <f t="shared" si="2"/>
        <v>14</v>
      </c>
      <c r="FF12" s="179"/>
      <c r="FG12" s="190"/>
      <c r="FH12" s="190"/>
      <c r="FI12" s="190"/>
      <c r="FJ12" s="190"/>
      <c r="FK12" s="202">
        <v>54303.822394684503</v>
      </c>
      <c r="FL12" s="190"/>
      <c r="FM12" s="190"/>
      <c r="FN12" s="179"/>
      <c r="FO12" s="179"/>
    </row>
    <row r="13" spans="1:171" s="133" customFormat="1" x14ac:dyDescent="0.25">
      <c r="A13" s="192" t="s">
        <v>166</v>
      </c>
      <c r="B13" s="129" t="s">
        <v>11</v>
      </c>
      <c r="C13" s="4">
        <v>1</v>
      </c>
      <c r="D13" s="4">
        <v>1</v>
      </c>
      <c r="E13" s="24"/>
      <c r="F13" s="127">
        <v>18506074070</v>
      </c>
      <c r="G13" s="188"/>
      <c r="H13" s="189" t="s">
        <v>57</v>
      </c>
      <c r="I13" s="43">
        <v>1</v>
      </c>
      <c r="J13" s="189" t="s">
        <v>57</v>
      </c>
      <c r="K13" s="189" t="s">
        <v>57</v>
      </c>
      <c r="L13" s="189" t="s">
        <v>57</v>
      </c>
      <c r="M13" s="189" t="s">
        <v>57</v>
      </c>
      <c r="N13" s="189" t="s">
        <v>57</v>
      </c>
      <c r="O13" s="43">
        <v>1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67" t="s">
        <v>57</v>
      </c>
      <c r="AD13" s="67" t="s">
        <v>57</v>
      </c>
      <c r="AE13" s="67" t="s">
        <v>57</v>
      </c>
      <c r="AF13" s="67" t="s">
        <v>57</v>
      </c>
      <c r="AG13" s="67" t="s">
        <v>57</v>
      </c>
      <c r="AH13" s="67" t="s">
        <v>57</v>
      </c>
      <c r="AI13" s="67" t="s">
        <v>57</v>
      </c>
      <c r="AJ13" s="67" t="s">
        <v>57</v>
      </c>
      <c r="AK13" s="67" t="s">
        <v>57</v>
      </c>
      <c r="AL13" s="67" t="s">
        <v>57</v>
      </c>
      <c r="AM13" s="67" t="s">
        <v>57</v>
      </c>
      <c r="AN13" s="67" t="s">
        <v>57</v>
      </c>
      <c r="AO13" s="67" t="s">
        <v>57</v>
      </c>
      <c r="AP13" s="67" t="s">
        <v>57</v>
      </c>
      <c r="AQ13" s="67" t="s">
        <v>57</v>
      </c>
      <c r="AR13" s="189" t="s">
        <v>57</v>
      </c>
      <c r="AS13" s="189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67" t="s">
        <v>57</v>
      </c>
      <c r="BG13" s="67" t="s">
        <v>57</v>
      </c>
      <c r="BH13" s="67" t="s">
        <v>57</v>
      </c>
      <c r="BI13" s="43">
        <v>1</v>
      </c>
      <c r="BJ13" s="67" t="s">
        <v>57</v>
      </c>
      <c r="BK13" s="43">
        <v>1</v>
      </c>
      <c r="BL13" s="43">
        <v>1</v>
      </c>
      <c r="BM13" s="67" t="s">
        <v>57</v>
      </c>
      <c r="BN13" s="67" t="s">
        <v>57</v>
      </c>
      <c r="BO13" s="67" t="s">
        <v>57</v>
      </c>
      <c r="BP13" s="43">
        <v>1</v>
      </c>
      <c r="BQ13" s="67" t="s">
        <v>57</v>
      </c>
      <c r="BR13" s="67" t="s">
        <v>57</v>
      </c>
      <c r="BS13" s="67" t="s">
        <v>57</v>
      </c>
      <c r="BT13" s="67" t="s">
        <v>57</v>
      </c>
      <c r="BU13" s="43">
        <v>1</v>
      </c>
      <c r="BV13" s="43">
        <v>1</v>
      </c>
      <c r="BW13" s="43">
        <v>1</v>
      </c>
      <c r="BX13" s="43">
        <v>1</v>
      </c>
      <c r="BY13" s="43">
        <v>1</v>
      </c>
      <c r="BZ13" s="43">
        <v>1</v>
      </c>
      <c r="CA13" s="43">
        <v>1</v>
      </c>
      <c r="CB13" s="185" t="s">
        <v>57</v>
      </c>
      <c r="CC13" s="43">
        <v>1</v>
      </c>
      <c r="CD13" s="42">
        <v>0</v>
      </c>
      <c r="CE13" s="42">
        <v>0</v>
      </c>
      <c r="CF13" s="42">
        <v>0</v>
      </c>
      <c r="CG13" s="43">
        <v>1</v>
      </c>
      <c r="CH13" s="67" t="s">
        <v>57</v>
      </c>
      <c r="CI13" s="67" t="s">
        <v>57</v>
      </c>
      <c r="CJ13" s="67" t="s">
        <v>57</v>
      </c>
      <c r="CK13" s="42">
        <v>0</v>
      </c>
      <c r="CL13" s="67" t="s">
        <v>57</v>
      </c>
      <c r="CM13" s="42">
        <v>0</v>
      </c>
      <c r="CN13" s="42">
        <v>0</v>
      </c>
      <c r="CO13" s="42">
        <v>0</v>
      </c>
      <c r="CP13" s="42">
        <v>0</v>
      </c>
      <c r="CQ13" s="67" t="s">
        <v>57</v>
      </c>
      <c r="CR13" s="67" t="s">
        <v>57</v>
      </c>
      <c r="CS13" s="67" t="s">
        <v>57</v>
      </c>
      <c r="CT13" s="43">
        <v>1</v>
      </c>
      <c r="CU13" s="43">
        <v>1</v>
      </c>
      <c r="CV13" s="67" t="s">
        <v>57</v>
      </c>
      <c r="CW13" s="67" t="s">
        <v>57</v>
      </c>
      <c r="CX13" s="67" t="s">
        <v>57</v>
      </c>
      <c r="CY13" s="67" t="s">
        <v>57</v>
      </c>
      <c r="CZ13" s="67" t="s">
        <v>57</v>
      </c>
      <c r="DA13" s="67" t="s">
        <v>57</v>
      </c>
      <c r="DB13" s="43">
        <v>1</v>
      </c>
      <c r="DC13" s="42">
        <v>0</v>
      </c>
      <c r="DD13" s="185" t="s">
        <v>57</v>
      </c>
      <c r="DE13" s="43">
        <v>1</v>
      </c>
      <c r="DF13" s="43">
        <v>1</v>
      </c>
      <c r="DG13" s="67" t="s">
        <v>57</v>
      </c>
      <c r="DH13" s="42">
        <v>0</v>
      </c>
      <c r="DI13" s="67" t="s">
        <v>57</v>
      </c>
      <c r="DJ13" s="42">
        <v>0</v>
      </c>
      <c r="DK13" s="42">
        <v>0</v>
      </c>
      <c r="DL13" s="43">
        <v>1</v>
      </c>
      <c r="DM13" s="42">
        <v>0</v>
      </c>
      <c r="DN13" s="43">
        <v>1</v>
      </c>
      <c r="DO13" s="42">
        <v>0</v>
      </c>
      <c r="DP13" s="67" t="s">
        <v>57</v>
      </c>
      <c r="DQ13" s="67" t="s">
        <v>57</v>
      </c>
      <c r="DR13" s="43">
        <v>1</v>
      </c>
      <c r="DS13" s="67" t="s">
        <v>57</v>
      </c>
      <c r="DT13" s="67" t="s">
        <v>57</v>
      </c>
      <c r="DU13" s="42">
        <v>0</v>
      </c>
      <c r="DV13" s="43">
        <v>1</v>
      </c>
      <c r="DW13" s="42">
        <v>0</v>
      </c>
      <c r="DX13" s="43">
        <v>1</v>
      </c>
      <c r="DY13" s="67" t="s">
        <v>57</v>
      </c>
      <c r="DZ13" s="67" t="s">
        <v>57</v>
      </c>
      <c r="EA13" s="67" t="s">
        <v>57</v>
      </c>
      <c r="EB13" s="67" t="s">
        <v>57</v>
      </c>
      <c r="EC13" s="67" t="s">
        <v>57</v>
      </c>
      <c r="ED13" s="67" t="s">
        <v>57</v>
      </c>
      <c r="EE13" s="67" t="s">
        <v>57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67" t="s">
        <v>57</v>
      </c>
      <c r="EO13" s="42">
        <v>0</v>
      </c>
      <c r="EP13" s="43">
        <v>1</v>
      </c>
      <c r="EQ13" s="42">
        <v>0</v>
      </c>
      <c r="ER13" s="43">
        <v>1</v>
      </c>
      <c r="ES13" s="43">
        <v>1</v>
      </c>
      <c r="ET13" s="43">
        <v>1</v>
      </c>
      <c r="EU13" s="43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30</v>
      </c>
      <c r="FD13" s="210">
        <f t="shared" si="1"/>
        <v>0.63829787234042556</v>
      </c>
      <c r="FE13" s="101">
        <f t="shared" si="2"/>
        <v>9</v>
      </c>
      <c r="FF13" s="179"/>
      <c r="FG13" s="190"/>
      <c r="FH13" s="190"/>
      <c r="FI13" s="190"/>
      <c r="FJ13" s="190"/>
      <c r="FK13" s="202">
        <v>3252.0563325897378</v>
      </c>
      <c r="FL13" s="190"/>
      <c r="FM13" s="190"/>
      <c r="FN13" s="179"/>
      <c r="FO13" s="179"/>
    </row>
    <row r="14" spans="1:171" s="133" customFormat="1" x14ac:dyDescent="0.25">
      <c r="A14" s="192" t="s">
        <v>167</v>
      </c>
      <c r="B14" s="129" t="s">
        <v>12</v>
      </c>
      <c r="C14" s="4">
        <v>1</v>
      </c>
      <c r="D14" s="4">
        <v>1</v>
      </c>
      <c r="E14" s="20"/>
      <c r="F14" s="127">
        <v>44184020566</v>
      </c>
      <c r="G14" s="188"/>
      <c r="H14" s="189" t="s">
        <v>57</v>
      </c>
      <c r="I14" s="43">
        <v>1</v>
      </c>
      <c r="J14" s="189" t="s">
        <v>57</v>
      </c>
      <c r="K14" s="189" t="s">
        <v>57</v>
      </c>
      <c r="L14" s="189" t="s">
        <v>57</v>
      </c>
      <c r="M14" s="189" t="s">
        <v>57</v>
      </c>
      <c r="N14" s="189" t="s">
        <v>57</v>
      </c>
      <c r="O14" s="43">
        <v>1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67" t="s">
        <v>57</v>
      </c>
      <c r="AD14" s="67" t="s">
        <v>57</v>
      </c>
      <c r="AE14" s="67" t="s">
        <v>57</v>
      </c>
      <c r="AF14" s="67" t="s">
        <v>57</v>
      </c>
      <c r="AG14" s="67" t="s">
        <v>57</v>
      </c>
      <c r="AH14" s="67" t="s">
        <v>57</v>
      </c>
      <c r="AI14" s="67" t="s">
        <v>57</v>
      </c>
      <c r="AJ14" s="67" t="s">
        <v>57</v>
      </c>
      <c r="AK14" s="67" t="s">
        <v>57</v>
      </c>
      <c r="AL14" s="67" t="s">
        <v>57</v>
      </c>
      <c r="AM14" s="67" t="s">
        <v>57</v>
      </c>
      <c r="AN14" s="67" t="s">
        <v>57</v>
      </c>
      <c r="AO14" s="67" t="s">
        <v>57</v>
      </c>
      <c r="AP14" s="67" t="s">
        <v>57</v>
      </c>
      <c r="AQ14" s="67" t="s">
        <v>57</v>
      </c>
      <c r="AR14" s="189" t="s">
        <v>57</v>
      </c>
      <c r="AS14" s="189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67" t="s">
        <v>57</v>
      </c>
      <c r="BG14" s="67" t="s">
        <v>57</v>
      </c>
      <c r="BH14" s="67" t="s">
        <v>57</v>
      </c>
      <c r="BI14" s="42">
        <v>0</v>
      </c>
      <c r="BJ14" s="67" t="s">
        <v>57</v>
      </c>
      <c r="BK14" s="42">
        <v>0</v>
      </c>
      <c r="BL14" s="42">
        <v>0</v>
      </c>
      <c r="BM14" s="67" t="s">
        <v>57</v>
      </c>
      <c r="BN14" s="67" t="s">
        <v>57</v>
      </c>
      <c r="BO14" s="67" t="s">
        <v>57</v>
      </c>
      <c r="BP14" s="43">
        <v>1</v>
      </c>
      <c r="BQ14" s="67" t="s">
        <v>57</v>
      </c>
      <c r="BR14" s="67" t="s">
        <v>57</v>
      </c>
      <c r="BS14" s="67" t="s">
        <v>57</v>
      </c>
      <c r="BT14" s="67" t="s">
        <v>57</v>
      </c>
      <c r="BU14" s="43">
        <v>1</v>
      </c>
      <c r="BV14" s="43">
        <v>1</v>
      </c>
      <c r="BW14" s="43">
        <v>1</v>
      </c>
      <c r="BX14" s="43">
        <v>1</v>
      </c>
      <c r="BY14" s="43">
        <v>1</v>
      </c>
      <c r="BZ14" s="43">
        <v>1</v>
      </c>
      <c r="CA14" s="43">
        <v>1</v>
      </c>
      <c r="CB14" s="185" t="s">
        <v>57</v>
      </c>
      <c r="CC14" s="43">
        <v>1</v>
      </c>
      <c r="CD14" s="42">
        <v>0</v>
      </c>
      <c r="CE14" s="42">
        <v>0</v>
      </c>
      <c r="CF14" s="42">
        <v>0</v>
      </c>
      <c r="CG14" s="42">
        <v>0</v>
      </c>
      <c r="CH14" s="67" t="s">
        <v>57</v>
      </c>
      <c r="CI14" s="67" t="s">
        <v>57</v>
      </c>
      <c r="CJ14" s="67" t="s">
        <v>57</v>
      </c>
      <c r="CK14" s="42">
        <v>0</v>
      </c>
      <c r="CL14" s="67" t="s">
        <v>57</v>
      </c>
      <c r="CM14" s="42">
        <v>0</v>
      </c>
      <c r="CN14" s="42">
        <v>0</v>
      </c>
      <c r="CO14" s="42">
        <v>0</v>
      </c>
      <c r="CP14" s="42">
        <v>0</v>
      </c>
      <c r="CQ14" s="67" t="s">
        <v>57</v>
      </c>
      <c r="CR14" s="67" t="s">
        <v>57</v>
      </c>
      <c r="CS14" s="67" t="s">
        <v>57</v>
      </c>
      <c r="CT14" s="43">
        <v>1</v>
      </c>
      <c r="CU14" s="42">
        <v>0</v>
      </c>
      <c r="CV14" s="67" t="s">
        <v>57</v>
      </c>
      <c r="CW14" s="67" t="s">
        <v>57</v>
      </c>
      <c r="CX14" s="67" t="s">
        <v>57</v>
      </c>
      <c r="CY14" s="67" t="s">
        <v>57</v>
      </c>
      <c r="CZ14" s="67" t="s">
        <v>57</v>
      </c>
      <c r="DA14" s="67" t="s">
        <v>57</v>
      </c>
      <c r="DB14" s="42">
        <v>0</v>
      </c>
      <c r="DC14" s="42">
        <v>0</v>
      </c>
      <c r="DD14" s="185" t="s">
        <v>57</v>
      </c>
      <c r="DE14" s="43">
        <v>1</v>
      </c>
      <c r="DF14" s="43">
        <v>1</v>
      </c>
      <c r="DG14" s="67" t="s">
        <v>57</v>
      </c>
      <c r="DH14" s="43">
        <v>1</v>
      </c>
      <c r="DI14" s="67" t="s">
        <v>57</v>
      </c>
      <c r="DJ14" s="42">
        <v>0</v>
      </c>
      <c r="DK14" s="42">
        <v>0</v>
      </c>
      <c r="DL14" s="43">
        <v>1</v>
      </c>
      <c r="DM14" s="42">
        <v>0</v>
      </c>
      <c r="DN14" s="42">
        <v>0</v>
      </c>
      <c r="DO14" s="42">
        <v>0</v>
      </c>
      <c r="DP14" s="67" t="s">
        <v>57</v>
      </c>
      <c r="DQ14" s="67" t="s">
        <v>57</v>
      </c>
      <c r="DR14" s="42">
        <v>0</v>
      </c>
      <c r="DS14" s="67" t="s">
        <v>57</v>
      </c>
      <c r="DT14" s="67" t="s">
        <v>57</v>
      </c>
      <c r="DU14" s="42">
        <v>0</v>
      </c>
      <c r="DV14" s="42">
        <v>0</v>
      </c>
      <c r="DW14" s="42">
        <v>0</v>
      </c>
      <c r="DX14" s="43">
        <v>1</v>
      </c>
      <c r="DY14" s="67" t="s">
        <v>57</v>
      </c>
      <c r="DZ14" s="67" t="s">
        <v>57</v>
      </c>
      <c r="EA14" s="67" t="s">
        <v>57</v>
      </c>
      <c r="EB14" s="67" t="s">
        <v>57</v>
      </c>
      <c r="EC14" s="67" t="s">
        <v>57</v>
      </c>
      <c r="ED14" s="67" t="s">
        <v>57</v>
      </c>
      <c r="EE14" s="67" t="s">
        <v>57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67" t="s">
        <v>57</v>
      </c>
      <c r="EO14" s="42">
        <v>0</v>
      </c>
      <c r="EP14" s="43">
        <v>1</v>
      </c>
      <c r="EQ14" s="43">
        <v>1</v>
      </c>
      <c r="ER14" s="43">
        <v>1</v>
      </c>
      <c r="ES14" s="43">
        <v>1</v>
      </c>
      <c r="ET14" s="43">
        <v>1</v>
      </c>
      <c r="EU14" s="43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22</v>
      </c>
      <c r="FD14" s="210">
        <f t="shared" si="1"/>
        <v>0.46808510638297873</v>
      </c>
      <c r="FE14" s="101">
        <f t="shared" si="2"/>
        <v>25</v>
      </c>
      <c r="FF14" s="179"/>
      <c r="FG14" s="190"/>
      <c r="FH14" s="190"/>
      <c r="FI14" s="190"/>
      <c r="FJ14" s="190"/>
      <c r="FK14" s="202">
        <v>6482.8994559782132</v>
      </c>
      <c r="FL14" s="190"/>
      <c r="FM14" s="190"/>
      <c r="FN14" s="179"/>
      <c r="FO14" s="179"/>
    </row>
    <row r="15" spans="1:171" s="133" customFormat="1" x14ac:dyDescent="0.25">
      <c r="A15" s="192" t="s">
        <v>168</v>
      </c>
      <c r="B15" s="129" t="s">
        <v>13</v>
      </c>
      <c r="C15" s="4">
        <v>1</v>
      </c>
      <c r="D15" s="4">
        <v>1</v>
      </c>
      <c r="E15" s="20"/>
      <c r="F15" s="127">
        <v>36877691500</v>
      </c>
      <c r="G15" s="188"/>
      <c r="H15" s="189" t="s">
        <v>57</v>
      </c>
      <c r="I15" s="13">
        <v>0</v>
      </c>
      <c r="J15" s="189" t="s">
        <v>57</v>
      </c>
      <c r="K15" s="189" t="s">
        <v>57</v>
      </c>
      <c r="L15" s="189" t="s">
        <v>57</v>
      </c>
      <c r="M15" s="189" t="s">
        <v>57</v>
      </c>
      <c r="N15" s="189" t="s">
        <v>57</v>
      </c>
      <c r="O15" s="14">
        <v>1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67" t="s">
        <v>57</v>
      </c>
      <c r="AD15" s="67" t="s">
        <v>57</v>
      </c>
      <c r="AE15" s="67" t="s">
        <v>57</v>
      </c>
      <c r="AF15" s="67" t="s">
        <v>57</v>
      </c>
      <c r="AG15" s="67" t="s">
        <v>57</v>
      </c>
      <c r="AH15" s="67" t="s">
        <v>57</v>
      </c>
      <c r="AI15" s="67" t="s">
        <v>57</v>
      </c>
      <c r="AJ15" s="67" t="s">
        <v>57</v>
      </c>
      <c r="AK15" s="67" t="s">
        <v>57</v>
      </c>
      <c r="AL15" s="67" t="s">
        <v>57</v>
      </c>
      <c r="AM15" s="67" t="s">
        <v>57</v>
      </c>
      <c r="AN15" s="67" t="s">
        <v>57</v>
      </c>
      <c r="AO15" s="67" t="s">
        <v>57</v>
      </c>
      <c r="AP15" s="67" t="s">
        <v>57</v>
      </c>
      <c r="AQ15" s="67" t="s">
        <v>57</v>
      </c>
      <c r="AR15" s="189" t="s">
        <v>57</v>
      </c>
      <c r="AS15" s="189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67" t="s">
        <v>57</v>
      </c>
      <c r="BG15" s="67" t="s">
        <v>57</v>
      </c>
      <c r="BH15" s="67" t="s">
        <v>57</v>
      </c>
      <c r="BI15" s="55">
        <v>1</v>
      </c>
      <c r="BJ15" s="67" t="s">
        <v>57</v>
      </c>
      <c r="BK15" s="55">
        <v>1</v>
      </c>
      <c r="BL15" s="56">
        <v>0</v>
      </c>
      <c r="BM15" s="67" t="s">
        <v>57</v>
      </c>
      <c r="BN15" s="67" t="s">
        <v>57</v>
      </c>
      <c r="BO15" s="67" t="s">
        <v>57</v>
      </c>
      <c r="BP15" s="14">
        <v>1</v>
      </c>
      <c r="BQ15" s="67" t="s">
        <v>57</v>
      </c>
      <c r="BR15" s="67" t="s">
        <v>57</v>
      </c>
      <c r="BS15" s="67" t="s">
        <v>57</v>
      </c>
      <c r="BT15" s="67" t="s">
        <v>57</v>
      </c>
      <c r="BU15" s="14">
        <v>1</v>
      </c>
      <c r="BV15" s="14">
        <v>1</v>
      </c>
      <c r="BW15" s="55">
        <v>1</v>
      </c>
      <c r="BX15" s="55">
        <v>1</v>
      </c>
      <c r="BY15" s="55">
        <v>1</v>
      </c>
      <c r="BZ15" s="55">
        <v>1</v>
      </c>
      <c r="CA15" s="55">
        <v>1</v>
      </c>
      <c r="CB15" s="185" t="s">
        <v>57</v>
      </c>
      <c r="CC15" s="14">
        <v>1</v>
      </c>
      <c r="CD15" s="13">
        <v>0</v>
      </c>
      <c r="CE15" s="55">
        <v>1</v>
      </c>
      <c r="CF15" s="56">
        <v>0</v>
      </c>
      <c r="CG15" s="55">
        <v>1</v>
      </c>
      <c r="CH15" s="67" t="s">
        <v>57</v>
      </c>
      <c r="CI15" s="67" t="s">
        <v>57</v>
      </c>
      <c r="CJ15" s="67" t="s">
        <v>57</v>
      </c>
      <c r="CK15" s="56">
        <v>0</v>
      </c>
      <c r="CL15" s="67" t="s">
        <v>57</v>
      </c>
      <c r="CM15" s="56">
        <v>0</v>
      </c>
      <c r="CN15" s="56">
        <v>0</v>
      </c>
      <c r="CO15" s="56">
        <v>0</v>
      </c>
      <c r="CP15" s="56">
        <v>0</v>
      </c>
      <c r="CQ15" s="67" t="s">
        <v>57</v>
      </c>
      <c r="CR15" s="67" t="s">
        <v>57</v>
      </c>
      <c r="CS15" s="67" t="s">
        <v>57</v>
      </c>
      <c r="CT15" s="14">
        <v>1</v>
      </c>
      <c r="CU15" s="55">
        <v>1</v>
      </c>
      <c r="CV15" s="67" t="s">
        <v>57</v>
      </c>
      <c r="CW15" s="67" t="s">
        <v>57</v>
      </c>
      <c r="CX15" s="67" t="s">
        <v>57</v>
      </c>
      <c r="CY15" s="67" t="s">
        <v>57</v>
      </c>
      <c r="CZ15" s="67" t="s">
        <v>57</v>
      </c>
      <c r="DA15" s="67" t="s">
        <v>57</v>
      </c>
      <c r="DB15" s="55">
        <v>1</v>
      </c>
      <c r="DC15" s="55">
        <v>1</v>
      </c>
      <c r="DD15" s="185" t="s">
        <v>57</v>
      </c>
      <c r="DE15" s="55">
        <v>1</v>
      </c>
      <c r="DF15" s="55">
        <v>1</v>
      </c>
      <c r="DG15" s="67" t="s">
        <v>57</v>
      </c>
      <c r="DH15" s="55">
        <v>1</v>
      </c>
      <c r="DI15" s="67" t="s">
        <v>57</v>
      </c>
      <c r="DJ15" s="55">
        <v>1</v>
      </c>
      <c r="DK15" s="56">
        <v>0</v>
      </c>
      <c r="DL15" s="56">
        <v>0</v>
      </c>
      <c r="DM15" s="14">
        <v>1</v>
      </c>
      <c r="DN15" s="55">
        <v>1</v>
      </c>
      <c r="DO15" s="55">
        <v>1</v>
      </c>
      <c r="DP15" s="67" t="s">
        <v>57</v>
      </c>
      <c r="DQ15" s="67" t="s">
        <v>57</v>
      </c>
      <c r="DR15" s="55">
        <v>1</v>
      </c>
      <c r="DS15" s="67" t="s">
        <v>57</v>
      </c>
      <c r="DT15" s="67" t="s">
        <v>57</v>
      </c>
      <c r="DU15" s="56">
        <v>0</v>
      </c>
      <c r="DV15" s="13">
        <v>0</v>
      </c>
      <c r="DW15" s="14">
        <v>1</v>
      </c>
      <c r="DX15" s="14">
        <v>1</v>
      </c>
      <c r="DY15" s="67" t="s">
        <v>57</v>
      </c>
      <c r="DZ15" s="67" t="s">
        <v>57</v>
      </c>
      <c r="EA15" s="67" t="s">
        <v>57</v>
      </c>
      <c r="EB15" s="67" t="s">
        <v>57</v>
      </c>
      <c r="EC15" s="67" t="s">
        <v>57</v>
      </c>
      <c r="ED15" s="67" t="s">
        <v>57</v>
      </c>
      <c r="EE15" s="67" t="s">
        <v>57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67" t="s">
        <v>57</v>
      </c>
      <c r="EO15" s="55">
        <v>1</v>
      </c>
      <c r="EP15" s="55">
        <v>1</v>
      </c>
      <c r="EQ15" s="43">
        <v>1</v>
      </c>
      <c r="ER15" s="55">
        <v>1</v>
      </c>
      <c r="ES15" s="55">
        <v>1</v>
      </c>
      <c r="ET15" s="55">
        <v>1</v>
      </c>
      <c r="EU15" s="13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33</v>
      </c>
      <c r="FD15" s="210">
        <f t="shared" si="1"/>
        <v>0.7021276595744681</v>
      </c>
      <c r="FE15" s="101">
        <f t="shared" si="2"/>
        <v>5</v>
      </c>
      <c r="FF15" s="179"/>
      <c r="FG15" s="190"/>
      <c r="FH15" s="190"/>
      <c r="FI15" s="190"/>
      <c r="FJ15" s="190"/>
      <c r="FK15" s="202">
        <v>2660.7960910276097</v>
      </c>
      <c r="FL15" s="190"/>
      <c r="FM15" s="190"/>
      <c r="FN15" s="179"/>
      <c r="FO15" s="179"/>
    </row>
    <row r="16" spans="1:171" s="133" customFormat="1" x14ac:dyDescent="0.25">
      <c r="A16" s="192" t="s">
        <v>169</v>
      </c>
      <c r="B16" s="129" t="s">
        <v>14</v>
      </c>
      <c r="C16" s="4">
        <v>1</v>
      </c>
      <c r="D16" s="4">
        <v>1</v>
      </c>
      <c r="E16" s="20"/>
      <c r="F16" s="127">
        <v>23473050496</v>
      </c>
      <c r="G16" s="188"/>
      <c r="H16" s="189" t="s">
        <v>57</v>
      </c>
      <c r="I16" s="43">
        <v>1</v>
      </c>
      <c r="J16" s="189" t="s">
        <v>57</v>
      </c>
      <c r="K16" s="189" t="s">
        <v>57</v>
      </c>
      <c r="L16" s="189" t="s">
        <v>57</v>
      </c>
      <c r="M16" s="189" t="s">
        <v>57</v>
      </c>
      <c r="N16" s="189" t="s">
        <v>57</v>
      </c>
      <c r="O16" s="43">
        <v>1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67" t="s">
        <v>57</v>
      </c>
      <c r="AD16" s="67" t="s">
        <v>57</v>
      </c>
      <c r="AE16" s="67" t="s">
        <v>57</v>
      </c>
      <c r="AF16" s="67" t="s">
        <v>57</v>
      </c>
      <c r="AG16" s="67" t="s">
        <v>57</v>
      </c>
      <c r="AH16" s="67" t="s">
        <v>57</v>
      </c>
      <c r="AI16" s="67" t="s">
        <v>57</v>
      </c>
      <c r="AJ16" s="67" t="s">
        <v>57</v>
      </c>
      <c r="AK16" s="67" t="s">
        <v>57</v>
      </c>
      <c r="AL16" s="67" t="s">
        <v>57</v>
      </c>
      <c r="AM16" s="67" t="s">
        <v>57</v>
      </c>
      <c r="AN16" s="67" t="s">
        <v>57</v>
      </c>
      <c r="AO16" s="67" t="s">
        <v>57</v>
      </c>
      <c r="AP16" s="67" t="s">
        <v>57</v>
      </c>
      <c r="AQ16" s="67" t="s">
        <v>57</v>
      </c>
      <c r="AR16" s="189" t="s">
        <v>57</v>
      </c>
      <c r="AS16" s="189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67" t="s">
        <v>57</v>
      </c>
      <c r="BG16" s="67" t="s">
        <v>57</v>
      </c>
      <c r="BH16" s="67" t="s">
        <v>57</v>
      </c>
      <c r="BI16" s="42">
        <v>0</v>
      </c>
      <c r="BJ16" s="67" t="s">
        <v>57</v>
      </c>
      <c r="BK16" s="42">
        <v>0</v>
      </c>
      <c r="BL16" s="42">
        <v>0</v>
      </c>
      <c r="BM16" s="67" t="s">
        <v>57</v>
      </c>
      <c r="BN16" s="67" t="s">
        <v>57</v>
      </c>
      <c r="BO16" s="67" t="s">
        <v>57</v>
      </c>
      <c r="BP16" s="43">
        <v>1</v>
      </c>
      <c r="BQ16" s="67" t="s">
        <v>57</v>
      </c>
      <c r="BR16" s="67" t="s">
        <v>57</v>
      </c>
      <c r="BS16" s="67" t="s">
        <v>57</v>
      </c>
      <c r="BT16" s="67" t="s">
        <v>57</v>
      </c>
      <c r="BU16" s="43">
        <v>1</v>
      </c>
      <c r="BV16" s="43">
        <v>1</v>
      </c>
      <c r="BW16" s="43">
        <v>1</v>
      </c>
      <c r="BX16" s="43">
        <v>1</v>
      </c>
      <c r="BY16" s="43">
        <v>1</v>
      </c>
      <c r="BZ16" s="43">
        <v>1</v>
      </c>
      <c r="CA16" s="43">
        <v>1</v>
      </c>
      <c r="CB16" s="185" t="s">
        <v>57</v>
      </c>
      <c r="CC16" s="43">
        <v>1</v>
      </c>
      <c r="CD16" s="42">
        <v>0</v>
      </c>
      <c r="CE16" s="42">
        <v>0</v>
      </c>
      <c r="CF16" s="42">
        <v>0</v>
      </c>
      <c r="CG16" s="43">
        <v>1</v>
      </c>
      <c r="CH16" s="67" t="s">
        <v>57</v>
      </c>
      <c r="CI16" s="67" t="s">
        <v>57</v>
      </c>
      <c r="CJ16" s="67" t="s">
        <v>57</v>
      </c>
      <c r="CK16" s="42">
        <v>0</v>
      </c>
      <c r="CL16" s="67" t="s">
        <v>57</v>
      </c>
      <c r="CM16" s="42">
        <v>0</v>
      </c>
      <c r="CN16" s="42">
        <v>0</v>
      </c>
      <c r="CO16" s="42">
        <v>0</v>
      </c>
      <c r="CP16" s="42">
        <v>0</v>
      </c>
      <c r="CQ16" s="67" t="s">
        <v>57</v>
      </c>
      <c r="CR16" s="67" t="s">
        <v>57</v>
      </c>
      <c r="CS16" s="67" t="s">
        <v>57</v>
      </c>
      <c r="CT16" s="43">
        <v>1</v>
      </c>
      <c r="CU16" s="42">
        <v>0</v>
      </c>
      <c r="CV16" s="67" t="s">
        <v>57</v>
      </c>
      <c r="CW16" s="67" t="s">
        <v>57</v>
      </c>
      <c r="CX16" s="67" t="s">
        <v>57</v>
      </c>
      <c r="CY16" s="67" t="s">
        <v>57</v>
      </c>
      <c r="CZ16" s="67" t="s">
        <v>57</v>
      </c>
      <c r="DA16" s="67" t="s">
        <v>57</v>
      </c>
      <c r="DB16" s="42">
        <v>0</v>
      </c>
      <c r="DC16" s="42">
        <v>0</v>
      </c>
      <c r="DD16" s="185" t="s">
        <v>57</v>
      </c>
      <c r="DE16" s="43">
        <v>1</v>
      </c>
      <c r="DF16" s="43">
        <v>1</v>
      </c>
      <c r="DG16" s="67" t="s">
        <v>57</v>
      </c>
      <c r="DH16" s="43">
        <v>1</v>
      </c>
      <c r="DI16" s="67" t="s">
        <v>57</v>
      </c>
      <c r="DJ16" s="42">
        <v>0</v>
      </c>
      <c r="DK16" s="42">
        <v>0</v>
      </c>
      <c r="DL16" s="42">
        <v>0</v>
      </c>
      <c r="DM16" s="42">
        <v>0</v>
      </c>
      <c r="DN16" s="42">
        <v>0</v>
      </c>
      <c r="DO16" s="42">
        <v>0</v>
      </c>
      <c r="DP16" s="67" t="s">
        <v>57</v>
      </c>
      <c r="DQ16" s="67" t="s">
        <v>57</v>
      </c>
      <c r="DR16" s="42">
        <v>0</v>
      </c>
      <c r="DS16" s="67" t="s">
        <v>57</v>
      </c>
      <c r="DT16" s="67" t="s">
        <v>57</v>
      </c>
      <c r="DU16" s="42">
        <v>0</v>
      </c>
      <c r="DV16" s="42">
        <v>0</v>
      </c>
      <c r="DW16" s="42">
        <v>0</v>
      </c>
      <c r="DX16" s="42">
        <v>0</v>
      </c>
      <c r="DY16" s="67" t="s">
        <v>57</v>
      </c>
      <c r="DZ16" s="67" t="s">
        <v>57</v>
      </c>
      <c r="EA16" s="67" t="s">
        <v>57</v>
      </c>
      <c r="EB16" s="67" t="s">
        <v>57</v>
      </c>
      <c r="EC16" s="67" t="s">
        <v>57</v>
      </c>
      <c r="ED16" s="67" t="s">
        <v>57</v>
      </c>
      <c r="EE16" s="67" t="s">
        <v>57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67" t="s">
        <v>57</v>
      </c>
      <c r="EO16" s="43">
        <v>1</v>
      </c>
      <c r="EP16" s="43">
        <v>1</v>
      </c>
      <c r="EQ16" s="42">
        <v>0</v>
      </c>
      <c r="ER16" s="43">
        <v>1</v>
      </c>
      <c r="ES16" s="43">
        <v>1</v>
      </c>
      <c r="ET16" s="43">
        <v>1</v>
      </c>
      <c r="EU16" s="43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22</v>
      </c>
      <c r="FD16" s="210">
        <f t="shared" si="1"/>
        <v>0.46808510638297873</v>
      </c>
      <c r="FE16" s="101">
        <f t="shared" si="2"/>
        <v>25</v>
      </c>
      <c r="FF16" s="179"/>
      <c r="FG16" s="190"/>
      <c r="FH16" s="190"/>
      <c r="FI16" s="190"/>
      <c r="FJ16" s="190"/>
      <c r="FK16" s="202">
        <v>3493.6629111742045</v>
      </c>
      <c r="FL16" s="190"/>
      <c r="FM16" s="190"/>
      <c r="FN16" s="179"/>
      <c r="FO16" s="179"/>
    </row>
    <row r="17" spans="1:171" s="133" customFormat="1" x14ac:dyDescent="0.25">
      <c r="A17" s="192" t="s">
        <v>170</v>
      </c>
      <c r="B17" s="129" t="s">
        <v>15</v>
      </c>
      <c r="C17" s="4">
        <v>1</v>
      </c>
      <c r="D17" s="4">
        <v>1</v>
      </c>
      <c r="E17" s="20"/>
      <c r="F17" s="127">
        <v>65846290949</v>
      </c>
      <c r="G17" s="188"/>
      <c r="H17" s="189" t="s">
        <v>57</v>
      </c>
      <c r="I17" s="43">
        <v>1</v>
      </c>
      <c r="J17" s="189" t="s">
        <v>57</v>
      </c>
      <c r="K17" s="189" t="s">
        <v>57</v>
      </c>
      <c r="L17" s="189" t="s">
        <v>57</v>
      </c>
      <c r="M17" s="189" t="s">
        <v>57</v>
      </c>
      <c r="N17" s="189" t="s">
        <v>57</v>
      </c>
      <c r="O17" s="43">
        <v>1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67" t="s">
        <v>57</v>
      </c>
      <c r="AD17" s="67" t="s">
        <v>57</v>
      </c>
      <c r="AE17" s="67" t="s">
        <v>57</v>
      </c>
      <c r="AF17" s="67" t="s">
        <v>57</v>
      </c>
      <c r="AG17" s="67" t="s">
        <v>57</v>
      </c>
      <c r="AH17" s="67" t="s">
        <v>57</v>
      </c>
      <c r="AI17" s="67" t="s">
        <v>57</v>
      </c>
      <c r="AJ17" s="67" t="s">
        <v>57</v>
      </c>
      <c r="AK17" s="67" t="s">
        <v>57</v>
      </c>
      <c r="AL17" s="67" t="s">
        <v>57</v>
      </c>
      <c r="AM17" s="67" t="s">
        <v>57</v>
      </c>
      <c r="AN17" s="67" t="s">
        <v>57</v>
      </c>
      <c r="AO17" s="67" t="s">
        <v>57</v>
      </c>
      <c r="AP17" s="67" t="s">
        <v>57</v>
      </c>
      <c r="AQ17" s="67" t="s">
        <v>57</v>
      </c>
      <c r="AR17" s="189" t="s">
        <v>57</v>
      </c>
      <c r="AS17" s="189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67" t="s">
        <v>57</v>
      </c>
      <c r="BG17" s="67" t="s">
        <v>57</v>
      </c>
      <c r="BH17" s="67" t="s">
        <v>57</v>
      </c>
      <c r="BI17" s="42">
        <v>0</v>
      </c>
      <c r="BJ17" s="67" t="s">
        <v>57</v>
      </c>
      <c r="BK17" s="43">
        <v>1</v>
      </c>
      <c r="BL17" s="43">
        <v>1</v>
      </c>
      <c r="BM17" s="67" t="s">
        <v>57</v>
      </c>
      <c r="BN17" s="67" t="s">
        <v>57</v>
      </c>
      <c r="BO17" s="67" t="s">
        <v>57</v>
      </c>
      <c r="BP17" s="43">
        <v>1</v>
      </c>
      <c r="BQ17" s="67" t="s">
        <v>57</v>
      </c>
      <c r="BR17" s="67" t="s">
        <v>57</v>
      </c>
      <c r="BS17" s="67" t="s">
        <v>57</v>
      </c>
      <c r="BT17" s="67" t="s">
        <v>57</v>
      </c>
      <c r="BU17" s="43">
        <v>1</v>
      </c>
      <c r="BV17" s="43">
        <v>1</v>
      </c>
      <c r="BW17" s="43">
        <v>1</v>
      </c>
      <c r="BX17" s="43">
        <v>1</v>
      </c>
      <c r="BY17" s="43">
        <v>1</v>
      </c>
      <c r="BZ17" s="43">
        <v>1</v>
      </c>
      <c r="CA17" s="43">
        <v>1</v>
      </c>
      <c r="CB17" s="185" t="s">
        <v>57</v>
      </c>
      <c r="CC17" s="43">
        <v>1</v>
      </c>
      <c r="CD17" s="42">
        <v>0</v>
      </c>
      <c r="CE17" s="43">
        <v>1</v>
      </c>
      <c r="CF17" s="42">
        <v>0</v>
      </c>
      <c r="CG17" s="43">
        <v>1</v>
      </c>
      <c r="CH17" s="67" t="s">
        <v>57</v>
      </c>
      <c r="CI17" s="67" t="s">
        <v>57</v>
      </c>
      <c r="CJ17" s="67" t="s">
        <v>57</v>
      </c>
      <c r="CK17" s="43">
        <v>1</v>
      </c>
      <c r="CL17" s="67" t="s">
        <v>57</v>
      </c>
      <c r="CM17" s="42">
        <v>0</v>
      </c>
      <c r="CN17" s="43">
        <v>1</v>
      </c>
      <c r="CO17" s="43">
        <v>1</v>
      </c>
      <c r="CP17" s="14">
        <v>1</v>
      </c>
      <c r="CQ17" s="67" t="s">
        <v>57</v>
      </c>
      <c r="CR17" s="67" t="s">
        <v>57</v>
      </c>
      <c r="CS17" s="67" t="s">
        <v>57</v>
      </c>
      <c r="CT17" s="43">
        <v>1</v>
      </c>
      <c r="CU17" s="43">
        <v>1</v>
      </c>
      <c r="CV17" s="67" t="s">
        <v>57</v>
      </c>
      <c r="CW17" s="67" t="s">
        <v>57</v>
      </c>
      <c r="CX17" s="67" t="s">
        <v>57</v>
      </c>
      <c r="CY17" s="67" t="s">
        <v>57</v>
      </c>
      <c r="CZ17" s="67" t="s">
        <v>57</v>
      </c>
      <c r="DA17" s="67" t="s">
        <v>57</v>
      </c>
      <c r="DB17" s="43">
        <v>1</v>
      </c>
      <c r="DC17" s="43">
        <v>1</v>
      </c>
      <c r="DD17" s="185" t="s">
        <v>57</v>
      </c>
      <c r="DE17" s="43">
        <v>1</v>
      </c>
      <c r="DF17" s="43">
        <v>1</v>
      </c>
      <c r="DG17" s="67" t="s">
        <v>57</v>
      </c>
      <c r="DH17" s="43">
        <v>1</v>
      </c>
      <c r="DI17" s="67" t="s">
        <v>57</v>
      </c>
      <c r="DJ17" s="43">
        <v>1</v>
      </c>
      <c r="DK17" s="42">
        <v>0</v>
      </c>
      <c r="DL17" s="43">
        <v>1</v>
      </c>
      <c r="DM17" s="42">
        <v>0</v>
      </c>
      <c r="DN17" s="43">
        <v>1</v>
      </c>
      <c r="DO17" s="43">
        <v>1</v>
      </c>
      <c r="DP17" s="67" t="s">
        <v>57</v>
      </c>
      <c r="DQ17" s="67" t="s">
        <v>57</v>
      </c>
      <c r="DR17" s="43">
        <v>1</v>
      </c>
      <c r="DS17" s="67" t="s">
        <v>57</v>
      </c>
      <c r="DT17" s="67" t="s">
        <v>57</v>
      </c>
      <c r="DU17" s="43">
        <v>1</v>
      </c>
      <c r="DV17" s="43">
        <v>1</v>
      </c>
      <c r="DW17" s="43">
        <v>1</v>
      </c>
      <c r="DX17" s="14">
        <v>1</v>
      </c>
      <c r="DY17" s="67" t="s">
        <v>57</v>
      </c>
      <c r="DZ17" s="67" t="s">
        <v>57</v>
      </c>
      <c r="EA17" s="67" t="s">
        <v>57</v>
      </c>
      <c r="EB17" s="67" t="s">
        <v>57</v>
      </c>
      <c r="EC17" s="67" t="s">
        <v>57</v>
      </c>
      <c r="ED17" s="67" t="s">
        <v>57</v>
      </c>
      <c r="EE17" s="67" t="s">
        <v>57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67" t="s">
        <v>57</v>
      </c>
      <c r="EO17" s="42">
        <v>0</v>
      </c>
      <c r="EP17" s="42">
        <v>0</v>
      </c>
      <c r="EQ17" s="42">
        <v>0</v>
      </c>
      <c r="ER17" s="43">
        <v>1</v>
      </c>
      <c r="ES17" s="43">
        <v>1</v>
      </c>
      <c r="ET17" s="42">
        <v>0</v>
      </c>
      <c r="EU17" s="42">
        <v>0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37</v>
      </c>
      <c r="FD17" s="210">
        <f t="shared" si="1"/>
        <v>0.78723404255319152</v>
      </c>
      <c r="FE17" s="101">
        <f t="shared" si="2"/>
        <v>2</v>
      </c>
      <c r="FF17" s="179"/>
      <c r="FG17" s="190"/>
      <c r="FH17" s="190"/>
      <c r="FI17" s="190"/>
      <c r="FJ17" s="190"/>
      <c r="FK17" s="202">
        <v>14037.487076520947</v>
      </c>
      <c r="FL17" s="190"/>
      <c r="FM17" s="190"/>
      <c r="FN17" s="179"/>
      <c r="FO17" s="179"/>
    </row>
    <row r="18" spans="1:171" s="133" customFormat="1" x14ac:dyDescent="0.25">
      <c r="A18" s="192" t="s">
        <v>171</v>
      </c>
      <c r="B18" s="129" t="s">
        <v>16</v>
      </c>
      <c r="C18" s="4">
        <v>1</v>
      </c>
      <c r="D18" s="4">
        <v>1</v>
      </c>
      <c r="E18" s="195"/>
      <c r="F18" s="127">
        <v>148343021687</v>
      </c>
      <c r="G18" s="188"/>
      <c r="H18" s="189" t="s">
        <v>57</v>
      </c>
      <c r="I18" s="43">
        <v>1</v>
      </c>
      <c r="J18" s="189" t="s">
        <v>57</v>
      </c>
      <c r="K18" s="189" t="s">
        <v>57</v>
      </c>
      <c r="L18" s="189" t="s">
        <v>57</v>
      </c>
      <c r="M18" s="189" t="s">
        <v>57</v>
      </c>
      <c r="N18" s="189" t="s">
        <v>57</v>
      </c>
      <c r="O18" s="43">
        <v>1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67" t="s">
        <v>57</v>
      </c>
      <c r="AD18" s="67" t="s">
        <v>57</v>
      </c>
      <c r="AE18" s="67" t="s">
        <v>57</v>
      </c>
      <c r="AF18" s="67" t="s">
        <v>57</v>
      </c>
      <c r="AG18" s="67" t="s">
        <v>57</v>
      </c>
      <c r="AH18" s="67" t="s">
        <v>57</v>
      </c>
      <c r="AI18" s="67" t="s">
        <v>57</v>
      </c>
      <c r="AJ18" s="67" t="s">
        <v>57</v>
      </c>
      <c r="AK18" s="67" t="s">
        <v>57</v>
      </c>
      <c r="AL18" s="67" t="s">
        <v>57</v>
      </c>
      <c r="AM18" s="67" t="s">
        <v>57</v>
      </c>
      <c r="AN18" s="67" t="s">
        <v>57</v>
      </c>
      <c r="AO18" s="67" t="s">
        <v>57</v>
      </c>
      <c r="AP18" s="67" t="s">
        <v>57</v>
      </c>
      <c r="AQ18" s="67" t="s">
        <v>57</v>
      </c>
      <c r="AR18" s="189" t="s">
        <v>57</v>
      </c>
      <c r="AS18" s="189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67" t="s">
        <v>57</v>
      </c>
      <c r="BG18" s="67" t="s">
        <v>57</v>
      </c>
      <c r="BH18" s="67" t="s">
        <v>57</v>
      </c>
      <c r="BI18" s="43">
        <v>1</v>
      </c>
      <c r="BJ18" s="67" t="s">
        <v>57</v>
      </c>
      <c r="BK18" s="43">
        <v>1</v>
      </c>
      <c r="BL18" s="13">
        <v>0</v>
      </c>
      <c r="BM18" s="67" t="s">
        <v>57</v>
      </c>
      <c r="BN18" s="67" t="s">
        <v>57</v>
      </c>
      <c r="BO18" s="67" t="s">
        <v>57</v>
      </c>
      <c r="BP18" s="43">
        <v>1</v>
      </c>
      <c r="BQ18" s="67" t="s">
        <v>57</v>
      </c>
      <c r="BR18" s="67" t="s">
        <v>57</v>
      </c>
      <c r="BS18" s="67" t="s">
        <v>57</v>
      </c>
      <c r="BT18" s="67" t="s">
        <v>57</v>
      </c>
      <c r="BU18" s="43">
        <v>1</v>
      </c>
      <c r="BV18" s="43">
        <v>1</v>
      </c>
      <c r="BW18" s="42">
        <v>0</v>
      </c>
      <c r="BX18" s="43">
        <v>1</v>
      </c>
      <c r="BY18" s="43">
        <v>1</v>
      </c>
      <c r="BZ18" s="43">
        <v>1</v>
      </c>
      <c r="CA18" s="43">
        <v>1</v>
      </c>
      <c r="CB18" s="185" t="s">
        <v>57</v>
      </c>
      <c r="CC18" s="43">
        <v>1</v>
      </c>
      <c r="CD18" s="43">
        <v>1</v>
      </c>
      <c r="CE18" s="42">
        <v>0</v>
      </c>
      <c r="CF18" s="42">
        <v>0</v>
      </c>
      <c r="CG18" s="42">
        <v>0</v>
      </c>
      <c r="CH18" s="67" t="s">
        <v>57</v>
      </c>
      <c r="CI18" s="67" t="s">
        <v>57</v>
      </c>
      <c r="CJ18" s="67" t="s">
        <v>57</v>
      </c>
      <c r="CK18" s="42">
        <v>0</v>
      </c>
      <c r="CL18" s="67" t="s">
        <v>57</v>
      </c>
      <c r="CM18" s="42">
        <v>0</v>
      </c>
      <c r="CN18" s="42">
        <v>0</v>
      </c>
      <c r="CO18" s="42">
        <v>0</v>
      </c>
      <c r="CP18" s="42">
        <v>0</v>
      </c>
      <c r="CQ18" s="67" t="s">
        <v>57</v>
      </c>
      <c r="CR18" s="67" t="s">
        <v>57</v>
      </c>
      <c r="CS18" s="67" t="s">
        <v>57</v>
      </c>
      <c r="CT18" s="43">
        <v>1</v>
      </c>
      <c r="CU18" s="42">
        <v>0</v>
      </c>
      <c r="CV18" s="67" t="s">
        <v>57</v>
      </c>
      <c r="CW18" s="67" t="s">
        <v>57</v>
      </c>
      <c r="CX18" s="67" t="s">
        <v>57</v>
      </c>
      <c r="CY18" s="67" t="s">
        <v>57</v>
      </c>
      <c r="CZ18" s="67" t="s">
        <v>57</v>
      </c>
      <c r="DA18" s="67" t="s">
        <v>57</v>
      </c>
      <c r="DB18" s="43">
        <v>1</v>
      </c>
      <c r="DC18" s="42">
        <v>0</v>
      </c>
      <c r="DD18" s="185" t="s">
        <v>57</v>
      </c>
      <c r="DE18" s="43">
        <v>1</v>
      </c>
      <c r="DF18" s="43">
        <v>1</v>
      </c>
      <c r="DG18" s="67" t="s">
        <v>57</v>
      </c>
      <c r="DH18" s="42">
        <v>0</v>
      </c>
      <c r="DI18" s="67" t="s">
        <v>57</v>
      </c>
      <c r="DJ18" s="43">
        <v>1</v>
      </c>
      <c r="DK18" s="42">
        <v>0</v>
      </c>
      <c r="DL18" s="43">
        <v>1</v>
      </c>
      <c r="DM18" s="42">
        <v>0</v>
      </c>
      <c r="DN18" s="43">
        <v>1</v>
      </c>
      <c r="DO18" s="42">
        <v>0</v>
      </c>
      <c r="DP18" s="67" t="s">
        <v>57</v>
      </c>
      <c r="DQ18" s="67" t="s">
        <v>57</v>
      </c>
      <c r="DR18" s="43">
        <v>1</v>
      </c>
      <c r="DS18" s="67" t="s">
        <v>57</v>
      </c>
      <c r="DT18" s="67" t="s">
        <v>57</v>
      </c>
      <c r="DU18" s="43">
        <v>1</v>
      </c>
      <c r="DV18" s="43">
        <v>1</v>
      </c>
      <c r="DW18" s="43">
        <v>1</v>
      </c>
      <c r="DX18" s="43">
        <v>1</v>
      </c>
      <c r="DY18" s="67" t="s">
        <v>57</v>
      </c>
      <c r="DZ18" s="67" t="s">
        <v>57</v>
      </c>
      <c r="EA18" s="67" t="s">
        <v>57</v>
      </c>
      <c r="EB18" s="67" t="s">
        <v>57</v>
      </c>
      <c r="EC18" s="67" t="s">
        <v>57</v>
      </c>
      <c r="ED18" s="67" t="s">
        <v>57</v>
      </c>
      <c r="EE18" s="67" t="s">
        <v>57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67" t="s">
        <v>57</v>
      </c>
      <c r="EO18" s="42">
        <v>0</v>
      </c>
      <c r="EP18" s="43">
        <v>1</v>
      </c>
      <c r="EQ18" s="42">
        <v>0</v>
      </c>
      <c r="ER18" s="42">
        <v>0</v>
      </c>
      <c r="ES18" s="43">
        <v>1</v>
      </c>
      <c r="ET18" s="43">
        <v>1</v>
      </c>
      <c r="EU18" s="43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29</v>
      </c>
      <c r="FD18" s="210">
        <f t="shared" si="1"/>
        <v>0.61702127659574468</v>
      </c>
      <c r="FE18" s="101">
        <f t="shared" si="2"/>
        <v>10</v>
      </c>
      <c r="FF18" s="179"/>
      <c r="FG18" s="190"/>
      <c r="FH18" s="190"/>
      <c r="FI18" s="190"/>
      <c r="FJ18" s="190"/>
      <c r="FK18" s="202">
        <v>31226.809294936793</v>
      </c>
      <c r="FL18" s="190"/>
      <c r="FM18" s="190"/>
      <c r="FN18" s="179"/>
      <c r="FO18" s="179"/>
    </row>
    <row r="19" spans="1:171" s="133" customFormat="1" x14ac:dyDescent="0.25">
      <c r="A19" s="192" t="s">
        <v>172</v>
      </c>
      <c r="B19" s="129" t="s">
        <v>17</v>
      </c>
      <c r="C19" s="4">
        <v>1</v>
      </c>
      <c r="D19" s="4">
        <v>1</v>
      </c>
      <c r="E19" s="21"/>
      <c r="F19" s="127">
        <v>44571062850</v>
      </c>
      <c r="G19" s="188"/>
      <c r="H19" s="189" t="s">
        <v>57</v>
      </c>
      <c r="I19" s="14">
        <v>1</v>
      </c>
      <c r="J19" s="189" t="s">
        <v>57</v>
      </c>
      <c r="K19" s="189" t="s">
        <v>57</v>
      </c>
      <c r="L19" s="189" t="s">
        <v>57</v>
      </c>
      <c r="M19" s="189" t="s">
        <v>57</v>
      </c>
      <c r="N19" s="189" t="s">
        <v>57</v>
      </c>
      <c r="O19" s="14">
        <v>1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67" t="s">
        <v>57</v>
      </c>
      <c r="AD19" s="67" t="s">
        <v>57</v>
      </c>
      <c r="AE19" s="67" t="s">
        <v>57</v>
      </c>
      <c r="AF19" s="67" t="s">
        <v>57</v>
      </c>
      <c r="AG19" s="67" t="s">
        <v>57</v>
      </c>
      <c r="AH19" s="67" t="s">
        <v>57</v>
      </c>
      <c r="AI19" s="67" t="s">
        <v>57</v>
      </c>
      <c r="AJ19" s="67" t="s">
        <v>57</v>
      </c>
      <c r="AK19" s="67" t="s">
        <v>57</v>
      </c>
      <c r="AL19" s="67" t="s">
        <v>57</v>
      </c>
      <c r="AM19" s="67" t="s">
        <v>57</v>
      </c>
      <c r="AN19" s="67" t="s">
        <v>57</v>
      </c>
      <c r="AO19" s="67" t="s">
        <v>57</v>
      </c>
      <c r="AP19" s="67" t="s">
        <v>57</v>
      </c>
      <c r="AQ19" s="67" t="s">
        <v>57</v>
      </c>
      <c r="AR19" s="189" t="s">
        <v>57</v>
      </c>
      <c r="AS19" s="189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67" t="s">
        <v>57</v>
      </c>
      <c r="BG19" s="67" t="s">
        <v>57</v>
      </c>
      <c r="BH19" s="67" t="s">
        <v>57</v>
      </c>
      <c r="BI19" s="42">
        <v>0</v>
      </c>
      <c r="BJ19" s="67" t="s">
        <v>57</v>
      </c>
      <c r="BK19" s="42">
        <v>0</v>
      </c>
      <c r="BL19" s="42">
        <v>0</v>
      </c>
      <c r="BM19" s="67" t="s">
        <v>57</v>
      </c>
      <c r="BN19" s="67" t="s">
        <v>57</v>
      </c>
      <c r="BO19" s="67" t="s">
        <v>57</v>
      </c>
      <c r="BP19" s="14">
        <v>1</v>
      </c>
      <c r="BQ19" s="67" t="s">
        <v>57</v>
      </c>
      <c r="BR19" s="67" t="s">
        <v>57</v>
      </c>
      <c r="BS19" s="67" t="s">
        <v>57</v>
      </c>
      <c r="BT19" s="67" t="s">
        <v>57</v>
      </c>
      <c r="BU19" s="14">
        <v>1</v>
      </c>
      <c r="BV19" s="14">
        <v>1</v>
      </c>
      <c r="BW19" s="42">
        <v>0</v>
      </c>
      <c r="BX19" s="43">
        <v>1</v>
      </c>
      <c r="BY19" s="43">
        <v>1</v>
      </c>
      <c r="BZ19" s="43">
        <v>1</v>
      </c>
      <c r="CA19" s="43">
        <v>1</v>
      </c>
      <c r="CB19" s="185" t="s">
        <v>57</v>
      </c>
      <c r="CC19" s="14">
        <v>1</v>
      </c>
      <c r="CD19" s="13">
        <v>0</v>
      </c>
      <c r="CE19" s="42">
        <v>0</v>
      </c>
      <c r="CF19" s="42">
        <v>0</v>
      </c>
      <c r="CG19" s="42">
        <v>0</v>
      </c>
      <c r="CH19" s="67" t="s">
        <v>57</v>
      </c>
      <c r="CI19" s="67" t="s">
        <v>57</v>
      </c>
      <c r="CJ19" s="67" t="s">
        <v>57</v>
      </c>
      <c r="CK19" s="42">
        <v>0</v>
      </c>
      <c r="CL19" s="67" t="s">
        <v>57</v>
      </c>
      <c r="CM19" s="42">
        <v>0</v>
      </c>
      <c r="CN19" s="42">
        <v>0</v>
      </c>
      <c r="CO19" s="42">
        <v>0</v>
      </c>
      <c r="CP19" s="42">
        <v>0</v>
      </c>
      <c r="CQ19" s="67" t="s">
        <v>57</v>
      </c>
      <c r="CR19" s="67" t="s">
        <v>57</v>
      </c>
      <c r="CS19" s="67" t="s">
        <v>57</v>
      </c>
      <c r="CT19" s="14">
        <v>1</v>
      </c>
      <c r="CU19" s="42">
        <v>0</v>
      </c>
      <c r="CV19" s="67" t="s">
        <v>57</v>
      </c>
      <c r="CW19" s="67" t="s">
        <v>57</v>
      </c>
      <c r="CX19" s="67" t="s">
        <v>57</v>
      </c>
      <c r="CY19" s="67" t="s">
        <v>57</v>
      </c>
      <c r="CZ19" s="67" t="s">
        <v>57</v>
      </c>
      <c r="DA19" s="67" t="s">
        <v>57</v>
      </c>
      <c r="DB19" s="42">
        <v>0</v>
      </c>
      <c r="DC19" s="42">
        <v>0</v>
      </c>
      <c r="DD19" s="185" t="s">
        <v>57</v>
      </c>
      <c r="DE19" s="43">
        <v>1</v>
      </c>
      <c r="DF19" s="43">
        <v>1</v>
      </c>
      <c r="DG19" s="67" t="s">
        <v>57</v>
      </c>
      <c r="DH19" s="43">
        <v>1</v>
      </c>
      <c r="DI19" s="67" t="s">
        <v>57</v>
      </c>
      <c r="DJ19" s="42">
        <v>0</v>
      </c>
      <c r="DK19" s="42">
        <v>0</v>
      </c>
      <c r="DL19" s="43">
        <v>1</v>
      </c>
      <c r="DM19" s="13">
        <v>0</v>
      </c>
      <c r="DN19" s="42">
        <v>0</v>
      </c>
      <c r="DO19" s="42">
        <v>0</v>
      </c>
      <c r="DP19" s="67" t="s">
        <v>57</v>
      </c>
      <c r="DQ19" s="67" t="s">
        <v>57</v>
      </c>
      <c r="DR19" s="43">
        <v>1</v>
      </c>
      <c r="DS19" s="67" t="s">
        <v>57</v>
      </c>
      <c r="DT19" s="67" t="s">
        <v>57</v>
      </c>
      <c r="DU19" s="42">
        <v>0</v>
      </c>
      <c r="DV19" s="13">
        <v>0</v>
      </c>
      <c r="DW19" s="13">
        <v>0</v>
      </c>
      <c r="DX19" s="14">
        <v>1</v>
      </c>
      <c r="DY19" s="67" t="s">
        <v>57</v>
      </c>
      <c r="DZ19" s="67" t="s">
        <v>57</v>
      </c>
      <c r="EA19" s="67" t="s">
        <v>57</v>
      </c>
      <c r="EB19" s="67" t="s">
        <v>57</v>
      </c>
      <c r="EC19" s="67" t="s">
        <v>57</v>
      </c>
      <c r="ED19" s="67" t="s">
        <v>57</v>
      </c>
      <c r="EE19" s="67" t="s">
        <v>57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67" t="s">
        <v>57</v>
      </c>
      <c r="EO19" s="42">
        <v>0</v>
      </c>
      <c r="EP19" s="43">
        <v>1</v>
      </c>
      <c r="EQ19" s="42">
        <v>0</v>
      </c>
      <c r="ER19" s="43">
        <v>1</v>
      </c>
      <c r="ES19" s="43">
        <v>1</v>
      </c>
      <c r="ET19" s="43">
        <v>1</v>
      </c>
      <c r="EU19" s="13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21</v>
      </c>
      <c r="FD19" s="210">
        <f t="shared" si="1"/>
        <v>0.44680851063829785</v>
      </c>
      <c r="FE19" s="101">
        <f t="shared" si="2"/>
        <v>27</v>
      </c>
      <c r="FF19" s="179"/>
      <c r="FG19" s="190"/>
      <c r="FH19" s="190"/>
      <c r="FI19" s="190"/>
      <c r="FJ19" s="190"/>
      <c r="FK19" s="202">
        <v>14259.506826491292</v>
      </c>
      <c r="FL19" s="190"/>
      <c r="FM19" s="190"/>
      <c r="FN19" s="179"/>
      <c r="FO19" s="179"/>
    </row>
    <row r="20" spans="1:171" s="133" customFormat="1" x14ac:dyDescent="0.25">
      <c r="A20" s="192" t="s">
        <v>173</v>
      </c>
      <c r="B20" s="129" t="s">
        <v>18</v>
      </c>
      <c r="C20" s="4">
        <v>1</v>
      </c>
      <c r="D20" s="4">
        <v>1</v>
      </c>
      <c r="E20" s="20"/>
      <c r="F20" s="127">
        <v>16170000000</v>
      </c>
      <c r="G20" s="188"/>
      <c r="H20" s="189" t="s">
        <v>57</v>
      </c>
      <c r="I20" s="43">
        <v>1</v>
      </c>
      <c r="J20" s="189" t="s">
        <v>57</v>
      </c>
      <c r="K20" s="189" t="s">
        <v>57</v>
      </c>
      <c r="L20" s="189" t="s">
        <v>57</v>
      </c>
      <c r="M20" s="189" t="s">
        <v>57</v>
      </c>
      <c r="N20" s="189" t="s">
        <v>57</v>
      </c>
      <c r="O20" s="43">
        <v>1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67" t="s">
        <v>57</v>
      </c>
      <c r="AD20" s="67" t="s">
        <v>57</v>
      </c>
      <c r="AE20" s="67" t="s">
        <v>57</v>
      </c>
      <c r="AF20" s="67" t="s">
        <v>57</v>
      </c>
      <c r="AG20" s="67" t="s">
        <v>57</v>
      </c>
      <c r="AH20" s="67" t="s">
        <v>57</v>
      </c>
      <c r="AI20" s="67" t="s">
        <v>57</v>
      </c>
      <c r="AJ20" s="67" t="s">
        <v>57</v>
      </c>
      <c r="AK20" s="67" t="s">
        <v>57</v>
      </c>
      <c r="AL20" s="67" t="s">
        <v>57</v>
      </c>
      <c r="AM20" s="67" t="s">
        <v>57</v>
      </c>
      <c r="AN20" s="67" t="s">
        <v>57</v>
      </c>
      <c r="AO20" s="67" t="s">
        <v>57</v>
      </c>
      <c r="AP20" s="67" t="s">
        <v>57</v>
      </c>
      <c r="AQ20" s="67" t="s">
        <v>57</v>
      </c>
      <c r="AR20" s="189" t="s">
        <v>57</v>
      </c>
      <c r="AS20" s="189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67" t="s">
        <v>57</v>
      </c>
      <c r="BG20" s="67" t="s">
        <v>57</v>
      </c>
      <c r="BH20" s="67" t="s">
        <v>57</v>
      </c>
      <c r="BI20" s="42">
        <v>0</v>
      </c>
      <c r="BJ20" s="67" t="s">
        <v>57</v>
      </c>
      <c r="BK20" s="43">
        <v>1</v>
      </c>
      <c r="BL20" s="43">
        <v>1</v>
      </c>
      <c r="BM20" s="67" t="s">
        <v>57</v>
      </c>
      <c r="BN20" s="67" t="s">
        <v>57</v>
      </c>
      <c r="BO20" s="67" t="s">
        <v>57</v>
      </c>
      <c r="BP20" s="43">
        <v>1</v>
      </c>
      <c r="BQ20" s="67" t="s">
        <v>57</v>
      </c>
      <c r="BR20" s="67" t="s">
        <v>57</v>
      </c>
      <c r="BS20" s="67" t="s">
        <v>57</v>
      </c>
      <c r="BT20" s="67" t="s">
        <v>57</v>
      </c>
      <c r="BU20" s="43">
        <v>1</v>
      </c>
      <c r="BV20" s="43">
        <v>1</v>
      </c>
      <c r="BW20" s="43">
        <v>1</v>
      </c>
      <c r="BX20" s="43">
        <v>1</v>
      </c>
      <c r="BY20" s="43">
        <v>1</v>
      </c>
      <c r="BZ20" s="43">
        <v>1</v>
      </c>
      <c r="CA20" s="43">
        <v>1</v>
      </c>
      <c r="CB20" s="185" t="s">
        <v>57</v>
      </c>
      <c r="CC20" s="43">
        <v>1</v>
      </c>
      <c r="CD20" s="43">
        <v>1</v>
      </c>
      <c r="CE20" s="42">
        <v>0</v>
      </c>
      <c r="CF20" s="42">
        <v>0</v>
      </c>
      <c r="CG20" s="43">
        <v>1</v>
      </c>
      <c r="CH20" s="67" t="s">
        <v>57</v>
      </c>
      <c r="CI20" s="67" t="s">
        <v>57</v>
      </c>
      <c r="CJ20" s="67" t="s">
        <v>57</v>
      </c>
      <c r="CK20" s="42">
        <v>0</v>
      </c>
      <c r="CL20" s="67" t="s">
        <v>57</v>
      </c>
      <c r="CM20" s="42">
        <v>0</v>
      </c>
      <c r="CN20" s="42">
        <v>0</v>
      </c>
      <c r="CO20" s="42">
        <v>0</v>
      </c>
      <c r="CP20" s="42">
        <v>0</v>
      </c>
      <c r="CQ20" s="67" t="s">
        <v>57</v>
      </c>
      <c r="CR20" s="67" t="s">
        <v>57</v>
      </c>
      <c r="CS20" s="67" t="s">
        <v>57</v>
      </c>
      <c r="CT20" s="43">
        <v>1</v>
      </c>
      <c r="CU20" s="42">
        <v>0</v>
      </c>
      <c r="CV20" s="67" t="s">
        <v>57</v>
      </c>
      <c r="CW20" s="67" t="s">
        <v>57</v>
      </c>
      <c r="CX20" s="67" t="s">
        <v>57</v>
      </c>
      <c r="CY20" s="67" t="s">
        <v>57</v>
      </c>
      <c r="CZ20" s="67" t="s">
        <v>57</v>
      </c>
      <c r="DA20" s="67" t="s">
        <v>57</v>
      </c>
      <c r="DB20" s="42">
        <v>0</v>
      </c>
      <c r="DC20" s="42">
        <v>0</v>
      </c>
      <c r="DD20" s="185" t="s">
        <v>57</v>
      </c>
      <c r="DE20" s="43">
        <v>1</v>
      </c>
      <c r="DF20" s="43">
        <v>1</v>
      </c>
      <c r="DG20" s="67" t="s">
        <v>57</v>
      </c>
      <c r="DH20" s="43">
        <v>1</v>
      </c>
      <c r="DI20" s="67" t="s">
        <v>57</v>
      </c>
      <c r="DJ20" s="43">
        <v>1</v>
      </c>
      <c r="DK20" s="42">
        <v>0</v>
      </c>
      <c r="DL20" s="43">
        <v>1</v>
      </c>
      <c r="DM20" s="42">
        <v>0</v>
      </c>
      <c r="DN20" s="43">
        <v>1</v>
      </c>
      <c r="DO20" s="42">
        <v>0</v>
      </c>
      <c r="DP20" s="67" t="s">
        <v>57</v>
      </c>
      <c r="DQ20" s="67" t="s">
        <v>57</v>
      </c>
      <c r="DR20" s="43">
        <v>1</v>
      </c>
      <c r="DS20" s="67" t="s">
        <v>57</v>
      </c>
      <c r="DT20" s="67" t="s">
        <v>57</v>
      </c>
      <c r="DU20" s="42">
        <v>0</v>
      </c>
      <c r="DV20" s="43">
        <v>1</v>
      </c>
      <c r="DW20" s="42">
        <v>0</v>
      </c>
      <c r="DX20" s="43">
        <v>1</v>
      </c>
      <c r="DY20" s="67" t="s">
        <v>57</v>
      </c>
      <c r="DZ20" s="67" t="s">
        <v>57</v>
      </c>
      <c r="EA20" s="67" t="s">
        <v>57</v>
      </c>
      <c r="EB20" s="67" t="s">
        <v>57</v>
      </c>
      <c r="EC20" s="67" t="s">
        <v>57</v>
      </c>
      <c r="ED20" s="67" t="s">
        <v>57</v>
      </c>
      <c r="EE20" s="67" t="s">
        <v>57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67" t="s">
        <v>57</v>
      </c>
      <c r="EO20" s="42">
        <v>0</v>
      </c>
      <c r="EP20" s="43">
        <v>1</v>
      </c>
      <c r="EQ20" s="42">
        <v>0</v>
      </c>
      <c r="ER20" s="43">
        <v>1</v>
      </c>
      <c r="ES20" s="42">
        <v>0</v>
      </c>
      <c r="ET20" s="43">
        <v>1</v>
      </c>
      <c r="EU20" s="43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29</v>
      </c>
      <c r="FD20" s="210">
        <f t="shared" si="1"/>
        <v>0.61702127659574468</v>
      </c>
      <c r="FE20" s="101">
        <f t="shared" si="2"/>
        <v>10</v>
      </c>
      <c r="FF20" s="179"/>
      <c r="FG20" s="190"/>
      <c r="FH20" s="190"/>
      <c r="FI20" s="190"/>
      <c r="FJ20" s="190"/>
      <c r="FK20" s="202">
        <v>1524.8253062935173</v>
      </c>
      <c r="FL20" s="190"/>
      <c r="FM20" s="190"/>
      <c r="FN20" s="179"/>
      <c r="FO20" s="179"/>
    </row>
    <row r="21" spans="1:171" s="133" customFormat="1" x14ac:dyDescent="0.25">
      <c r="A21" s="192" t="s">
        <v>174</v>
      </c>
      <c r="B21" s="129" t="s">
        <v>19</v>
      </c>
      <c r="C21" s="4">
        <v>1</v>
      </c>
      <c r="D21" s="4">
        <v>1</v>
      </c>
      <c r="E21" s="21"/>
      <c r="F21" s="127">
        <v>14504889994.77</v>
      </c>
      <c r="G21" s="188"/>
      <c r="H21" s="189" t="s">
        <v>57</v>
      </c>
      <c r="I21" s="43">
        <v>1</v>
      </c>
      <c r="J21" s="189" t="s">
        <v>57</v>
      </c>
      <c r="K21" s="189" t="s">
        <v>57</v>
      </c>
      <c r="L21" s="189" t="s">
        <v>57</v>
      </c>
      <c r="M21" s="189" t="s">
        <v>57</v>
      </c>
      <c r="N21" s="189" t="s">
        <v>57</v>
      </c>
      <c r="O21" s="43">
        <v>1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67" t="s">
        <v>57</v>
      </c>
      <c r="AD21" s="67" t="s">
        <v>57</v>
      </c>
      <c r="AE21" s="67" t="s">
        <v>57</v>
      </c>
      <c r="AF21" s="67" t="s">
        <v>57</v>
      </c>
      <c r="AG21" s="67" t="s">
        <v>57</v>
      </c>
      <c r="AH21" s="67" t="s">
        <v>57</v>
      </c>
      <c r="AI21" s="67" t="s">
        <v>57</v>
      </c>
      <c r="AJ21" s="67" t="s">
        <v>57</v>
      </c>
      <c r="AK21" s="67" t="s">
        <v>57</v>
      </c>
      <c r="AL21" s="67" t="s">
        <v>57</v>
      </c>
      <c r="AM21" s="67" t="s">
        <v>57</v>
      </c>
      <c r="AN21" s="67" t="s">
        <v>57</v>
      </c>
      <c r="AO21" s="67" t="s">
        <v>57</v>
      </c>
      <c r="AP21" s="67" t="s">
        <v>57</v>
      </c>
      <c r="AQ21" s="67" t="s">
        <v>57</v>
      </c>
      <c r="AR21" s="189" t="s">
        <v>57</v>
      </c>
      <c r="AS21" s="189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67" t="s">
        <v>57</v>
      </c>
      <c r="BG21" s="67" t="s">
        <v>57</v>
      </c>
      <c r="BH21" s="67" t="s">
        <v>57</v>
      </c>
      <c r="BI21" s="43">
        <v>1</v>
      </c>
      <c r="BJ21" s="67" t="s">
        <v>57</v>
      </c>
      <c r="BK21" s="43">
        <v>1</v>
      </c>
      <c r="BL21" s="43">
        <v>1</v>
      </c>
      <c r="BM21" s="67" t="s">
        <v>57</v>
      </c>
      <c r="BN21" s="67" t="s">
        <v>57</v>
      </c>
      <c r="BO21" s="67" t="s">
        <v>57</v>
      </c>
      <c r="BP21" s="43">
        <v>1</v>
      </c>
      <c r="BQ21" s="67" t="s">
        <v>57</v>
      </c>
      <c r="BR21" s="67" t="s">
        <v>57</v>
      </c>
      <c r="BS21" s="67" t="s">
        <v>57</v>
      </c>
      <c r="BT21" s="67" t="s">
        <v>57</v>
      </c>
      <c r="BU21" s="43">
        <v>1</v>
      </c>
      <c r="BV21" s="43">
        <v>1</v>
      </c>
      <c r="BW21" s="43">
        <v>1</v>
      </c>
      <c r="BX21" s="43">
        <v>1</v>
      </c>
      <c r="BY21" s="42">
        <v>0</v>
      </c>
      <c r="BZ21" s="43">
        <v>1</v>
      </c>
      <c r="CA21" s="43">
        <v>1</v>
      </c>
      <c r="CB21" s="185" t="s">
        <v>57</v>
      </c>
      <c r="CC21" s="43">
        <v>1</v>
      </c>
      <c r="CD21" s="42">
        <v>0</v>
      </c>
      <c r="CE21" s="43">
        <v>1</v>
      </c>
      <c r="CF21" s="43">
        <v>1</v>
      </c>
      <c r="CG21" s="43">
        <v>1</v>
      </c>
      <c r="CH21" s="67" t="s">
        <v>57</v>
      </c>
      <c r="CI21" s="67" t="s">
        <v>57</v>
      </c>
      <c r="CJ21" s="67" t="s">
        <v>57</v>
      </c>
      <c r="CK21" s="43">
        <v>1</v>
      </c>
      <c r="CL21" s="67" t="s">
        <v>57</v>
      </c>
      <c r="CM21" s="43">
        <v>1</v>
      </c>
      <c r="CN21" s="43">
        <v>1</v>
      </c>
      <c r="CO21" s="43">
        <v>1</v>
      </c>
      <c r="CP21" s="42">
        <v>0</v>
      </c>
      <c r="CQ21" s="67" t="s">
        <v>57</v>
      </c>
      <c r="CR21" s="67" t="s">
        <v>57</v>
      </c>
      <c r="CS21" s="67" t="s">
        <v>57</v>
      </c>
      <c r="CT21" s="43">
        <v>1</v>
      </c>
      <c r="CU21" s="43">
        <v>1</v>
      </c>
      <c r="CV21" s="67" t="s">
        <v>57</v>
      </c>
      <c r="CW21" s="67" t="s">
        <v>57</v>
      </c>
      <c r="CX21" s="67" t="s">
        <v>57</v>
      </c>
      <c r="CY21" s="67" t="s">
        <v>57</v>
      </c>
      <c r="CZ21" s="67" t="s">
        <v>57</v>
      </c>
      <c r="DA21" s="67" t="s">
        <v>57</v>
      </c>
      <c r="DB21" s="42">
        <v>0</v>
      </c>
      <c r="DC21" s="42">
        <v>0</v>
      </c>
      <c r="DD21" s="185" t="s">
        <v>57</v>
      </c>
      <c r="DE21" s="43">
        <v>1</v>
      </c>
      <c r="DF21" s="43">
        <v>1</v>
      </c>
      <c r="DG21" s="67" t="s">
        <v>57</v>
      </c>
      <c r="DH21" s="43">
        <v>1</v>
      </c>
      <c r="DI21" s="67" t="s">
        <v>57</v>
      </c>
      <c r="DJ21" s="42">
        <v>0</v>
      </c>
      <c r="DK21" s="42">
        <v>0</v>
      </c>
      <c r="DL21" s="43">
        <v>1</v>
      </c>
      <c r="DM21" s="43">
        <v>1</v>
      </c>
      <c r="DN21" s="43">
        <v>1</v>
      </c>
      <c r="DO21" s="42">
        <v>0</v>
      </c>
      <c r="DP21" s="67" t="s">
        <v>57</v>
      </c>
      <c r="DQ21" s="67" t="s">
        <v>57</v>
      </c>
      <c r="DR21" s="42">
        <v>0</v>
      </c>
      <c r="DS21" s="67" t="s">
        <v>57</v>
      </c>
      <c r="DT21" s="67" t="s">
        <v>57</v>
      </c>
      <c r="DU21" s="43">
        <v>1</v>
      </c>
      <c r="DV21" s="42">
        <v>0</v>
      </c>
      <c r="DW21" s="42">
        <v>0</v>
      </c>
      <c r="DX21" s="43">
        <v>1</v>
      </c>
      <c r="DY21" s="67" t="s">
        <v>57</v>
      </c>
      <c r="DZ21" s="67" t="s">
        <v>57</v>
      </c>
      <c r="EA21" s="67" t="s">
        <v>57</v>
      </c>
      <c r="EB21" s="67" t="s">
        <v>57</v>
      </c>
      <c r="EC21" s="67" t="s">
        <v>57</v>
      </c>
      <c r="ED21" s="67" t="s">
        <v>57</v>
      </c>
      <c r="EE21" s="67" t="s">
        <v>57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67" t="s">
        <v>57</v>
      </c>
      <c r="EO21" s="43">
        <v>1</v>
      </c>
      <c r="EP21" s="43">
        <v>1</v>
      </c>
      <c r="EQ21" s="42">
        <v>0</v>
      </c>
      <c r="ER21" s="43">
        <v>1</v>
      </c>
      <c r="ES21" s="43">
        <v>1</v>
      </c>
      <c r="ET21" s="43">
        <v>1</v>
      </c>
      <c r="EU21" s="43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36</v>
      </c>
      <c r="FD21" s="210">
        <f t="shared" si="1"/>
        <v>0.76595744680851063</v>
      </c>
      <c r="FE21" s="101">
        <f t="shared" si="2"/>
        <v>3</v>
      </c>
      <c r="FF21" s="179"/>
      <c r="FG21" s="190"/>
      <c r="FH21" s="190"/>
      <c r="FI21" s="190"/>
      <c r="FJ21" s="190"/>
      <c r="FK21" s="202">
        <v>4733.5852053577464</v>
      </c>
      <c r="FL21" s="190"/>
      <c r="FM21" s="190"/>
      <c r="FN21" s="179"/>
      <c r="FO21" s="179"/>
    </row>
    <row r="22" spans="1:171" s="133" customFormat="1" x14ac:dyDescent="0.25">
      <c r="A22" s="192" t="s">
        <v>175</v>
      </c>
      <c r="B22" s="129" t="s">
        <v>20</v>
      </c>
      <c r="C22" s="4">
        <v>1</v>
      </c>
      <c r="D22" s="4">
        <v>1</v>
      </c>
      <c r="E22" s="20"/>
      <c r="F22" s="127">
        <v>56789742600</v>
      </c>
      <c r="G22" s="188"/>
      <c r="H22" s="189" t="s">
        <v>57</v>
      </c>
      <c r="I22" s="14">
        <v>1</v>
      </c>
      <c r="J22" s="189" t="s">
        <v>57</v>
      </c>
      <c r="K22" s="189" t="s">
        <v>57</v>
      </c>
      <c r="L22" s="189" t="s">
        <v>57</v>
      </c>
      <c r="M22" s="189" t="s">
        <v>57</v>
      </c>
      <c r="N22" s="189" t="s">
        <v>57</v>
      </c>
      <c r="O22" s="14">
        <v>1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67" t="s">
        <v>57</v>
      </c>
      <c r="AD22" s="67" t="s">
        <v>57</v>
      </c>
      <c r="AE22" s="67" t="s">
        <v>57</v>
      </c>
      <c r="AF22" s="67" t="s">
        <v>57</v>
      </c>
      <c r="AG22" s="67" t="s">
        <v>57</v>
      </c>
      <c r="AH22" s="67" t="s">
        <v>57</v>
      </c>
      <c r="AI22" s="67" t="s">
        <v>57</v>
      </c>
      <c r="AJ22" s="67" t="s">
        <v>57</v>
      </c>
      <c r="AK22" s="67" t="s">
        <v>57</v>
      </c>
      <c r="AL22" s="67" t="s">
        <v>57</v>
      </c>
      <c r="AM22" s="67" t="s">
        <v>57</v>
      </c>
      <c r="AN22" s="67" t="s">
        <v>57</v>
      </c>
      <c r="AO22" s="67" t="s">
        <v>57</v>
      </c>
      <c r="AP22" s="67" t="s">
        <v>57</v>
      </c>
      <c r="AQ22" s="67" t="s">
        <v>57</v>
      </c>
      <c r="AR22" s="189" t="s">
        <v>57</v>
      </c>
      <c r="AS22" s="189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67" t="s">
        <v>57</v>
      </c>
      <c r="BG22" s="67" t="s">
        <v>57</v>
      </c>
      <c r="BH22" s="67" t="s">
        <v>57</v>
      </c>
      <c r="BI22" s="43">
        <v>1</v>
      </c>
      <c r="BJ22" s="67" t="s">
        <v>57</v>
      </c>
      <c r="BK22" s="43">
        <v>1</v>
      </c>
      <c r="BL22" s="42">
        <v>0</v>
      </c>
      <c r="BM22" s="67" t="s">
        <v>57</v>
      </c>
      <c r="BN22" s="67" t="s">
        <v>57</v>
      </c>
      <c r="BO22" s="67" t="s">
        <v>57</v>
      </c>
      <c r="BP22" s="14">
        <v>1</v>
      </c>
      <c r="BQ22" s="67" t="s">
        <v>57</v>
      </c>
      <c r="BR22" s="67" t="s">
        <v>57</v>
      </c>
      <c r="BS22" s="67" t="s">
        <v>57</v>
      </c>
      <c r="BT22" s="67" t="s">
        <v>57</v>
      </c>
      <c r="BU22" s="13">
        <v>0</v>
      </c>
      <c r="BV22" s="13">
        <v>0</v>
      </c>
      <c r="BW22" s="43">
        <v>1</v>
      </c>
      <c r="BX22" s="42">
        <v>0</v>
      </c>
      <c r="BY22" s="42">
        <v>0</v>
      </c>
      <c r="BZ22" s="43">
        <v>1</v>
      </c>
      <c r="CA22" s="43">
        <v>1</v>
      </c>
      <c r="CB22" s="185" t="s">
        <v>57</v>
      </c>
      <c r="CC22" s="14">
        <v>1</v>
      </c>
      <c r="CD22" s="13">
        <v>0</v>
      </c>
      <c r="CE22" s="43">
        <v>1</v>
      </c>
      <c r="CF22" s="42">
        <v>0</v>
      </c>
      <c r="CG22" s="43">
        <v>1</v>
      </c>
      <c r="CH22" s="67" t="s">
        <v>57</v>
      </c>
      <c r="CI22" s="67" t="s">
        <v>57</v>
      </c>
      <c r="CJ22" s="67" t="s">
        <v>57</v>
      </c>
      <c r="CK22" s="42">
        <v>0</v>
      </c>
      <c r="CL22" s="67" t="s">
        <v>57</v>
      </c>
      <c r="CM22" s="42">
        <v>0</v>
      </c>
      <c r="CN22" s="42">
        <v>0</v>
      </c>
      <c r="CO22" s="42">
        <v>0</v>
      </c>
      <c r="CP22" s="42">
        <v>0</v>
      </c>
      <c r="CQ22" s="67" t="s">
        <v>57</v>
      </c>
      <c r="CR22" s="67" t="s">
        <v>57</v>
      </c>
      <c r="CS22" s="67" t="s">
        <v>57</v>
      </c>
      <c r="CT22" s="14">
        <v>1</v>
      </c>
      <c r="CU22" s="14">
        <v>1</v>
      </c>
      <c r="CV22" s="67" t="s">
        <v>57</v>
      </c>
      <c r="CW22" s="67" t="s">
        <v>57</v>
      </c>
      <c r="CX22" s="67" t="s">
        <v>57</v>
      </c>
      <c r="CY22" s="67" t="s">
        <v>57</v>
      </c>
      <c r="CZ22" s="67" t="s">
        <v>57</v>
      </c>
      <c r="DA22" s="67" t="s">
        <v>57</v>
      </c>
      <c r="DB22" s="14">
        <v>1</v>
      </c>
      <c r="DC22" s="42">
        <v>0</v>
      </c>
      <c r="DD22" s="185" t="s">
        <v>57</v>
      </c>
      <c r="DE22" s="43">
        <v>1</v>
      </c>
      <c r="DF22" s="42">
        <v>0</v>
      </c>
      <c r="DG22" s="67" t="s">
        <v>57</v>
      </c>
      <c r="DH22" s="43">
        <v>1</v>
      </c>
      <c r="DI22" s="67" t="s">
        <v>57</v>
      </c>
      <c r="DJ22" s="42">
        <v>0</v>
      </c>
      <c r="DK22" s="42">
        <v>0</v>
      </c>
      <c r="DL22" s="43">
        <v>1</v>
      </c>
      <c r="DM22" s="13">
        <v>0</v>
      </c>
      <c r="DN22" s="43">
        <v>1</v>
      </c>
      <c r="DO22" s="42">
        <v>0</v>
      </c>
      <c r="DP22" s="67" t="s">
        <v>57</v>
      </c>
      <c r="DQ22" s="67" t="s">
        <v>57</v>
      </c>
      <c r="DR22" s="42">
        <v>0</v>
      </c>
      <c r="DS22" s="67" t="s">
        <v>57</v>
      </c>
      <c r="DT22" s="67" t="s">
        <v>57</v>
      </c>
      <c r="DU22" s="42">
        <v>0</v>
      </c>
      <c r="DV22" s="14">
        <v>1</v>
      </c>
      <c r="DW22" s="13">
        <v>0</v>
      </c>
      <c r="DX22" s="13">
        <v>0</v>
      </c>
      <c r="DY22" s="67" t="s">
        <v>57</v>
      </c>
      <c r="DZ22" s="67" t="s">
        <v>57</v>
      </c>
      <c r="EA22" s="67" t="s">
        <v>57</v>
      </c>
      <c r="EB22" s="67" t="s">
        <v>57</v>
      </c>
      <c r="EC22" s="67" t="s">
        <v>57</v>
      </c>
      <c r="ED22" s="67" t="s">
        <v>57</v>
      </c>
      <c r="EE22" s="67" t="s">
        <v>57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67" t="s">
        <v>57</v>
      </c>
      <c r="EO22" s="43">
        <v>1</v>
      </c>
      <c r="EP22" s="43">
        <v>1</v>
      </c>
      <c r="EQ22" s="42">
        <v>0</v>
      </c>
      <c r="ER22" s="43">
        <v>1</v>
      </c>
      <c r="ES22" s="42">
        <v>0</v>
      </c>
      <c r="ET22" s="42">
        <v>0</v>
      </c>
      <c r="EU22" s="14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23</v>
      </c>
      <c r="FD22" s="210">
        <f t="shared" si="1"/>
        <v>0.48936170212765956</v>
      </c>
      <c r="FE22" s="101">
        <f t="shared" si="2"/>
        <v>24</v>
      </c>
      <c r="FF22" s="179"/>
      <c r="FG22" s="190"/>
      <c r="FH22" s="190"/>
      <c r="FI22" s="190"/>
      <c r="FJ22" s="190"/>
      <c r="FK22" s="202">
        <v>31996.513220235993</v>
      </c>
      <c r="FL22" s="190"/>
      <c r="FM22" s="190"/>
      <c r="FN22" s="179"/>
      <c r="FO22" s="179"/>
    </row>
    <row r="23" spans="1:171" s="133" customFormat="1" x14ac:dyDescent="0.25">
      <c r="A23" s="192" t="s">
        <v>176</v>
      </c>
      <c r="B23" s="129" t="s">
        <v>21</v>
      </c>
      <c r="C23" s="4">
        <v>1</v>
      </c>
      <c r="D23" s="4">
        <v>1</v>
      </c>
      <c r="E23" s="20"/>
      <c r="F23" s="127">
        <v>42050821008</v>
      </c>
      <c r="G23" s="188"/>
      <c r="H23" s="189" t="s">
        <v>57</v>
      </c>
      <c r="I23" s="13">
        <v>0</v>
      </c>
      <c r="J23" s="189" t="s">
        <v>57</v>
      </c>
      <c r="K23" s="189" t="s">
        <v>57</v>
      </c>
      <c r="L23" s="189" t="s">
        <v>57</v>
      </c>
      <c r="M23" s="189" t="s">
        <v>57</v>
      </c>
      <c r="N23" s="189" t="s">
        <v>57</v>
      </c>
      <c r="O23" s="14">
        <v>1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67" t="s">
        <v>57</v>
      </c>
      <c r="AD23" s="67" t="s">
        <v>57</v>
      </c>
      <c r="AE23" s="67" t="s">
        <v>57</v>
      </c>
      <c r="AF23" s="67" t="s">
        <v>57</v>
      </c>
      <c r="AG23" s="67" t="s">
        <v>57</v>
      </c>
      <c r="AH23" s="67" t="s">
        <v>57</v>
      </c>
      <c r="AI23" s="67" t="s">
        <v>57</v>
      </c>
      <c r="AJ23" s="67" t="s">
        <v>57</v>
      </c>
      <c r="AK23" s="67" t="s">
        <v>57</v>
      </c>
      <c r="AL23" s="67" t="s">
        <v>57</v>
      </c>
      <c r="AM23" s="67" t="s">
        <v>57</v>
      </c>
      <c r="AN23" s="67" t="s">
        <v>57</v>
      </c>
      <c r="AO23" s="67" t="s">
        <v>57</v>
      </c>
      <c r="AP23" s="67" t="s">
        <v>57</v>
      </c>
      <c r="AQ23" s="67" t="s">
        <v>57</v>
      </c>
      <c r="AR23" s="189" t="s">
        <v>57</v>
      </c>
      <c r="AS23" s="189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67" t="s">
        <v>57</v>
      </c>
      <c r="BG23" s="67" t="s">
        <v>57</v>
      </c>
      <c r="BH23" s="67" t="s">
        <v>57</v>
      </c>
      <c r="BI23" s="43">
        <v>1</v>
      </c>
      <c r="BJ23" s="67" t="s">
        <v>57</v>
      </c>
      <c r="BK23" s="43">
        <v>1</v>
      </c>
      <c r="BL23" s="43">
        <v>1</v>
      </c>
      <c r="BM23" s="67" t="s">
        <v>57</v>
      </c>
      <c r="BN23" s="67" t="s">
        <v>57</v>
      </c>
      <c r="BO23" s="67" t="s">
        <v>57</v>
      </c>
      <c r="BP23" s="13">
        <v>0</v>
      </c>
      <c r="BQ23" s="67" t="s">
        <v>57</v>
      </c>
      <c r="BR23" s="67" t="s">
        <v>57</v>
      </c>
      <c r="BS23" s="67" t="s">
        <v>57</v>
      </c>
      <c r="BT23" s="67" t="s">
        <v>57</v>
      </c>
      <c r="BU23" s="13">
        <v>0</v>
      </c>
      <c r="BV23" s="13">
        <v>0</v>
      </c>
      <c r="BW23" s="42">
        <v>0</v>
      </c>
      <c r="BX23" s="42">
        <v>0</v>
      </c>
      <c r="BY23" s="42">
        <v>0</v>
      </c>
      <c r="BZ23" s="43">
        <v>1</v>
      </c>
      <c r="CA23" s="43">
        <v>1</v>
      </c>
      <c r="CB23" s="185" t="s">
        <v>57</v>
      </c>
      <c r="CC23" s="14">
        <v>1</v>
      </c>
      <c r="CD23" s="13">
        <v>0</v>
      </c>
      <c r="CE23" s="42">
        <v>0</v>
      </c>
      <c r="CF23" s="42">
        <v>0</v>
      </c>
      <c r="CG23" s="13">
        <v>0</v>
      </c>
      <c r="CH23" s="67" t="s">
        <v>57</v>
      </c>
      <c r="CI23" s="67" t="s">
        <v>57</v>
      </c>
      <c r="CJ23" s="67" t="s">
        <v>57</v>
      </c>
      <c r="CK23" s="42">
        <v>0</v>
      </c>
      <c r="CL23" s="67" t="s">
        <v>57</v>
      </c>
      <c r="CM23" s="42">
        <v>0</v>
      </c>
      <c r="CN23" s="13">
        <v>0</v>
      </c>
      <c r="CO23" s="42">
        <v>0</v>
      </c>
      <c r="CP23" s="42">
        <v>0</v>
      </c>
      <c r="CQ23" s="67" t="s">
        <v>57</v>
      </c>
      <c r="CR23" s="67" t="s">
        <v>57</v>
      </c>
      <c r="CS23" s="67" t="s">
        <v>57</v>
      </c>
      <c r="CT23" s="14">
        <v>1</v>
      </c>
      <c r="CU23" s="42">
        <v>0</v>
      </c>
      <c r="CV23" s="67" t="s">
        <v>57</v>
      </c>
      <c r="CW23" s="67" t="s">
        <v>57</v>
      </c>
      <c r="CX23" s="67" t="s">
        <v>57</v>
      </c>
      <c r="CY23" s="67" t="s">
        <v>57</v>
      </c>
      <c r="CZ23" s="67" t="s">
        <v>57</v>
      </c>
      <c r="DA23" s="67" t="s">
        <v>57</v>
      </c>
      <c r="DB23" s="42">
        <v>0</v>
      </c>
      <c r="DC23" s="42">
        <v>0</v>
      </c>
      <c r="DD23" s="185" t="s">
        <v>57</v>
      </c>
      <c r="DE23" s="43">
        <v>1</v>
      </c>
      <c r="DF23" s="43">
        <v>1</v>
      </c>
      <c r="DG23" s="67" t="s">
        <v>57</v>
      </c>
      <c r="DH23" s="43">
        <v>1</v>
      </c>
      <c r="DI23" s="67" t="s">
        <v>57</v>
      </c>
      <c r="DJ23" s="42">
        <v>0</v>
      </c>
      <c r="DK23" s="42">
        <v>0</v>
      </c>
      <c r="DL23" s="13">
        <v>0</v>
      </c>
      <c r="DM23" s="14">
        <v>1</v>
      </c>
      <c r="DN23" s="42">
        <v>0</v>
      </c>
      <c r="DO23" s="42">
        <v>0</v>
      </c>
      <c r="DP23" s="67" t="s">
        <v>57</v>
      </c>
      <c r="DQ23" s="67" t="s">
        <v>57</v>
      </c>
      <c r="DR23" s="42">
        <v>0</v>
      </c>
      <c r="DS23" s="67" t="s">
        <v>57</v>
      </c>
      <c r="DT23" s="67" t="s">
        <v>57</v>
      </c>
      <c r="DU23" s="42">
        <v>0</v>
      </c>
      <c r="DV23" s="13">
        <v>0</v>
      </c>
      <c r="DW23" s="13">
        <v>0</v>
      </c>
      <c r="DX23" s="13">
        <v>0</v>
      </c>
      <c r="DY23" s="67" t="s">
        <v>57</v>
      </c>
      <c r="DZ23" s="67" t="s">
        <v>57</v>
      </c>
      <c r="EA23" s="67" t="s">
        <v>57</v>
      </c>
      <c r="EB23" s="67" t="s">
        <v>57</v>
      </c>
      <c r="EC23" s="67" t="s">
        <v>57</v>
      </c>
      <c r="ED23" s="67" t="s">
        <v>57</v>
      </c>
      <c r="EE23" s="67" t="s">
        <v>57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67" t="s">
        <v>57</v>
      </c>
      <c r="EO23" s="42">
        <v>0</v>
      </c>
      <c r="EP23" s="43">
        <v>1</v>
      </c>
      <c r="EQ23" s="42">
        <v>0</v>
      </c>
      <c r="ER23" s="42">
        <v>0</v>
      </c>
      <c r="ES23" s="43">
        <v>1</v>
      </c>
      <c r="ET23" s="43">
        <v>1</v>
      </c>
      <c r="EU23" s="14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16</v>
      </c>
      <c r="FD23" s="210">
        <f t="shared" si="1"/>
        <v>0.34042553191489361</v>
      </c>
      <c r="FE23" s="101">
        <f t="shared" si="2"/>
        <v>32</v>
      </c>
      <c r="FF23" s="179"/>
      <c r="FG23" s="190"/>
      <c r="FH23" s="190"/>
      <c r="FI23" s="190"/>
      <c r="FJ23" s="190"/>
      <c r="FK23" s="202">
        <v>4934.8931864685028</v>
      </c>
      <c r="FL23" s="190"/>
      <c r="FM23" s="190"/>
      <c r="FN23" s="179"/>
      <c r="FO23" s="179"/>
    </row>
    <row r="24" spans="1:171" s="133" customFormat="1" x14ac:dyDescent="0.25">
      <c r="A24" s="192" t="s">
        <v>177</v>
      </c>
      <c r="B24" s="129" t="s">
        <v>22</v>
      </c>
      <c r="C24" s="4">
        <v>1</v>
      </c>
      <c r="D24" s="4">
        <v>1</v>
      </c>
      <c r="E24" s="20"/>
      <c r="F24" s="127">
        <v>52534669142.589996</v>
      </c>
      <c r="G24" s="188"/>
      <c r="H24" s="189" t="s">
        <v>57</v>
      </c>
      <c r="I24" s="14">
        <v>1</v>
      </c>
      <c r="J24" s="189" t="s">
        <v>57</v>
      </c>
      <c r="K24" s="189" t="s">
        <v>57</v>
      </c>
      <c r="L24" s="189" t="s">
        <v>57</v>
      </c>
      <c r="M24" s="189" t="s">
        <v>57</v>
      </c>
      <c r="N24" s="189" t="s">
        <v>57</v>
      </c>
      <c r="O24" s="14">
        <v>1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67" t="s">
        <v>57</v>
      </c>
      <c r="AD24" s="67" t="s">
        <v>57</v>
      </c>
      <c r="AE24" s="67" t="s">
        <v>57</v>
      </c>
      <c r="AF24" s="67" t="s">
        <v>57</v>
      </c>
      <c r="AG24" s="67" t="s">
        <v>57</v>
      </c>
      <c r="AH24" s="67" t="s">
        <v>57</v>
      </c>
      <c r="AI24" s="67" t="s">
        <v>57</v>
      </c>
      <c r="AJ24" s="67" t="s">
        <v>57</v>
      </c>
      <c r="AK24" s="67" t="s">
        <v>57</v>
      </c>
      <c r="AL24" s="67" t="s">
        <v>57</v>
      </c>
      <c r="AM24" s="67" t="s">
        <v>57</v>
      </c>
      <c r="AN24" s="67" t="s">
        <v>57</v>
      </c>
      <c r="AO24" s="67" t="s">
        <v>57</v>
      </c>
      <c r="AP24" s="67" t="s">
        <v>57</v>
      </c>
      <c r="AQ24" s="67" t="s">
        <v>57</v>
      </c>
      <c r="AR24" s="189" t="s">
        <v>57</v>
      </c>
      <c r="AS24" s="189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67" t="s">
        <v>57</v>
      </c>
      <c r="BG24" s="67" t="s">
        <v>57</v>
      </c>
      <c r="BH24" s="67" t="s">
        <v>57</v>
      </c>
      <c r="BI24" s="43">
        <v>1</v>
      </c>
      <c r="BJ24" s="67" t="s">
        <v>57</v>
      </c>
      <c r="BK24" s="43">
        <v>1</v>
      </c>
      <c r="BL24" s="43">
        <v>1</v>
      </c>
      <c r="BM24" s="67" t="s">
        <v>57</v>
      </c>
      <c r="BN24" s="67" t="s">
        <v>57</v>
      </c>
      <c r="BO24" s="67" t="s">
        <v>57</v>
      </c>
      <c r="BP24" s="14">
        <v>1</v>
      </c>
      <c r="BQ24" s="67" t="s">
        <v>57</v>
      </c>
      <c r="BR24" s="67" t="s">
        <v>57</v>
      </c>
      <c r="BS24" s="67" t="s">
        <v>57</v>
      </c>
      <c r="BT24" s="67" t="s">
        <v>57</v>
      </c>
      <c r="BU24" s="14">
        <v>1</v>
      </c>
      <c r="BV24" s="14">
        <v>1</v>
      </c>
      <c r="BW24" s="43">
        <v>1</v>
      </c>
      <c r="BX24" s="43">
        <v>1</v>
      </c>
      <c r="BY24" s="43">
        <v>1</v>
      </c>
      <c r="BZ24" s="43">
        <v>1</v>
      </c>
      <c r="CA24" s="43">
        <v>1</v>
      </c>
      <c r="CB24" s="185" t="s">
        <v>57</v>
      </c>
      <c r="CC24" s="14">
        <v>1</v>
      </c>
      <c r="CD24" s="14">
        <v>1</v>
      </c>
      <c r="CE24" s="42">
        <v>0</v>
      </c>
      <c r="CF24" s="42">
        <v>0</v>
      </c>
      <c r="CG24" s="43">
        <v>1</v>
      </c>
      <c r="CH24" s="67" t="s">
        <v>57</v>
      </c>
      <c r="CI24" s="67" t="s">
        <v>57</v>
      </c>
      <c r="CJ24" s="67" t="s">
        <v>57</v>
      </c>
      <c r="CK24" s="42">
        <v>0</v>
      </c>
      <c r="CL24" s="67" t="s">
        <v>57</v>
      </c>
      <c r="CM24" s="42">
        <v>0</v>
      </c>
      <c r="CN24" s="42">
        <v>0</v>
      </c>
      <c r="CO24" s="42">
        <v>0</v>
      </c>
      <c r="CP24" s="42">
        <v>0</v>
      </c>
      <c r="CQ24" s="67" t="s">
        <v>57</v>
      </c>
      <c r="CR24" s="67" t="s">
        <v>57</v>
      </c>
      <c r="CS24" s="67" t="s">
        <v>57</v>
      </c>
      <c r="CT24" s="14">
        <v>1</v>
      </c>
      <c r="CU24" s="42">
        <v>0</v>
      </c>
      <c r="CV24" s="67" t="s">
        <v>57</v>
      </c>
      <c r="CW24" s="67" t="s">
        <v>57</v>
      </c>
      <c r="CX24" s="67" t="s">
        <v>57</v>
      </c>
      <c r="CY24" s="67" t="s">
        <v>57</v>
      </c>
      <c r="CZ24" s="67" t="s">
        <v>57</v>
      </c>
      <c r="DA24" s="67" t="s">
        <v>57</v>
      </c>
      <c r="DB24" s="42">
        <v>0</v>
      </c>
      <c r="DC24" s="42">
        <v>0</v>
      </c>
      <c r="DD24" s="185" t="s">
        <v>57</v>
      </c>
      <c r="DE24" s="43">
        <v>1</v>
      </c>
      <c r="DF24" s="43">
        <v>1</v>
      </c>
      <c r="DG24" s="67" t="s">
        <v>57</v>
      </c>
      <c r="DH24" s="43">
        <v>1</v>
      </c>
      <c r="DI24" s="67" t="s">
        <v>57</v>
      </c>
      <c r="DJ24" s="42">
        <v>0</v>
      </c>
      <c r="DK24" s="42">
        <v>0</v>
      </c>
      <c r="DL24" s="42">
        <v>0</v>
      </c>
      <c r="DM24" s="13">
        <v>0</v>
      </c>
      <c r="DN24" s="42">
        <v>0</v>
      </c>
      <c r="DO24" s="42">
        <v>0</v>
      </c>
      <c r="DP24" s="67" t="s">
        <v>57</v>
      </c>
      <c r="DQ24" s="67" t="s">
        <v>57</v>
      </c>
      <c r="DR24" s="42">
        <v>0</v>
      </c>
      <c r="DS24" s="67" t="s">
        <v>57</v>
      </c>
      <c r="DT24" s="67" t="s">
        <v>57</v>
      </c>
      <c r="DU24" s="42">
        <v>0</v>
      </c>
      <c r="DV24" s="13">
        <v>0</v>
      </c>
      <c r="DW24" s="13">
        <v>0</v>
      </c>
      <c r="DX24" s="14">
        <v>1</v>
      </c>
      <c r="DY24" s="67" t="s">
        <v>57</v>
      </c>
      <c r="DZ24" s="67" t="s">
        <v>57</v>
      </c>
      <c r="EA24" s="67" t="s">
        <v>57</v>
      </c>
      <c r="EB24" s="67" t="s">
        <v>57</v>
      </c>
      <c r="EC24" s="67" t="s">
        <v>57</v>
      </c>
      <c r="ED24" s="67" t="s">
        <v>57</v>
      </c>
      <c r="EE24" s="67" t="s">
        <v>57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67" t="s">
        <v>57</v>
      </c>
      <c r="EO24" s="43">
        <v>1</v>
      </c>
      <c r="EP24" s="43">
        <v>1</v>
      </c>
      <c r="EQ24" s="43">
        <v>1</v>
      </c>
      <c r="ER24" s="43">
        <v>1</v>
      </c>
      <c r="ES24" s="43">
        <v>1</v>
      </c>
      <c r="ET24" s="43">
        <v>1</v>
      </c>
      <c r="EU24" s="14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27</v>
      </c>
      <c r="FD24" s="210">
        <f t="shared" si="1"/>
        <v>0.57446808510638303</v>
      </c>
      <c r="FE24" s="101">
        <f t="shared" si="2"/>
        <v>16</v>
      </c>
      <c r="FF24" s="179"/>
      <c r="FG24" s="190"/>
      <c r="FH24" s="190"/>
      <c r="FI24" s="190"/>
      <c r="FJ24" s="190"/>
      <c r="FK24" s="202">
        <v>6082.8087124798412</v>
      </c>
      <c r="FL24" s="190"/>
      <c r="FM24" s="190"/>
      <c r="FN24" s="179"/>
      <c r="FO24" s="179"/>
    </row>
    <row r="25" spans="1:171" s="133" customFormat="1" x14ac:dyDescent="0.25">
      <c r="A25" s="192" t="s">
        <v>178</v>
      </c>
      <c r="B25" s="129" t="s">
        <v>23</v>
      </c>
      <c r="C25" s="4">
        <v>1</v>
      </c>
      <c r="D25" s="4">
        <v>1</v>
      </c>
      <c r="E25" s="20"/>
      <c r="F25" s="127">
        <v>19119944331</v>
      </c>
      <c r="G25" s="188"/>
      <c r="H25" s="189" t="s">
        <v>57</v>
      </c>
      <c r="I25" s="13">
        <v>0</v>
      </c>
      <c r="J25" s="189" t="s">
        <v>57</v>
      </c>
      <c r="K25" s="189" t="s">
        <v>57</v>
      </c>
      <c r="L25" s="189" t="s">
        <v>57</v>
      </c>
      <c r="M25" s="189" t="s">
        <v>57</v>
      </c>
      <c r="N25" s="189" t="s">
        <v>57</v>
      </c>
      <c r="O25" s="14">
        <v>1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67" t="s">
        <v>57</v>
      </c>
      <c r="AD25" s="67" t="s">
        <v>57</v>
      </c>
      <c r="AE25" s="67" t="s">
        <v>57</v>
      </c>
      <c r="AF25" s="67" t="s">
        <v>57</v>
      </c>
      <c r="AG25" s="67" t="s">
        <v>57</v>
      </c>
      <c r="AH25" s="67" t="s">
        <v>57</v>
      </c>
      <c r="AI25" s="67" t="s">
        <v>57</v>
      </c>
      <c r="AJ25" s="67" t="s">
        <v>57</v>
      </c>
      <c r="AK25" s="67" t="s">
        <v>57</v>
      </c>
      <c r="AL25" s="67" t="s">
        <v>57</v>
      </c>
      <c r="AM25" s="67" t="s">
        <v>57</v>
      </c>
      <c r="AN25" s="67" t="s">
        <v>57</v>
      </c>
      <c r="AO25" s="67" t="s">
        <v>57</v>
      </c>
      <c r="AP25" s="67" t="s">
        <v>57</v>
      </c>
      <c r="AQ25" s="67" t="s">
        <v>57</v>
      </c>
      <c r="AR25" s="189" t="s">
        <v>57</v>
      </c>
      <c r="AS25" s="189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67" t="s">
        <v>57</v>
      </c>
      <c r="BG25" s="67" t="s">
        <v>57</v>
      </c>
      <c r="BH25" s="67" t="s">
        <v>57</v>
      </c>
      <c r="BI25" s="42">
        <v>0</v>
      </c>
      <c r="BJ25" s="67" t="s">
        <v>57</v>
      </c>
      <c r="BK25" s="43">
        <v>1</v>
      </c>
      <c r="BL25" s="43">
        <v>1</v>
      </c>
      <c r="BM25" s="67" t="s">
        <v>57</v>
      </c>
      <c r="BN25" s="67" t="s">
        <v>57</v>
      </c>
      <c r="BO25" s="67" t="s">
        <v>57</v>
      </c>
      <c r="BP25" s="14">
        <v>1</v>
      </c>
      <c r="BQ25" s="67" t="s">
        <v>57</v>
      </c>
      <c r="BR25" s="67" t="s">
        <v>57</v>
      </c>
      <c r="BS25" s="67" t="s">
        <v>57</v>
      </c>
      <c r="BT25" s="67" t="s">
        <v>57</v>
      </c>
      <c r="BU25" s="14">
        <v>1</v>
      </c>
      <c r="BV25" s="14">
        <v>1</v>
      </c>
      <c r="BW25" s="43">
        <v>1</v>
      </c>
      <c r="BX25" s="43">
        <v>1</v>
      </c>
      <c r="BY25" s="42">
        <v>0</v>
      </c>
      <c r="BZ25" s="43">
        <v>1</v>
      </c>
      <c r="CA25" s="43">
        <v>1</v>
      </c>
      <c r="CB25" s="185" t="s">
        <v>57</v>
      </c>
      <c r="CC25" s="14">
        <v>1</v>
      </c>
      <c r="CD25" s="13">
        <v>0</v>
      </c>
      <c r="CE25" s="42">
        <v>0</v>
      </c>
      <c r="CF25" s="42">
        <v>0</v>
      </c>
      <c r="CG25" s="42">
        <v>0</v>
      </c>
      <c r="CH25" s="67" t="s">
        <v>57</v>
      </c>
      <c r="CI25" s="67" t="s">
        <v>57</v>
      </c>
      <c r="CJ25" s="67" t="s">
        <v>57</v>
      </c>
      <c r="CK25" s="42">
        <v>0</v>
      </c>
      <c r="CL25" s="67" t="s">
        <v>57</v>
      </c>
      <c r="CM25" s="42">
        <v>0</v>
      </c>
      <c r="CN25" s="42">
        <v>0</v>
      </c>
      <c r="CO25" s="42">
        <v>0</v>
      </c>
      <c r="CP25" s="42">
        <v>0</v>
      </c>
      <c r="CQ25" s="67" t="s">
        <v>57</v>
      </c>
      <c r="CR25" s="67" t="s">
        <v>57</v>
      </c>
      <c r="CS25" s="67" t="s">
        <v>57</v>
      </c>
      <c r="CT25" s="14">
        <v>1</v>
      </c>
      <c r="CU25" s="42">
        <v>0</v>
      </c>
      <c r="CV25" s="67" t="s">
        <v>57</v>
      </c>
      <c r="CW25" s="67" t="s">
        <v>57</v>
      </c>
      <c r="CX25" s="67" t="s">
        <v>57</v>
      </c>
      <c r="CY25" s="67" t="s">
        <v>57</v>
      </c>
      <c r="CZ25" s="67" t="s">
        <v>57</v>
      </c>
      <c r="DA25" s="67" t="s">
        <v>57</v>
      </c>
      <c r="DB25" s="42">
        <v>0</v>
      </c>
      <c r="DC25" s="42">
        <v>0</v>
      </c>
      <c r="DD25" s="185" t="s">
        <v>57</v>
      </c>
      <c r="DE25" s="43">
        <v>1</v>
      </c>
      <c r="DF25" s="43">
        <v>1</v>
      </c>
      <c r="DG25" s="67" t="s">
        <v>57</v>
      </c>
      <c r="DH25" s="43">
        <v>1</v>
      </c>
      <c r="DI25" s="67" t="s">
        <v>57</v>
      </c>
      <c r="DJ25" s="42">
        <v>0</v>
      </c>
      <c r="DK25" s="42">
        <v>0</v>
      </c>
      <c r="DL25" s="43">
        <v>1</v>
      </c>
      <c r="DM25" s="14">
        <v>1</v>
      </c>
      <c r="DN25" s="43">
        <v>1</v>
      </c>
      <c r="DO25" s="42">
        <v>0</v>
      </c>
      <c r="DP25" s="67" t="s">
        <v>57</v>
      </c>
      <c r="DQ25" s="67" t="s">
        <v>57</v>
      </c>
      <c r="DR25" s="43">
        <v>1</v>
      </c>
      <c r="DS25" s="67" t="s">
        <v>57</v>
      </c>
      <c r="DT25" s="67" t="s">
        <v>57</v>
      </c>
      <c r="DU25" s="42">
        <v>0</v>
      </c>
      <c r="DV25" s="13">
        <v>0</v>
      </c>
      <c r="DW25" s="13">
        <v>0</v>
      </c>
      <c r="DX25" s="14">
        <v>1</v>
      </c>
      <c r="DY25" s="67" t="s">
        <v>57</v>
      </c>
      <c r="DZ25" s="67" t="s">
        <v>57</v>
      </c>
      <c r="EA25" s="67" t="s">
        <v>57</v>
      </c>
      <c r="EB25" s="67" t="s">
        <v>57</v>
      </c>
      <c r="EC25" s="67" t="s">
        <v>57</v>
      </c>
      <c r="ED25" s="67" t="s">
        <v>57</v>
      </c>
      <c r="EE25" s="67" t="s">
        <v>57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67" t="s">
        <v>57</v>
      </c>
      <c r="EO25" s="42">
        <v>0</v>
      </c>
      <c r="EP25" s="42">
        <v>0</v>
      </c>
      <c r="EQ25" s="42">
        <v>0</v>
      </c>
      <c r="ER25" s="42">
        <v>0</v>
      </c>
      <c r="ES25" s="42">
        <v>0</v>
      </c>
      <c r="ET25" s="42">
        <v>0</v>
      </c>
      <c r="EU25" s="13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20</v>
      </c>
      <c r="FD25" s="210">
        <f t="shared" si="1"/>
        <v>0.42553191489361702</v>
      </c>
      <c r="FE25" s="101">
        <f t="shared" si="2"/>
        <v>29</v>
      </c>
      <c r="FF25" s="179"/>
      <c r="FG25" s="190"/>
      <c r="FH25" s="190"/>
      <c r="FI25" s="190"/>
      <c r="FJ25" s="190"/>
      <c r="FK25" s="202">
        <v>1230.2575713513147</v>
      </c>
      <c r="FL25" s="190"/>
      <c r="FM25" s="190"/>
      <c r="FN25" s="179"/>
      <c r="FO25" s="179"/>
    </row>
    <row r="26" spans="1:171" s="133" customFormat="1" x14ac:dyDescent="0.25">
      <c r="A26" s="192" t="s">
        <v>179</v>
      </c>
      <c r="B26" s="129" t="s">
        <v>24</v>
      </c>
      <c r="C26" s="4">
        <v>1</v>
      </c>
      <c r="D26" s="4">
        <v>1</v>
      </c>
      <c r="E26" s="21"/>
      <c r="F26" s="127">
        <v>15557208210</v>
      </c>
      <c r="G26" s="188"/>
      <c r="H26" s="189" t="s">
        <v>57</v>
      </c>
      <c r="I26" s="14">
        <v>1</v>
      </c>
      <c r="J26" s="189" t="s">
        <v>57</v>
      </c>
      <c r="K26" s="189" t="s">
        <v>57</v>
      </c>
      <c r="L26" s="189" t="s">
        <v>57</v>
      </c>
      <c r="M26" s="189" t="s">
        <v>57</v>
      </c>
      <c r="N26" s="189" t="s">
        <v>57</v>
      </c>
      <c r="O26" s="14">
        <v>1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67" t="s">
        <v>57</v>
      </c>
      <c r="AD26" s="67" t="s">
        <v>57</v>
      </c>
      <c r="AE26" s="67" t="s">
        <v>57</v>
      </c>
      <c r="AF26" s="67" t="s">
        <v>57</v>
      </c>
      <c r="AG26" s="67" t="s">
        <v>57</v>
      </c>
      <c r="AH26" s="67" t="s">
        <v>57</v>
      </c>
      <c r="AI26" s="67" t="s">
        <v>57</v>
      </c>
      <c r="AJ26" s="67" t="s">
        <v>57</v>
      </c>
      <c r="AK26" s="67" t="s">
        <v>57</v>
      </c>
      <c r="AL26" s="67" t="s">
        <v>57</v>
      </c>
      <c r="AM26" s="67" t="s">
        <v>57</v>
      </c>
      <c r="AN26" s="67" t="s">
        <v>57</v>
      </c>
      <c r="AO26" s="67" t="s">
        <v>57</v>
      </c>
      <c r="AP26" s="67" t="s">
        <v>57</v>
      </c>
      <c r="AQ26" s="67" t="s">
        <v>57</v>
      </c>
      <c r="AR26" s="189" t="s">
        <v>57</v>
      </c>
      <c r="AS26" s="189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67" t="s">
        <v>57</v>
      </c>
      <c r="BG26" s="67" t="s">
        <v>57</v>
      </c>
      <c r="BH26" s="67" t="s">
        <v>57</v>
      </c>
      <c r="BI26" s="42">
        <v>0</v>
      </c>
      <c r="BJ26" s="67" t="s">
        <v>57</v>
      </c>
      <c r="BK26" s="43">
        <v>1</v>
      </c>
      <c r="BL26" s="42">
        <v>0</v>
      </c>
      <c r="BM26" s="67" t="s">
        <v>57</v>
      </c>
      <c r="BN26" s="67" t="s">
        <v>57</v>
      </c>
      <c r="BO26" s="67" t="s">
        <v>57</v>
      </c>
      <c r="BP26" s="14">
        <v>1</v>
      </c>
      <c r="BQ26" s="67" t="s">
        <v>57</v>
      </c>
      <c r="BR26" s="67" t="s">
        <v>57</v>
      </c>
      <c r="BS26" s="67" t="s">
        <v>57</v>
      </c>
      <c r="BT26" s="67" t="s">
        <v>57</v>
      </c>
      <c r="BU26" s="14">
        <v>1</v>
      </c>
      <c r="BV26" s="14">
        <v>1</v>
      </c>
      <c r="BW26" s="43">
        <v>1</v>
      </c>
      <c r="BX26" s="43">
        <v>1</v>
      </c>
      <c r="BY26" s="43">
        <v>1</v>
      </c>
      <c r="BZ26" s="43">
        <v>1</v>
      </c>
      <c r="CA26" s="43">
        <v>1</v>
      </c>
      <c r="CB26" s="185" t="s">
        <v>57</v>
      </c>
      <c r="CC26" s="14">
        <v>1</v>
      </c>
      <c r="CD26" s="13">
        <v>0</v>
      </c>
      <c r="CE26" s="42">
        <v>0</v>
      </c>
      <c r="CF26" s="42">
        <v>0</v>
      </c>
      <c r="CG26" s="42">
        <v>0</v>
      </c>
      <c r="CH26" s="67" t="s">
        <v>57</v>
      </c>
      <c r="CI26" s="67" t="s">
        <v>57</v>
      </c>
      <c r="CJ26" s="67" t="s">
        <v>57</v>
      </c>
      <c r="CK26" s="42">
        <v>0</v>
      </c>
      <c r="CL26" s="67" t="s">
        <v>57</v>
      </c>
      <c r="CM26" s="42">
        <v>0</v>
      </c>
      <c r="CN26" s="42">
        <v>0</v>
      </c>
      <c r="CO26" s="42">
        <v>0</v>
      </c>
      <c r="CP26" s="42">
        <v>0</v>
      </c>
      <c r="CQ26" s="67" t="s">
        <v>57</v>
      </c>
      <c r="CR26" s="67" t="s">
        <v>57</v>
      </c>
      <c r="CS26" s="67" t="s">
        <v>57</v>
      </c>
      <c r="CT26" s="14">
        <v>1</v>
      </c>
      <c r="CU26" s="42">
        <v>0</v>
      </c>
      <c r="CV26" s="67" t="s">
        <v>57</v>
      </c>
      <c r="CW26" s="67" t="s">
        <v>57</v>
      </c>
      <c r="CX26" s="67" t="s">
        <v>57</v>
      </c>
      <c r="CY26" s="67" t="s">
        <v>57</v>
      </c>
      <c r="CZ26" s="67" t="s">
        <v>57</v>
      </c>
      <c r="DA26" s="67" t="s">
        <v>57</v>
      </c>
      <c r="DB26" s="43">
        <v>1</v>
      </c>
      <c r="DC26" s="42">
        <v>0</v>
      </c>
      <c r="DD26" s="185" t="s">
        <v>57</v>
      </c>
      <c r="DE26" s="43">
        <v>1</v>
      </c>
      <c r="DF26" s="43">
        <v>1</v>
      </c>
      <c r="DG26" s="67" t="s">
        <v>57</v>
      </c>
      <c r="DH26" s="43">
        <v>1</v>
      </c>
      <c r="DI26" s="67" t="s">
        <v>57</v>
      </c>
      <c r="DJ26" s="42">
        <v>0</v>
      </c>
      <c r="DK26" s="42">
        <v>0</v>
      </c>
      <c r="DL26" s="42">
        <v>0</v>
      </c>
      <c r="DM26" s="13">
        <v>0</v>
      </c>
      <c r="DN26" s="42">
        <v>0</v>
      </c>
      <c r="DO26" s="43">
        <v>1</v>
      </c>
      <c r="DP26" s="67" t="s">
        <v>57</v>
      </c>
      <c r="DQ26" s="67" t="s">
        <v>57</v>
      </c>
      <c r="DR26" s="43">
        <v>1</v>
      </c>
      <c r="DS26" s="67" t="s">
        <v>57</v>
      </c>
      <c r="DT26" s="67" t="s">
        <v>57</v>
      </c>
      <c r="DU26" s="42">
        <v>0</v>
      </c>
      <c r="DV26" s="43">
        <v>1</v>
      </c>
      <c r="DW26" s="13">
        <v>0</v>
      </c>
      <c r="DX26" s="14">
        <v>1</v>
      </c>
      <c r="DY26" s="67" t="s">
        <v>57</v>
      </c>
      <c r="DZ26" s="67" t="s">
        <v>57</v>
      </c>
      <c r="EA26" s="67" t="s">
        <v>57</v>
      </c>
      <c r="EB26" s="67" t="s">
        <v>57</v>
      </c>
      <c r="EC26" s="67" t="s">
        <v>57</v>
      </c>
      <c r="ED26" s="67" t="s">
        <v>57</v>
      </c>
      <c r="EE26" s="67" t="s">
        <v>57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67" t="s">
        <v>57</v>
      </c>
      <c r="EO26" s="42">
        <v>0</v>
      </c>
      <c r="EP26" s="43">
        <v>1</v>
      </c>
      <c r="EQ26" s="42">
        <v>0</v>
      </c>
      <c r="ER26" s="43">
        <v>1</v>
      </c>
      <c r="ES26" s="43">
        <v>1</v>
      </c>
      <c r="ET26" s="43">
        <v>1</v>
      </c>
      <c r="EU26" s="14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26</v>
      </c>
      <c r="FD26" s="210">
        <f t="shared" si="1"/>
        <v>0.55319148936170215</v>
      </c>
      <c r="FE26" s="101">
        <f t="shared" si="2"/>
        <v>20</v>
      </c>
      <c r="FF26" s="179"/>
      <c r="FG26" s="190"/>
      <c r="FH26" s="190"/>
      <c r="FI26" s="190"/>
      <c r="FJ26" s="190"/>
      <c r="FK26" s="202">
        <v>10791.307256462998</v>
      </c>
      <c r="FL26" s="190"/>
      <c r="FM26" s="190"/>
      <c r="FN26" s="179"/>
      <c r="FO26" s="179"/>
    </row>
    <row r="27" spans="1:171" s="133" customFormat="1" x14ac:dyDescent="0.25">
      <c r="A27" s="192" t="s">
        <v>180</v>
      </c>
      <c r="B27" s="129" t="s">
        <v>25</v>
      </c>
      <c r="C27" s="4">
        <v>1</v>
      </c>
      <c r="D27" s="4">
        <v>1</v>
      </c>
      <c r="E27" s="20"/>
      <c r="F27" s="127">
        <v>26913788635</v>
      </c>
      <c r="G27" s="188"/>
      <c r="H27" s="189" t="s">
        <v>57</v>
      </c>
      <c r="I27" s="13">
        <v>0</v>
      </c>
      <c r="J27" s="189" t="s">
        <v>57</v>
      </c>
      <c r="K27" s="189" t="s">
        <v>57</v>
      </c>
      <c r="L27" s="189" t="s">
        <v>57</v>
      </c>
      <c r="M27" s="189" t="s">
        <v>57</v>
      </c>
      <c r="N27" s="189" t="s">
        <v>57</v>
      </c>
      <c r="O27" s="14">
        <v>1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67" t="s">
        <v>57</v>
      </c>
      <c r="AD27" s="67" t="s">
        <v>57</v>
      </c>
      <c r="AE27" s="67" t="s">
        <v>57</v>
      </c>
      <c r="AF27" s="67" t="s">
        <v>57</v>
      </c>
      <c r="AG27" s="67" t="s">
        <v>57</v>
      </c>
      <c r="AH27" s="67" t="s">
        <v>57</v>
      </c>
      <c r="AI27" s="67" t="s">
        <v>57</v>
      </c>
      <c r="AJ27" s="67" t="s">
        <v>57</v>
      </c>
      <c r="AK27" s="67" t="s">
        <v>57</v>
      </c>
      <c r="AL27" s="67" t="s">
        <v>57</v>
      </c>
      <c r="AM27" s="67" t="s">
        <v>57</v>
      </c>
      <c r="AN27" s="67" t="s">
        <v>57</v>
      </c>
      <c r="AO27" s="67" t="s">
        <v>57</v>
      </c>
      <c r="AP27" s="67" t="s">
        <v>57</v>
      </c>
      <c r="AQ27" s="67" t="s">
        <v>57</v>
      </c>
      <c r="AR27" s="189" t="s">
        <v>57</v>
      </c>
      <c r="AS27" s="189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67" t="s">
        <v>57</v>
      </c>
      <c r="BG27" s="67" t="s">
        <v>57</v>
      </c>
      <c r="BH27" s="67" t="s">
        <v>57</v>
      </c>
      <c r="BI27" s="43">
        <v>1</v>
      </c>
      <c r="BJ27" s="67" t="s">
        <v>57</v>
      </c>
      <c r="BK27" s="43">
        <v>1</v>
      </c>
      <c r="BL27" s="43">
        <v>1</v>
      </c>
      <c r="BM27" s="67" t="s">
        <v>57</v>
      </c>
      <c r="BN27" s="67" t="s">
        <v>57</v>
      </c>
      <c r="BO27" s="67" t="s">
        <v>57</v>
      </c>
      <c r="BP27" s="14">
        <v>1</v>
      </c>
      <c r="BQ27" s="67" t="s">
        <v>57</v>
      </c>
      <c r="BR27" s="67" t="s">
        <v>57</v>
      </c>
      <c r="BS27" s="67" t="s">
        <v>57</v>
      </c>
      <c r="BT27" s="67" t="s">
        <v>57</v>
      </c>
      <c r="BU27" s="14">
        <v>1</v>
      </c>
      <c r="BV27" s="14">
        <v>1</v>
      </c>
      <c r="BW27" s="43">
        <v>1</v>
      </c>
      <c r="BX27" s="43">
        <v>1</v>
      </c>
      <c r="BY27" s="42">
        <v>0</v>
      </c>
      <c r="BZ27" s="43">
        <v>1</v>
      </c>
      <c r="CA27" s="43">
        <v>1</v>
      </c>
      <c r="CB27" s="185" t="s">
        <v>57</v>
      </c>
      <c r="CC27" s="14">
        <v>1</v>
      </c>
      <c r="CD27" s="13">
        <v>0</v>
      </c>
      <c r="CE27" s="42">
        <v>0</v>
      </c>
      <c r="CF27" s="42">
        <v>0</v>
      </c>
      <c r="CG27" s="42">
        <v>0</v>
      </c>
      <c r="CH27" s="67" t="s">
        <v>57</v>
      </c>
      <c r="CI27" s="67" t="s">
        <v>57</v>
      </c>
      <c r="CJ27" s="67" t="s">
        <v>57</v>
      </c>
      <c r="CK27" s="42">
        <v>0</v>
      </c>
      <c r="CL27" s="67" t="s">
        <v>57</v>
      </c>
      <c r="CM27" s="42">
        <v>0</v>
      </c>
      <c r="CN27" s="42">
        <v>0</v>
      </c>
      <c r="CO27" s="42">
        <v>0</v>
      </c>
      <c r="CP27" s="42">
        <v>0</v>
      </c>
      <c r="CQ27" s="67" t="s">
        <v>57</v>
      </c>
      <c r="CR27" s="67" t="s">
        <v>57</v>
      </c>
      <c r="CS27" s="67" t="s">
        <v>57</v>
      </c>
      <c r="CT27" s="14">
        <v>1</v>
      </c>
      <c r="CU27" s="43">
        <v>1</v>
      </c>
      <c r="CV27" s="67" t="s">
        <v>57</v>
      </c>
      <c r="CW27" s="67" t="s">
        <v>57</v>
      </c>
      <c r="CX27" s="67" t="s">
        <v>57</v>
      </c>
      <c r="CY27" s="67" t="s">
        <v>57</v>
      </c>
      <c r="CZ27" s="67" t="s">
        <v>57</v>
      </c>
      <c r="DA27" s="67" t="s">
        <v>57</v>
      </c>
      <c r="DB27" s="43">
        <v>1</v>
      </c>
      <c r="DC27" s="42">
        <v>0</v>
      </c>
      <c r="DD27" s="185" t="s">
        <v>57</v>
      </c>
      <c r="DE27" s="43">
        <v>1</v>
      </c>
      <c r="DF27" s="43">
        <v>1</v>
      </c>
      <c r="DG27" s="67" t="s">
        <v>57</v>
      </c>
      <c r="DH27" s="43">
        <v>1</v>
      </c>
      <c r="DI27" s="67" t="s">
        <v>57</v>
      </c>
      <c r="DJ27" s="43">
        <v>1</v>
      </c>
      <c r="DK27" s="42">
        <v>0</v>
      </c>
      <c r="DL27" s="43">
        <v>1</v>
      </c>
      <c r="DM27" s="13">
        <v>0</v>
      </c>
      <c r="DN27" s="43">
        <v>1</v>
      </c>
      <c r="DO27" s="42">
        <v>0</v>
      </c>
      <c r="DP27" s="67" t="s">
        <v>57</v>
      </c>
      <c r="DQ27" s="67" t="s">
        <v>57</v>
      </c>
      <c r="DR27" s="42">
        <v>0</v>
      </c>
      <c r="DS27" s="67" t="s">
        <v>57</v>
      </c>
      <c r="DT27" s="67" t="s">
        <v>57</v>
      </c>
      <c r="DU27" s="43">
        <v>1</v>
      </c>
      <c r="DV27" s="43">
        <v>1</v>
      </c>
      <c r="DW27" s="13">
        <v>0</v>
      </c>
      <c r="DX27" s="14">
        <v>1</v>
      </c>
      <c r="DY27" s="67" t="s">
        <v>57</v>
      </c>
      <c r="DZ27" s="67" t="s">
        <v>57</v>
      </c>
      <c r="EA27" s="67" t="s">
        <v>57</v>
      </c>
      <c r="EB27" s="67" t="s">
        <v>57</v>
      </c>
      <c r="EC27" s="67" t="s">
        <v>57</v>
      </c>
      <c r="ED27" s="67" t="s">
        <v>57</v>
      </c>
      <c r="EE27" s="67" t="s">
        <v>57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67" t="s">
        <v>57</v>
      </c>
      <c r="EO27" s="43">
        <v>1</v>
      </c>
      <c r="EP27" s="43">
        <v>1</v>
      </c>
      <c r="EQ27" s="43">
        <v>1</v>
      </c>
      <c r="ER27" s="215">
        <v>0</v>
      </c>
      <c r="ES27" s="43">
        <v>1</v>
      </c>
      <c r="ET27" s="43">
        <v>1</v>
      </c>
      <c r="EU27" s="13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>SUM(H27:EU27)</f>
        <v>29</v>
      </c>
      <c r="FD27" s="210">
        <f t="shared" si="1"/>
        <v>0.61702127659574468</v>
      </c>
      <c r="FE27" s="101">
        <f t="shared" si="2"/>
        <v>10</v>
      </c>
      <c r="FF27" s="179"/>
      <c r="FG27" s="190"/>
      <c r="FH27" s="190"/>
      <c r="FI27" s="190"/>
      <c r="FJ27" s="190"/>
      <c r="FK27" s="202">
        <v>4135.0713316336869</v>
      </c>
      <c r="FL27" s="190"/>
      <c r="FM27" s="190"/>
      <c r="FN27" s="179"/>
      <c r="FO27" s="179"/>
    </row>
    <row r="28" spans="1:171" s="133" customFormat="1" x14ac:dyDescent="0.25">
      <c r="A28" s="192" t="s">
        <v>181</v>
      </c>
      <c r="B28" s="129" t="s">
        <v>26</v>
      </c>
      <c r="C28" s="4">
        <v>1</v>
      </c>
      <c r="D28" s="4">
        <v>1</v>
      </c>
      <c r="E28" s="20"/>
      <c r="F28" s="127">
        <v>32390377678</v>
      </c>
      <c r="G28" s="188"/>
      <c r="H28" s="189" t="s">
        <v>57</v>
      </c>
      <c r="I28" s="43">
        <v>1</v>
      </c>
      <c r="J28" s="189" t="s">
        <v>57</v>
      </c>
      <c r="K28" s="189" t="s">
        <v>57</v>
      </c>
      <c r="L28" s="189" t="s">
        <v>57</v>
      </c>
      <c r="M28" s="189" t="s">
        <v>57</v>
      </c>
      <c r="N28" s="189" t="s">
        <v>57</v>
      </c>
      <c r="O28" s="43">
        <v>1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67" t="s">
        <v>57</v>
      </c>
      <c r="AD28" s="67" t="s">
        <v>57</v>
      </c>
      <c r="AE28" s="67" t="s">
        <v>57</v>
      </c>
      <c r="AF28" s="67" t="s">
        <v>57</v>
      </c>
      <c r="AG28" s="67" t="s">
        <v>57</v>
      </c>
      <c r="AH28" s="67" t="s">
        <v>57</v>
      </c>
      <c r="AI28" s="67" t="s">
        <v>57</v>
      </c>
      <c r="AJ28" s="67" t="s">
        <v>57</v>
      </c>
      <c r="AK28" s="67" t="s">
        <v>57</v>
      </c>
      <c r="AL28" s="67" t="s">
        <v>57</v>
      </c>
      <c r="AM28" s="67" t="s">
        <v>57</v>
      </c>
      <c r="AN28" s="67" t="s">
        <v>57</v>
      </c>
      <c r="AO28" s="67" t="s">
        <v>57</v>
      </c>
      <c r="AP28" s="67" t="s">
        <v>57</v>
      </c>
      <c r="AQ28" s="67" t="s">
        <v>57</v>
      </c>
      <c r="AR28" s="189" t="s">
        <v>57</v>
      </c>
      <c r="AS28" s="189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67" t="s">
        <v>57</v>
      </c>
      <c r="BG28" s="67" t="s">
        <v>57</v>
      </c>
      <c r="BH28" s="67" t="s">
        <v>57</v>
      </c>
      <c r="BI28" s="43">
        <v>1</v>
      </c>
      <c r="BJ28" s="67" t="s">
        <v>57</v>
      </c>
      <c r="BK28" s="43">
        <v>1</v>
      </c>
      <c r="BL28" s="43">
        <v>1</v>
      </c>
      <c r="BM28" s="67" t="s">
        <v>57</v>
      </c>
      <c r="BN28" s="67" t="s">
        <v>57</v>
      </c>
      <c r="BO28" s="67" t="s">
        <v>57</v>
      </c>
      <c r="BP28" s="43">
        <v>1</v>
      </c>
      <c r="BQ28" s="67" t="s">
        <v>57</v>
      </c>
      <c r="BR28" s="67" t="s">
        <v>57</v>
      </c>
      <c r="BS28" s="67" t="s">
        <v>57</v>
      </c>
      <c r="BT28" s="67" t="s">
        <v>57</v>
      </c>
      <c r="BU28" s="43">
        <v>1</v>
      </c>
      <c r="BV28" s="43">
        <v>1</v>
      </c>
      <c r="BW28" s="43">
        <v>1</v>
      </c>
      <c r="BX28" s="43">
        <v>1</v>
      </c>
      <c r="BY28" s="43">
        <v>1</v>
      </c>
      <c r="BZ28" s="43">
        <v>1</v>
      </c>
      <c r="CA28" s="43">
        <v>1</v>
      </c>
      <c r="CB28" s="185" t="s">
        <v>57</v>
      </c>
      <c r="CC28" s="43">
        <v>1</v>
      </c>
      <c r="CD28" s="43">
        <v>1</v>
      </c>
      <c r="CE28" s="42">
        <v>0</v>
      </c>
      <c r="CF28" s="42">
        <v>0</v>
      </c>
      <c r="CG28" s="43">
        <v>1</v>
      </c>
      <c r="CH28" s="67" t="s">
        <v>57</v>
      </c>
      <c r="CI28" s="67" t="s">
        <v>57</v>
      </c>
      <c r="CJ28" s="67" t="s">
        <v>57</v>
      </c>
      <c r="CK28" s="42">
        <v>0</v>
      </c>
      <c r="CL28" s="67" t="s">
        <v>57</v>
      </c>
      <c r="CM28" s="42">
        <v>0</v>
      </c>
      <c r="CN28" s="42">
        <v>0</v>
      </c>
      <c r="CO28" s="42">
        <v>0</v>
      </c>
      <c r="CP28" s="42">
        <v>0</v>
      </c>
      <c r="CQ28" s="67" t="s">
        <v>57</v>
      </c>
      <c r="CR28" s="67" t="s">
        <v>57</v>
      </c>
      <c r="CS28" s="67" t="s">
        <v>57</v>
      </c>
      <c r="CT28" s="43">
        <v>1</v>
      </c>
      <c r="CU28" s="43">
        <v>1</v>
      </c>
      <c r="CV28" s="67" t="s">
        <v>57</v>
      </c>
      <c r="CW28" s="67" t="s">
        <v>57</v>
      </c>
      <c r="CX28" s="67" t="s">
        <v>57</v>
      </c>
      <c r="CY28" s="67" t="s">
        <v>57</v>
      </c>
      <c r="CZ28" s="67" t="s">
        <v>57</v>
      </c>
      <c r="DA28" s="67" t="s">
        <v>57</v>
      </c>
      <c r="DB28" s="42">
        <v>0</v>
      </c>
      <c r="DC28" s="42">
        <v>0</v>
      </c>
      <c r="DD28" s="185" t="s">
        <v>57</v>
      </c>
      <c r="DE28" s="43">
        <v>1</v>
      </c>
      <c r="DF28" s="43">
        <v>1</v>
      </c>
      <c r="DG28" s="67" t="s">
        <v>57</v>
      </c>
      <c r="DH28" s="43">
        <v>1</v>
      </c>
      <c r="DI28" s="67" t="s">
        <v>57</v>
      </c>
      <c r="DJ28" s="43">
        <v>1</v>
      </c>
      <c r="DK28" s="43">
        <v>1</v>
      </c>
      <c r="DL28" s="43">
        <v>1</v>
      </c>
      <c r="DM28" s="42">
        <v>0</v>
      </c>
      <c r="DN28" s="43">
        <v>1</v>
      </c>
      <c r="DO28" s="43">
        <v>1</v>
      </c>
      <c r="DP28" s="67" t="s">
        <v>57</v>
      </c>
      <c r="DQ28" s="67" t="s">
        <v>57</v>
      </c>
      <c r="DR28" s="43">
        <v>1</v>
      </c>
      <c r="DS28" s="67" t="s">
        <v>57</v>
      </c>
      <c r="DT28" s="67" t="s">
        <v>57</v>
      </c>
      <c r="DU28" s="43">
        <v>1</v>
      </c>
      <c r="DV28" s="42">
        <v>0</v>
      </c>
      <c r="DW28" s="42">
        <v>0</v>
      </c>
      <c r="DX28" s="42">
        <v>0</v>
      </c>
      <c r="DY28" s="67" t="s">
        <v>57</v>
      </c>
      <c r="DZ28" s="67" t="s">
        <v>57</v>
      </c>
      <c r="EA28" s="67" t="s">
        <v>57</v>
      </c>
      <c r="EB28" s="67" t="s">
        <v>57</v>
      </c>
      <c r="EC28" s="67" t="s">
        <v>57</v>
      </c>
      <c r="ED28" s="67" t="s">
        <v>57</v>
      </c>
      <c r="EE28" s="67" t="s">
        <v>57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67" t="s">
        <v>57</v>
      </c>
      <c r="EO28" s="43">
        <v>1</v>
      </c>
      <c r="EP28" s="43">
        <v>1</v>
      </c>
      <c r="EQ28" s="42">
        <v>0</v>
      </c>
      <c r="ER28" s="43">
        <v>1</v>
      </c>
      <c r="ES28" s="42">
        <v>0</v>
      </c>
      <c r="ET28" s="43">
        <v>1</v>
      </c>
      <c r="EU28" s="42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ref="FC28:FC35" si="3">SUM(H28:EU28)-SUM(EQ28)</f>
        <v>32</v>
      </c>
      <c r="FD28" s="210">
        <f t="shared" si="1"/>
        <v>0.68085106382978722</v>
      </c>
      <c r="FE28" s="101">
        <f t="shared" si="2"/>
        <v>8</v>
      </c>
      <c r="FF28" s="179"/>
      <c r="FG28" s="190"/>
      <c r="FH28" s="190"/>
      <c r="FI28" s="190"/>
      <c r="FJ28" s="190"/>
      <c r="FK28" s="202">
        <v>4034.2015337273424</v>
      </c>
      <c r="FL28" s="190"/>
      <c r="FM28" s="190"/>
      <c r="FN28" s="179"/>
      <c r="FO28" s="179"/>
    </row>
    <row r="29" spans="1:171" s="133" customFormat="1" x14ac:dyDescent="0.25">
      <c r="A29" s="192" t="s">
        <v>182</v>
      </c>
      <c r="B29" s="129" t="s">
        <v>27</v>
      </c>
      <c r="C29" s="4">
        <v>1</v>
      </c>
      <c r="D29" s="4">
        <v>1</v>
      </c>
      <c r="E29" s="20"/>
      <c r="F29" s="127">
        <v>34604866492</v>
      </c>
      <c r="G29" s="188"/>
      <c r="H29" s="189" t="s">
        <v>57</v>
      </c>
      <c r="I29" s="14">
        <v>1</v>
      </c>
      <c r="J29" s="189" t="s">
        <v>57</v>
      </c>
      <c r="K29" s="189" t="s">
        <v>57</v>
      </c>
      <c r="L29" s="189" t="s">
        <v>57</v>
      </c>
      <c r="M29" s="189" t="s">
        <v>57</v>
      </c>
      <c r="N29" s="189" t="s">
        <v>57</v>
      </c>
      <c r="O29" s="14">
        <v>1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67" t="s">
        <v>57</v>
      </c>
      <c r="AD29" s="67" t="s">
        <v>57</v>
      </c>
      <c r="AE29" s="67" t="s">
        <v>57</v>
      </c>
      <c r="AF29" s="67" t="s">
        <v>57</v>
      </c>
      <c r="AG29" s="67" t="s">
        <v>57</v>
      </c>
      <c r="AH29" s="67" t="s">
        <v>57</v>
      </c>
      <c r="AI29" s="67" t="s">
        <v>57</v>
      </c>
      <c r="AJ29" s="67" t="s">
        <v>57</v>
      </c>
      <c r="AK29" s="67" t="s">
        <v>57</v>
      </c>
      <c r="AL29" s="67" t="s">
        <v>57</v>
      </c>
      <c r="AM29" s="67" t="s">
        <v>57</v>
      </c>
      <c r="AN29" s="67" t="s">
        <v>57</v>
      </c>
      <c r="AO29" s="67" t="s">
        <v>57</v>
      </c>
      <c r="AP29" s="67" t="s">
        <v>57</v>
      </c>
      <c r="AQ29" s="67" t="s">
        <v>57</v>
      </c>
      <c r="AR29" s="189" t="s">
        <v>57</v>
      </c>
      <c r="AS29" s="189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67" t="s">
        <v>57</v>
      </c>
      <c r="BG29" s="67" t="s">
        <v>57</v>
      </c>
      <c r="BH29" s="67" t="s">
        <v>57</v>
      </c>
      <c r="BI29" s="42">
        <v>0</v>
      </c>
      <c r="BJ29" s="67" t="s">
        <v>57</v>
      </c>
      <c r="BK29" s="43">
        <v>1</v>
      </c>
      <c r="BL29" s="43">
        <v>1</v>
      </c>
      <c r="BM29" s="67" t="s">
        <v>57</v>
      </c>
      <c r="BN29" s="67" t="s">
        <v>57</v>
      </c>
      <c r="BO29" s="67" t="s">
        <v>57</v>
      </c>
      <c r="BP29" s="14">
        <v>1</v>
      </c>
      <c r="BQ29" s="67" t="s">
        <v>57</v>
      </c>
      <c r="BR29" s="67" t="s">
        <v>57</v>
      </c>
      <c r="BS29" s="67" t="s">
        <v>57</v>
      </c>
      <c r="BT29" s="67" t="s">
        <v>57</v>
      </c>
      <c r="BU29" s="14">
        <v>1</v>
      </c>
      <c r="BV29" s="13">
        <v>0</v>
      </c>
      <c r="BW29" s="42">
        <v>0</v>
      </c>
      <c r="BX29" s="43">
        <v>1</v>
      </c>
      <c r="BY29" s="42">
        <v>0</v>
      </c>
      <c r="BZ29" s="43">
        <v>1</v>
      </c>
      <c r="CA29" s="43">
        <v>1</v>
      </c>
      <c r="CB29" s="185" t="s">
        <v>57</v>
      </c>
      <c r="CC29" s="14">
        <v>1</v>
      </c>
      <c r="CD29" s="13">
        <v>0</v>
      </c>
      <c r="CE29" s="42">
        <v>0</v>
      </c>
      <c r="CF29" s="42">
        <v>0</v>
      </c>
      <c r="CG29" s="43">
        <v>1</v>
      </c>
      <c r="CH29" s="67" t="s">
        <v>57</v>
      </c>
      <c r="CI29" s="67" t="s">
        <v>57</v>
      </c>
      <c r="CJ29" s="67" t="s">
        <v>57</v>
      </c>
      <c r="CK29" s="42">
        <v>0</v>
      </c>
      <c r="CL29" s="67" t="s">
        <v>57</v>
      </c>
      <c r="CM29" s="42">
        <v>0</v>
      </c>
      <c r="CN29" s="42">
        <v>0</v>
      </c>
      <c r="CO29" s="42">
        <v>0</v>
      </c>
      <c r="CP29" s="42">
        <v>0</v>
      </c>
      <c r="CQ29" s="67" t="s">
        <v>57</v>
      </c>
      <c r="CR29" s="67" t="s">
        <v>57</v>
      </c>
      <c r="CS29" s="67" t="s">
        <v>57</v>
      </c>
      <c r="CT29" s="14">
        <v>1</v>
      </c>
      <c r="CU29" s="43">
        <v>1</v>
      </c>
      <c r="CV29" s="67" t="s">
        <v>57</v>
      </c>
      <c r="CW29" s="67" t="s">
        <v>57</v>
      </c>
      <c r="CX29" s="67" t="s">
        <v>57</v>
      </c>
      <c r="CY29" s="67" t="s">
        <v>57</v>
      </c>
      <c r="CZ29" s="67" t="s">
        <v>57</v>
      </c>
      <c r="DA29" s="67" t="s">
        <v>57</v>
      </c>
      <c r="DB29" s="42">
        <v>0</v>
      </c>
      <c r="DC29" s="42">
        <v>0</v>
      </c>
      <c r="DD29" s="185" t="s">
        <v>57</v>
      </c>
      <c r="DE29" s="43">
        <v>1</v>
      </c>
      <c r="DF29" s="43">
        <v>1</v>
      </c>
      <c r="DG29" s="67" t="s">
        <v>57</v>
      </c>
      <c r="DH29" s="43">
        <v>1</v>
      </c>
      <c r="DI29" s="67" t="s">
        <v>57</v>
      </c>
      <c r="DJ29" s="42">
        <v>0</v>
      </c>
      <c r="DK29" s="42">
        <v>0</v>
      </c>
      <c r="DL29" s="43">
        <v>1</v>
      </c>
      <c r="DM29" s="13">
        <v>0</v>
      </c>
      <c r="DN29" s="42">
        <v>0</v>
      </c>
      <c r="DO29" s="42">
        <v>0</v>
      </c>
      <c r="DP29" s="67" t="s">
        <v>57</v>
      </c>
      <c r="DQ29" s="67" t="s">
        <v>57</v>
      </c>
      <c r="DR29" s="43">
        <v>1</v>
      </c>
      <c r="DS29" s="67" t="s">
        <v>57</v>
      </c>
      <c r="DT29" s="67" t="s">
        <v>57</v>
      </c>
      <c r="DU29" s="42">
        <v>0</v>
      </c>
      <c r="DV29" s="13">
        <v>0</v>
      </c>
      <c r="DW29" s="13">
        <v>0</v>
      </c>
      <c r="DX29" s="14">
        <v>1</v>
      </c>
      <c r="DY29" s="67" t="s">
        <v>57</v>
      </c>
      <c r="DZ29" s="67" t="s">
        <v>57</v>
      </c>
      <c r="EA29" s="67" t="s">
        <v>57</v>
      </c>
      <c r="EB29" s="67" t="s">
        <v>57</v>
      </c>
      <c r="EC29" s="67" t="s">
        <v>57</v>
      </c>
      <c r="ED29" s="67" t="s">
        <v>57</v>
      </c>
      <c r="EE29" s="67" t="s">
        <v>57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67" t="s">
        <v>57</v>
      </c>
      <c r="EO29" s="43">
        <v>1</v>
      </c>
      <c r="EP29" s="43">
        <v>1</v>
      </c>
      <c r="EQ29" s="42">
        <v>0</v>
      </c>
      <c r="ER29" s="42">
        <v>0</v>
      </c>
      <c r="ES29" s="43">
        <v>1</v>
      </c>
      <c r="ET29" s="43">
        <v>1</v>
      </c>
      <c r="EU29" s="14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3"/>
        <v>24</v>
      </c>
      <c r="FD29" s="210">
        <f t="shared" si="1"/>
        <v>0.51063829787234039</v>
      </c>
      <c r="FE29" s="101">
        <f t="shared" si="2"/>
        <v>22</v>
      </c>
      <c r="FF29" s="179"/>
      <c r="FG29" s="190"/>
      <c r="FH29" s="190"/>
      <c r="FI29" s="190"/>
      <c r="FJ29" s="190"/>
      <c r="FK29" s="202">
        <v>11494.036096539176</v>
      </c>
      <c r="FL29" s="190"/>
      <c r="FM29" s="190"/>
      <c r="FN29" s="179"/>
      <c r="FO29" s="179"/>
    </row>
    <row r="30" spans="1:171" s="133" customFormat="1" x14ac:dyDescent="0.25">
      <c r="A30" s="192" t="s">
        <v>183</v>
      </c>
      <c r="B30" s="129" t="s">
        <v>28</v>
      </c>
      <c r="C30" s="4">
        <v>1</v>
      </c>
      <c r="D30" s="4">
        <v>1</v>
      </c>
      <c r="E30" s="20"/>
      <c r="F30" s="127">
        <v>31902204014.869999</v>
      </c>
      <c r="G30" s="188"/>
      <c r="H30" s="189" t="s">
        <v>57</v>
      </c>
      <c r="I30" s="13">
        <v>0</v>
      </c>
      <c r="J30" s="189" t="s">
        <v>57</v>
      </c>
      <c r="K30" s="189" t="s">
        <v>57</v>
      </c>
      <c r="L30" s="189" t="s">
        <v>57</v>
      </c>
      <c r="M30" s="189" t="s">
        <v>57</v>
      </c>
      <c r="N30" s="189" t="s">
        <v>57</v>
      </c>
      <c r="O30" s="14">
        <v>1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67" t="s">
        <v>57</v>
      </c>
      <c r="AD30" s="67" t="s">
        <v>57</v>
      </c>
      <c r="AE30" s="67" t="s">
        <v>57</v>
      </c>
      <c r="AF30" s="67" t="s">
        <v>57</v>
      </c>
      <c r="AG30" s="67" t="s">
        <v>57</v>
      </c>
      <c r="AH30" s="67" t="s">
        <v>57</v>
      </c>
      <c r="AI30" s="67" t="s">
        <v>57</v>
      </c>
      <c r="AJ30" s="67" t="s">
        <v>57</v>
      </c>
      <c r="AK30" s="67" t="s">
        <v>57</v>
      </c>
      <c r="AL30" s="67" t="s">
        <v>57</v>
      </c>
      <c r="AM30" s="67" t="s">
        <v>57</v>
      </c>
      <c r="AN30" s="67" t="s">
        <v>57</v>
      </c>
      <c r="AO30" s="67" t="s">
        <v>57</v>
      </c>
      <c r="AP30" s="67" t="s">
        <v>57</v>
      </c>
      <c r="AQ30" s="67" t="s">
        <v>57</v>
      </c>
      <c r="AR30" s="189" t="s">
        <v>57</v>
      </c>
      <c r="AS30" s="189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67" t="s">
        <v>57</v>
      </c>
      <c r="BG30" s="67" t="s">
        <v>57</v>
      </c>
      <c r="BH30" s="67" t="s">
        <v>57</v>
      </c>
      <c r="BI30" s="42">
        <v>0</v>
      </c>
      <c r="BJ30" s="67" t="s">
        <v>57</v>
      </c>
      <c r="BK30" s="42">
        <v>0</v>
      </c>
      <c r="BL30" s="42">
        <v>0</v>
      </c>
      <c r="BM30" s="67" t="s">
        <v>57</v>
      </c>
      <c r="BN30" s="67" t="s">
        <v>57</v>
      </c>
      <c r="BO30" s="67" t="s">
        <v>57</v>
      </c>
      <c r="BP30" s="14">
        <v>1</v>
      </c>
      <c r="BQ30" s="67" t="s">
        <v>57</v>
      </c>
      <c r="BR30" s="67" t="s">
        <v>57</v>
      </c>
      <c r="BS30" s="67" t="s">
        <v>57</v>
      </c>
      <c r="BT30" s="67" t="s">
        <v>57</v>
      </c>
      <c r="BU30" s="14">
        <v>1</v>
      </c>
      <c r="BV30" s="14">
        <v>1</v>
      </c>
      <c r="BW30" s="43">
        <v>1</v>
      </c>
      <c r="BX30" s="43">
        <v>1</v>
      </c>
      <c r="BY30" s="43">
        <v>1</v>
      </c>
      <c r="BZ30" s="43">
        <v>1</v>
      </c>
      <c r="CA30" s="43">
        <v>1</v>
      </c>
      <c r="CB30" s="185" t="s">
        <v>57</v>
      </c>
      <c r="CC30" s="14">
        <v>1</v>
      </c>
      <c r="CD30" s="13">
        <v>0</v>
      </c>
      <c r="CE30" s="43">
        <v>1</v>
      </c>
      <c r="CF30" s="43">
        <v>1</v>
      </c>
      <c r="CG30" s="43">
        <v>1</v>
      </c>
      <c r="CH30" s="67" t="s">
        <v>57</v>
      </c>
      <c r="CI30" s="67" t="s">
        <v>57</v>
      </c>
      <c r="CJ30" s="67" t="s">
        <v>57</v>
      </c>
      <c r="CK30" s="43">
        <v>1</v>
      </c>
      <c r="CL30" s="67" t="s">
        <v>57</v>
      </c>
      <c r="CM30" s="43">
        <v>1</v>
      </c>
      <c r="CN30" s="43">
        <v>1</v>
      </c>
      <c r="CO30" s="43">
        <v>1</v>
      </c>
      <c r="CP30" s="43">
        <v>1</v>
      </c>
      <c r="CQ30" s="67" t="s">
        <v>57</v>
      </c>
      <c r="CR30" s="67" t="s">
        <v>57</v>
      </c>
      <c r="CS30" s="67" t="s">
        <v>57</v>
      </c>
      <c r="CT30" s="14">
        <v>1</v>
      </c>
      <c r="CU30" s="42">
        <v>0</v>
      </c>
      <c r="CV30" s="67" t="s">
        <v>57</v>
      </c>
      <c r="CW30" s="67" t="s">
        <v>57</v>
      </c>
      <c r="CX30" s="67" t="s">
        <v>57</v>
      </c>
      <c r="CY30" s="67" t="s">
        <v>57</v>
      </c>
      <c r="CZ30" s="67" t="s">
        <v>57</v>
      </c>
      <c r="DA30" s="67" t="s">
        <v>57</v>
      </c>
      <c r="DB30" s="42">
        <v>0</v>
      </c>
      <c r="DC30" s="42">
        <v>0</v>
      </c>
      <c r="DD30" s="185" t="s">
        <v>57</v>
      </c>
      <c r="DE30" s="43">
        <v>1</v>
      </c>
      <c r="DF30" s="43">
        <v>1</v>
      </c>
      <c r="DG30" s="67" t="s">
        <v>57</v>
      </c>
      <c r="DH30" s="43">
        <v>1</v>
      </c>
      <c r="DI30" s="67" t="s">
        <v>57</v>
      </c>
      <c r="DJ30" s="42">
        <v>0</v>
      </c>
      <c r="DK30" s="42">
        <v>0</v>
      </c>
      <c r="DL30" s="43">
        <v>1</v>
      </c>
      <c r="DM30" s="13">
        <v>0</v>
      </c>
      <c r="DN30" s="42">
        <v>0</v>
      </c>
      <c r="DO30" s="42">
        <v>0</v>
      </c>
      <c r="DP30" s="67" t="s">
        <v>57</v>
      </c>
      <c r="DQ30" s="67" t="s">
        <v>57</v>
      </c>
      <c r="DR30" s="42">
        <v>0</v>
      </c>
      <c r="DS30" s="67" t="s">
        <v>57</v>
      </c>
      <c r="DT30" s="67" t="s">
        <v>57</v>
      </c>
      <c r="DU30" s="42">
        <v>0</v>
      </c>
      <c r="DV30" s="13">
        <v>0</v>
      </c>
      <c r="DW30" s="13">
        <v>0</v>
      </c>
      <c r="DX30" s="14">
        <v>1</v>
      </c>
      <c r="DY30" s="67" t="s">
        <v>57</v>
      </c>
      <c r="DZ30" s="67" t="s">
        <v>57</v>
      </c>
      <c r="EA30" s="67" t="s">
        <v>57</v>
      </c>
      <c r="EB30" s="67" t="s">
        <v>57</v>
      </c>
      <c r="EC30" s="67" t="s">
        <v>57</v>
      </c>
      <c r="ED30" s="67" t="s">
        <v>57</v>
      </c>
      <c r="EE30" s="67" t="s">
        <v>57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67" t="s">
        <v>57</v>
      </c>
      <c r="EO30" s="42">
        <v>0</v>
      </c>
      <c r="EP30" s="43">
        <v>1</v>
      </c>
      <c r="EQ30" s="42">
        <v>0</v>
      </c>
      <c r="ER30" s="42">
        <v>0</v>
      </c>
      <c r="ES30" s="43">
        <v>1</v>
      </c>
      <c r="ET30" s="43">
        <v>1</v>
      </c>
      <c r="EU30" s="13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3"/>
        <v>27</v>
      </c>
      <c r="FD30" s="210">
        <f t="shared" si="1"/>
        <v>0.57446808510638303</v>
      </c>
      <c r="FE30" s="101">
        <f t="shared" si="2"/>
        <v>16</v>
      </c>
      <c r="FF30" s="179"/>
      <c r="FG30" s="190"/>
      <c r="FH30" s="190"/>
      <c r="FI30" s="190"/>
      <c r="FJ30" s="190"/>
      <c r="FK30" s="202">
        <v>2189.4205083582001</v>
      </c>
      <c r="FL30" s="190"/>
      <c r="FM30" s="190"/>
      <c r="FN30" s="179"/>
      <c r="FO30" s="179"/>
    </row>
    <row r="31" spans="1:171" s="133" customFormat="1" x14ac:dyDescent="0.25">
      <c r="A31" s="192" t="s">
        <v>184</v>
      </c>
      <c r="B31" s="129" t="s">
        <v>29</v>
      </c>
      <c r="C31" s="4">
        <v>1</v>
      </c>
      <c r="D31" s="4">
        <v>1</v>
      </c>
      <c r="E31" s="21"/>
      <c r="F31" s="127">
        <v>31107354000</v>
      </c>
      <c r="G31" s="188"/>
      <c r="H31" s="189" t="s">
        <v>57</v>
      </c>
      <c r="I31" s="13">
        <v>0</v>
      </c>
      <c r="J31" s="189" t="s">
        <v>57</v>
      </c>
      <c r="K31" s="189" t="s">
        <v>57</v>
      </c>
      <c r="L31" s="189" t="s">
        <v>57</v>
      </c>
      <c r="M31" s="189" t="s">
        <v>57</v>
      </c>
      <c r="N31" s="189" t="s">
        <v>57</v>
      </c>
      <c r="O31" s="14">
        <v>1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67" t="s">
        <v>57</v>
      </c>
      <c r="AD31" s="67" t="s">
        <v>57</v>
      </c>
      <c r="AE31" s="67" t="s">
        <v>57</v>
      </c>
      <c r="AF31" s="67" t="s">
        <v>57</v>
      </c>
      <c r="AG31" s="67" t="s">
        <v>57</v>
      </c>
      <c r="AH31" s="67" t="s">
        <v>57</v>
      </c>
      <c r="AI31" s="67" t="s">
        <v>57</v>
      </c>
      <c r="AJ31" s="67" t="s">
        <v>57</v>
      </c>
      <c r="AK31" s="67" t="s">
        <v>57</v>
      </c>
      <c r="AL31" s="67" t="s">
        <v>57</v>
      </c>
      <c r="AM31" s="67" t="s">
        <v>57</v>
      </c>
      <c r="AN31" s="67" t="s">
        <v>57</v>
      </c>
      <c r="AO31" s="67" t="s">
        <v>57</v>
      </c>
      <c r="AP31" s="67" t="s">
        <v>57</v>
      </c>
      <c r="AQ31" s="67" t="s">
        <v>57</v>
      </c>
      <c r="AR31" s="189" t="s">
        <v>57</v>
      </c>
      <c r="AS31" s="189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67" t="s">
        <v>57</v>
      </c>
      <c r="BG31" s="67" t="s">
        <v>57</v>
      </c>
      <c r="BH31" s="67" t="s">
        <v>57</v>
      </c>
      <c r="BI31" s="42">
        <v>0</v>
      </c>
      <c r="BJ31" s="67" t="s">
        <v>57</v>
      </c>
      <c r="BK31" s="42">
        <v>0</v>
      </c>
      <c r="BL31" s="43">
        <v>1</v>
      </c>
      <c r="BM31" s="67" t="s">
        <v>57</v>
      </c>
      <c r="BN31" s="67" t="s">
        <v>57</v>
      </c>
      <c r="BO31" s="67" t="s">
        <v>57</v>
      </c>
      <c r="BP31" s="14">
        <v>1</v>
      </c>
      <c r="BQ31" s="67" t="s">
        <v>57</v>
      </c>
      <c r="BR31" s="67" t="s">
        <v>57</v>
      </c>
      <c r="BS31" s="67" t="s">
        <v>57</v>
      </c>
      <c r="BT31" s="67" t="s">
        <v>57</v>
      </c>
      <c r="BU31" s="14">
        <v>1</v>
      </c>
      <c r="BV31" s="14">
        <v>1</v>
      </c>
      <c r="BW31" s="42">
        <v>0</v>
      </c>
      <c r="BX31" s="43">
        <v>1</v>
      </c>
      <c r="BY31" s="42">
        <v>0</v>
      </c>
      <c r="BZ31" s="43">
        <v>1</v>
      </c>
      <c r="CA31" s="43">
        <v>1</v>
      </c>
      <c r="CB31" s="185" t="s">
        <v>57</v>
      </c>
      <c r="CC31" s="14">
        <v>1</v>
      </c>
      <c r="CD31" s="13">
        <v>0</v>
      </c>
      <c r="CE31" s="42">
        <v>0</v>
      </c>
      <c r="CF31" s="42">
        <v>0</v>
      </c>
      <c r="CG31" s="42">
        <v>0</v>
      </c>
      <c r="CH31" s="67" t="s">
        <v>57</v>
      </c>
      <c r="CI31" s="67" t="s">
        <v>57</v>
      </c>
      <c r="CJ31" s="67" t="s">
        <v>57</v>
      </c>
      <c r="CK31" s="42">
        <v>0</v>
      </c>
      <c r="CL31" s="67" t="s">
        <v>57</v>
      </c>
      <c r="CM31" s="42">
        <v>0</v>
      </c>
      <c r="CN31" s="42">
        <v>0</v>
      </c>
      <c r="CO31" s="42">
        <v>0</v>
      </c>
      <c r="CP31" s="42">
        <v>0</v>
      </c>
      <c r="CQ31" s="67" t="s">
        <v>57</v>
      </c>
      <c r="CR31" s="67" t="s">
        <v>57</v>
      </c>
      <c r="CS31" s="67" t="s">
        <v>57</v>
      </c>
      <c r="CT31" s="14">
        <v>1</v>
      </c>
      <c r="CU31" s="42">
        <v>0</v>
      </c>
      <c r="CV31" s="67" t="s">
        <v>57</v>
      </c>
      <c r="CW31" s="67" t="s">
        <v>57</v>
      </c>
      <c r="CX31" s="67" t="s">
        <v>57</v>
      </c>
      <c r="CY31" s="67" t="s">
        <v>57</v>
      </c>
      <c r="CZ31" s="67" t="s">
        <v>57</v>
      </c>
      <c r="DA31" s="67" t="s">
        <v>57</v>
      </c>
      <c r="DB31" s="42">
        <v>0</v>
      </c>
      <c r="DC31" s="42">
        <v>0</v>
      </c>
      <c r="DD31" s="185" t="s">
        <v>57</v>
      </c>
      <c r="DE31" s="43">
        <v>1</v>
      </c>
      <c r="DF31" s="43">
        <v>1</v>
      </c>
      <c r="DG31" s="67" t="s">
        <v>57</v>
      </c>
      <c r="DH31" s="43">
        <v>1</v>
      </c>
      <c r="DI31" s="67" t="s">
        <v>57</v>
      </c>
      <c r="DJ31" s="42">
        <v>0</v>
      </c>
      <c r="DK31" s="42">
        <v>0</v>
      </c>
      <c r="DL31" s="43">
        <v>1</v>
      </c>
      <c r="DM31" s="13">
        <v>0</v>
      </c>
      <c r="DN31" s="42">
        <v>0</v>
      </c>
      <c r="DO31" s="42">
        <v>0</v>
      </c>
      <c r="DP31" s="67" t="s">
        <v>57</v>
      </c>
      <c r="DQ31" s="67" t="s">
        <v>57</v>
      </c>
      <c r="DR31" s="42">
        <v>0</v>
      </c>
      <c r="DS31" s="67" t="s">
        <v>57</v>
      </c>
      <c r="DT31" s="67" t="s">
        <v>57</v>
      </c>
      <c r="DU31" s="42">
        <v>0</v>
      </c>
      <c r="DV31" s="13">
        <v>0</v>
      </c>
      <c r="DW31" s="13">
        <v>0</v>
      </c>
      <c r="DX31" s="13">
        <v>0</v>
      </c>
      <c r="DY31" s="67" t="s">
        <v>57</v>
      </c>
      <c r="DZ31" s="67" t="s">
        <v>57</v>
      </c>
      <c r="EA31" s="67" t="s">
        <v>57</v>
      </c>
      <c r="EB31" s="67" t="s">
        <v>57</v>
      </c>
      <c r="EC31" s="67" t="s">
        <v>57</v>
      </c>
      <c r="ED31" s="67" t="s">
        <v>57</v>
      </c>
      <c r="EE31" s="67" t="s">
        <v>57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67" t="s">
        <v>57</v>
      </c>
      <c r="EO31" s="42">
        <v>0</v>
      </c>
      <c r="EP31" s="43">
        <v>1</v>
      </c>
      <c r="EQ31" s="13">
        <v>0</v>
      </c>
      <c r="ER31" s="43">
        <v>1</v>
      </c>
      <c r="ES31" s="43">
        <v>1</v>
      </c>
      <c r="ET31" s="43">
        <v>1</v>
      </c>
      <c r="EU31" s="14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3"/>
        <v>19</v>
      </c>
      <c r="FD31" s="210">
        <f t="shared" si="1"/>
        <v>0.40425531914893614</v>
      </c>
      <c r="FE31" s="101">
        <f t="shared" si="2"/>
        <v>30</v>
      </c>
      <c r="FF31" s="179"/>
      <c r="FG31" s="190"/>
      <c r="FH31" s="190"/>
      <c r="FI31" s="190"/>
      <c r="FJ31" s="190"/>
      <c r="FK31" s="202">
        <v>9236.5435700572652</v>
      </c>
      <c r="FL31" s="190"/>
      <c r="FM31" s="190"/>
      <c r="FN31" s="179"/>
      <c r="FO31" s="179"/>
    </row>
    <row r="32" spans="1:171" s="133" customFormat="1" x14ac:dyDescent="0.25">
      <c r="A32" s="192" t="s">
        <v>185</v>
      </c>
      <c r="B32" s="129" t="s">
        <v>30</v>
      </c>
      <c r="C32" s="4">
        <v>1</v>
      </c>
      <c r="D32" s="4">
        <v>1</v>
      </c>
      <c r="E32" s="20"/>
      <c r="F32" s="127">
        <v>11026528102.18</v>
      </c>
      <c r="G32" s="188"/>
      <c r="H32" s="189" t="s">
        <v>57</v>
      </c>
      <c r="I32" s="14">
        <v>1</v>
      </c>
      <c r="J32" s="189" t="s">
        <v>57</v>
      </c>
      <c r="K32" s="189" t="s">
        <v>57</v>
      </c>
      <c r="L32" s="189" t="s">
        <v>57</v>
      </c>
      <c r="M32" s="189" t="s">
        <v>57</v>
      </c>
      <c r="N32" s="189" t="s">
        <v>57</v>
      </c>
      <c r="O32" s="14">
        <v>1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67" t="s">
        <v>57</v>
      </c>
      <c r="AD32" s="67" t="s">
        <v>57</v>
      </c>
      <c r="AE32" s="67" t="s">
        <v>57</v>
      </c>
      <c r="AF32" s="67" t="s">
        <v>57</v>
      </c>
      <c r="AG32" s="67" t="s">
        <v>57</v>
      </c>
      <c r="AH32" s="67" t="s">
        <v>57</v>
      </c>
      <c r="AI32" s="67" t="s">
        <v>57</v>
      </c>
      <c r="AJ32" s="67" t="s">
        <v>57</v>
      </c>
      <c r="AK32" s="67" t="s">
        <v>57</v>
      </c>
      <c r="AL32" s="67" t="s">
        <v>57</v>
      </c>
      <c r="AM32" s="67" t="s">
        <v>57</v>
      </c>
      <c r="AN32" s="67" t="s">
        <v>57</v>
      </c>
      <c r="AO32" s="67" t="s">
        <v>57</v>
      </c>
      <c r="AP32" s="67" t="s">
        <v>57</v>
      </c>
      <c r="AQ32" s="67" t="s">
        <v>57</v>
      </c>
      <c r="AR32" s="189" t="s">
        <v>57</v>
      </c>
      <c r="AS32" s="189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67" t="s">
        <v>57</v>
      </c>
      <c r="BG32" s="67" t="s">
        <v>57</v>
      </c>
      <c r="BH32" s="67" t="s">
        <v>57</v>
      </c>
      <c r="BI32" s="43">
        <v>1</v>
      </c>
      <c r="BJ32" s="67" t="s">
        <v>57</v>
      </c>
      <c r="BK32" s="43">
        <v>1</v>
      </c>
      <c r="BL32" s="43">
        <v>1</v>
      </c>
      <c r="BM32" s="67" t="s">
        <v>57</v>
      </c>
      <c r="BN32" s="67" t="s">
        <v>57</v>
      </c>
      <c r="BO32" s="67" t="s">
        <v>57</v>
      </c>
      <c r="BP32" s="14">
        <v>1</v>
      </c>
      <c r="BQ32" s="67" t="s">
        <v>57</v>
      </c>
      <c r="BR32" s="67" t="s">
        <v>57</v>
      </c>
      <c r="BS32" s="67" t="s">
        <v>57</v>
      </c>
      <c r="BT32" s="67" t="s">
        <v>57</v>
      </c>
      <c r="BU32" s="14">
        <v>1</v>
      </c>
      <c r="BV32" s="14">
        <v>1</v>
      </c>
      <c r="BW32" s="43">
        <v>1</v>
      </c>
      <c r="BX32" s="43">
        <v>1</v>
      </c>
      <c r="BY32" s="42">
        <v>0</v>
      </c>
      <c r="BZ32" s="43">
        <v>1</v>
      </c>
      <c r="CA32" s="43">
        <v>1</v>
      </c>
      <c r="CB32" s="185" t="s">
        <v>57</v>
      </c>
      <c r="CC32" s="14">
        <v>1</v>
      </c>
      <c r="CD32" s="13">
        <v>0</v>
      </c>
      <c r="CE32" s="42">
        <v>0</v>
      </c>
      <c r="CF32" s="42">
        <v>0</v>
      </c>
      <c r="CG32" s="42">
        <v>0</v>
      </c>
      <c r="CH32" s="67" t="s">
        <v>57</v>
      </c>
      <c r="CI32" s="67" t="s">
        <v>57</v>
      </c>
      <c r="CJ32" s="67" t="s">
        <v>57</v>
      </c>
      <c r="CK32" s="42">
        <v>0</v>
      </c>
      <c r="CL32" s="67" t="s">
        <v>57</v>
      </c>
      <c r="CM32" s="42">
        <v>0</v>
      </c>
      <c r="CN32" s="42">
        <v>0</v>
      </c>
      <c r="CO32" s="42">
        <v>0</v>
      </c>
      <c r="CP32" s="42">
        <v>0</v>
      </c>
      <c r="CQ32" s="67" t="s">
        <v>57</v>
      </c>
      <c r="CR32" s="67" t="s">
        <v>57</v>
      </c>
      <c r="CS32" s="67" t="s">
        <v>57</v>
      </c>
      <c r="CT32" s="148" t="s">
        <v>156</v>
      </c>
      <c r="CU32" s="44" t="s">
        <v>156</v>
      </c>
      <c r="CV32" s="67" t="s">
        <v>57</v>
      </c>
      <c r="CW32" s="67" t="s">
        <v>57</v>
      </c>
      <c r="CX32" s="67" t="s">
        <v>57</v>
      </c>
      <c r="CY32" s="67" t="s">
        <v>57</v>
      </c>
      <c r="CZ32" s="67" t="s">
        <v>57</v>
      </c>
      <c r="DA32" s="67" t="s">
        <v>57</v>
      </c>
      <c r="DB32" s="44" t="s">
        <v>156</v>
      </c>
      <c r="DC32" s="44" t="s">
        <v>156</v>
      </c>
      <c r="DD32" s="185" t="s">
        <v>57</v>
      </c>
      <c r="DE32" s="43">
        <v>1</v>
      </c>
      <c r="DF32" s="43">
        <v>1</v>
      </c>
      <c r="DG32" s="67" t="s">
        <v>57</v>
      </c>
      <c r="DH32" s="43">
        <v>1</v>
      </c>
      <c r="DI32" s="67" t="s">
        <v>57</v>
      </c>
      <c r="DJ32" s="43">
        <v>1</v>
      </c>
      <c r="DK32" s="42">
        <v>0</v>
      </c>
      <c r="DL32" s="42">
        <v>0</v>
      </c>
      <c r="DM32" s="13">
        <v>0</v>
      </c>
      <c r="DN32" s="42">
        <v>0</v>
      </c>
      <c r="DO32" s="42">
        <v>0</v>
      </c>
      <c r="DP32" s="67" t="s">
        <v>57</v>
      </c>
      <c r="DQ32" s="67" t="s">
        <v>57</v>
      </c>
      <c r="DR32" s="43">
        <v>1</v>
      </c>
      <c r="DS32" s="67" t="s">
        <v>57</v>
      </c>
      <c r="DT32" s="67" t="s">
        <v>57</v>
      </c>
      <c r="DU32" s="42">
        <v>0</v>
      </c>
      <c r="DV32" s="13">
        <v>0</v>
      </c>
      <c r="DW32" s="13">
        <v>0</v>
      </c>
      <c r="DX32" s="14">
        <v>1</v>
      </c>
      <c r="DY32" s="67" t="s">
        <v>57</v>
      </c>
      <c r="DZ32" s="67" t="s">
        <v>57</v>
      </c>
      <c r="EA32" s="67" t="s">
        <v>57</v>
      </c>
      <c r="EB32" s="67" t="s">
        <v>57</v>
      </c>
      <c r="EC32" s="67" t="s">
        <v>57</v>
      </c>
      <c r="ED32" s="67" t="s">
        <v>57</v>
      </c>
      <c r="EE32" s="67" t="s">
        <v>57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67" t="s">
        <v>57</v>
      </c>
      <c r="EO32" s="43">
        <v>1</v>
      </c>
      <c r="EP32" s="42">
        <v>0</v>
      </c>
      <c r="EQ32" s="43">
        <v>1</v>
      </c>
      <c r="ER32" s="43">
        <v>1</v>
      </c>
      <c r="ES32" s="42">
        <v>0</v>
      </c>
      <c r="ET32" s="42">
        <v>0</v>
      </c>
      <c r="EU32" s="14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3"/>
        <v>22</v>
      </c>
      <c r="FD32" s="210">
        <f>(FC32/43)</f>
        <v>0.51162790697674421</v>
      </c>
      <c r="FE32" s="101">
        <f t="shared" si="2"/>
        <v>21</v>
      </c>
      <c r="FF32" s="179"/>
      <c r="FG32" s="190"/>
      <c r="FH32" s="190"/>
      <c r="FI32" s="190"/>
      <c r="FJ32" s="190"/>
      <c r="FK32" s="202">
        <v>0</v>
      </c>
      <c r="FL32" s="190"/>
      <c r="FM32" s="190"/>
      <c r="FN32" s="179"/>
      <c r="FO32" s="179"/>
    </row>
    <row r="33" spans="1:171" s="133" customFormat="1" x14ac:dyDescent="0.25">
      <c r="A33" s="192" t="s">
        <v>186</v>
      </c>
      <c r="B33" s="129" t="s">
        <v>31</v>
      </c>
      <c r="C33" s="4">
        <v>1</v>
      </c>
      <c r="D33" s="4">
        <v>1</v>
      </c>
      <c r="E33" s="20"/>
      <c r="F33" s="127">
        <v>77950000000</v>
      </c>
      <c r="G33" s="188"/>
      <c r="H33" s="189" t="s">
        <v>57</v>
      </c>
      <c r="I33" s="14">
        <v>1</v>
      </c>
      <c r="J33" s="189" t="s">
        <v>57</v>
      </c>
      <c r="K33" s="189" t="s">
        <v>57</v>
      </c>
      <c r="L33" s="189" t="s">
        <v>57</v>
      </c>
      <c r="M33" s="189" t="s">
        <v>57</v>
      </c>
      <c r="N33" s="189" t="s">
        <v>57</v>
      </c>
      <c r="O33" s="14">
        <v>1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67" t="s">
        <v>57</v>
      </c>
      <c r="AD33" s="67" t="s">
        <v>57</v>
      </c>
      <c r="AE33" s="67" t="s">
        <v>57</v>
      </c>
      <c r="AF33" s="67" t="s">
        <v>57</v>
      </c>
      <c r="AG33" s="67" t="s">
        <v>57</v>
      </c>
      <c r="AH33" s="67" t="s">
        <v>57</v>
      </c>
      <c r="AI33" s="67" t="s">
        <v>57</v>
      </c>
      <c r="AJ33" s="67" t="s">
        <v>57</v>
      </c>
      <c r="AK33" s="67" t="s">
        <v>57</v>
      </c>
      <c r="AL33" s="67" t="s">
        <v>57</v>
      </c>
      <c r="AM33" s="67" t="s">
        <v>57</v>
      </c>
      <c r="AN33" s="67" t="s">
        <v>57</v>
      </c>
      <c r="AO33" s="67" t="s">
        <v>57</v>
      </c>
      <c r="AP33" s="67" t="s">
        <v>57</v>
      </c>
      <c r="AQ33" s="67" t="s">
        <v>57</v>
      </c>
      <c r="AR33" s="189" t="s">
        <v>57</v>
      </c>
      <c r="AS33" s="189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67" t="s">
        <v>57</v>
      </c>
      <c r="BG33" s="67" t="s">
        <v>57</v>
      </c>
      <c r="BH33" s="67" t="s">
        <v>57</v>
      </c>
      <c r="BI33" s="43">
        <v>1</v>
      </c>
      <c r="BJ33" s="67" t="s">
        <v>57</v>
      </c>
      <c r="BK33" s="43">
        <v>1</v>
      </c>
      <c r="BL33" s="42">
        <v>0</v>
      </c>
      <c r="BM33" s="67" t="s">
        <v>57</v>
      </c>
      <c r="BN33" s="67" t="s">
        <v>57</v>
      </c>
      <c r="BO33" s="67" t="s">
        <v>57</v>
      </c>
      <c r="BP33" s="14">
        <v>1</v>
      </c>
      <c r="BQ33" s="67" t="s">
        <v>57</v>
      </c>
      <c r="BR33" s="67" t="s">
        <v>57</v>
      </c>
      <c r="BS33" s="67" t="s">
        <v>57</v>
      </c>
      <c r="BT33" s="67" t="s">
        <v>57</v>
      </c>
      <c r="BU33" s="14">
        <v>1</v>
      </c>
      <c r="BV33" s="14">
        <v>1</v>
      </c>
      <c r="BW33" s="43">
        <v>1</v>
      </c>
      <c r="BX33" s="43">
        <v>1</v>
      </c>
      <c r="BY33" s="42">
        <v>0</v>
      </c>
      <c r="BZ33" s="43">
        <v>1</v>
      </c>
      <c r="CA33" s="43">
        <v>1</v>
      </c>
      <c r="CB33" s="185" t="s">
        <v>57</v>
      </c>
      <c r="CC33" s="14">
        <v>1</v>
      </c>
      <c r="CD33" s="13">
        <v>0</v>
      </c>
      <c r="CE33" s="42">
        <v>0</v>
      </c>
      <c r="CF33" s="42">
        <v>0</v>
      </c>
      <c r="CG33" s="43">
        <v>1</v>
      </c>
      <c r="CH33" s="67" t="s">
        <v>57</v>
      </c>
      <c r="CI33" s="67" t="s">
        <v>57</v>
      </c>
      <c r="CJ33" s="67" t="s">
        <v>57</v>
      </c>
      <c r="CK33" s="42">
        <v>0</v>
      </c>
      <c r="CL33" s="67" t="s">
        <v>57</v>
      </c>
      <c r="CM33" s="42">
        <v>0</v>
      </c>
      <c r="CN33" s="42">
        <v>0</v>
      </c>
      <c r="CO33" s="42">
        <v>0</v>
      </c>
      <c r="CP33" s="42">
        <v>0</v>
      </c>
      <c r="CQ33" s="67" t="s">
        <v>57</v>
      </c>
      <c r="CR33" s="67" t="s">
        <v>57</v>
      </c>
      <c r="CS33" s="67" t="s">
        <v>57</v>
      </c>
      <c r="CT33" s="13">
        <v>0</v>
      </c>
      <c r="CU33" s="42">
        <v>0</v>
      </c>
      <c r="CV33" s="67" t="s">
        <v>57</v>
      </c>
      <c r="CW33" s="67" t="s">
        <v>57</v>
      </c>
      <c r="CX33" s="67" t="s">
        <v>57</v>
      </c>
      <c r="CY33" s="67" t="s">
        <v>57</v>
      </c>
      <c r="CZ33" s="67" t="s">
        <v>57</v>
      </c>
      <c r="DA33" s="67" t="s">
        <v>57</v>
      </c>
      <c r="DB33" s="43">
        <v>1</v>
      </c>
      <c r="DC33" s="42">
        <v>0</v>
      </c>
      <c r="DD33" s="185" t="s">
        <v>57</v>
      </c>
      <c r="DE33" s="43">
        <v>1</v>
      </c>
      <c r="DF33" s="43">
        <v>1</v>
      </c>
      <c r="DG33" s="67" t="s">
        <v>57</v>
      </c>
      <c r="DH33" s="43">
        <v>1</v>
      </c>
      <c r="DI33" s="67" t="s">
        <v>57</v>
      </c>
      <c r="DJ33" s="43">
        <v>1</v>
      </c>
      <c r="DK33" s="43">
        <v>1</v>
      </c>
      <c r="DL33" s="42">
        <v>0</v>
      </c>
      <c r="DM33" s="14">
        <v>1</v>
      </c>
      <c r="DN33" s="42">
        <v>0</v>
      </c>
      <c r="DO33" s="42">
        <v>0</v>
      </c>
      <c r="DP33" s="67" t="s">
        <v>57</v>
      </c>
      <c r="DQ33" s="67" t="s">
        <v>57</v>
      </c>
      <c r="DR33" s="43">
        <v>1</v>
      </c>
      <c r="DS33" s="67" t="s">
        <v>57</v>
      </c>
      <c r="DT33" s="67" t="s">
        <v>57</v>
      </c>
      <c r="DU33" s="42">
        <v>0</v>
      </c>
      <c r="DV33" s="14">
        <v>1</v>
      </c>
      <c r="DW33" s="42">
        <v>0</v>
      </c>
      <c r="DX33" s="14">
        <v>1</v>
      </c>
      <c r="DY33" s="67" t="s">
        <v>57</v>
      </c>
      <c r="DZ33" s="67" t="s">
        <v>57</v>
      </c>
      <c r="EA33" s="67" t="s">
        <v>57</v>
      </c>
      <c r="EB33" s="67" t="s">
        <v>57</v>
      </c>
      <c r="EC33" s="67" t="s">
        <v>57</v>
      </c>
      <c r="ED33" s="67" t="s">
        <v>57</v>
      </c>
      <c r="EE33" s="67" t="s">
        <v>57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67" t="s">
        <v>57</v>
      </c>
      <c r="EO33" s="43">
        <v>1</v>
      </c>
      <c r="EP33" s="43">
        <v>1</v>
      </c>
      <c r="EQ33" s="42">
        <v>0</v>
      </c>
      <c r="ER33" s="43">
        <v>1</v>
      </c>
      <c r="ES33" s="43">
        <v>1</v>
      </c>
      <c r="ET33" s="43">
        <v>1</v>
      </c>
      <c r="EU33" s="13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3"/>
        <v>28</v>
      </c>
      <c r="FD33" s="210">
        <f t="shared" si="1"/>
        <v>0.5957446808510638</v>
      </c>
      <c r="FE33" s="101">
        <f t="shared" si="2"/>
        <v>15</v>
      </c>
      <c r="FF33" s="179"/>
      <c r="FG33" s="190"/>
      <c r="FH33" s="190"/>
      <c r="FI33" s="190"/>
      <c r="FJ33" s="190"/>
      <c r="FK33" s="202">
        <v>24309.218064596189</v>
      </c>
      <c r="FL33" s="190"/>
      <c r="FM33" s="190"/>
      <c r="FN33" s="179"/>
      <c r="FO33" s="179"/>
    </row>
    <row r="34" spans="1:171" s="133" customFormat="1" x14ac:dyDescent="0.25">
      <c r="A34" s="192" t="s">
        <v>187</v>
      </c>
      <c r="B34" s="129" t="s">
        <v>32</v>
      </c>
      <c r="C34" s="4">
        <v>1</v>
      </c>
      <c r="D34" s="4">
        <v>1</v>
      </c>
      <c r="E34" s="20"/>
      <c r="F34" s="127">
        <v>25423210108</v>
      </c>
      <c r="G34" s="188"/>
      <c r="H34" s="189" t="s">
        <v>57</v>
      </c>
      <c r="I34" s="43">
        <v>1</v>
      </c>
      <c r="J34" s="189" t="s">
        <v>57</v>
      </c>
      <c r="K34" s="189" t="s">
        <v>57</v>
      </c>
      <c r="L34" s="189" t="s">
        <v>57</v>
      </c>
      <c r="M34" s="189" t="s">
        <v>57</v>
      </c>
      <c r="N34" s="189" t="s">
        <v>57</v>
      </c>
      <c r="O34" s="43">
        <v>1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67" t="s">
        <v>57</v>
      </c>
      <c r="AD34" s="67" t="s">
        <v>57</v>
      </c>
      <c r="AE34" s="67" t="s">
        <v>57</v>
      </c>
      <c r="AF34" s="67" t="s">
        <v>57</v>
      </c>
      <c r="AG34" s="67" t="s">
        <v>57</v>
      </c>
      <c r="AH34" s="67" t="s">
        <v>57</v>
      </c>
      <c r="AI34" s="67" t="s">
        <v>57</v>
      </c>
      <c r="AJ34" s="67" t="s">
        <v>57</v>
      </c>
      <c r="AK34" s="67" t="s">
        <v>57</v>
      </c>
      <c r="AL34" s="67" t="s">
        <v>57</v>
      </c>
      <c r="AM34" s="67" t="s">
        <v>57</v>
      </c>
      <c r="AN34" s="67" t="s">
        <v>57</v>
      </c>
      <c r="AO34" s="67" t="s">
        <v>57</v>
      </c>
      <c r="AP34" s="67" t="s">
        <v>57</v>
      </c>
      <c r="AQ34" s="67" t="s">
        <v>57</v>
      </c>
      <c r="AR34" s="189" t="s">
        <v>57</v>
      </c>
      <c r="AS34" s="189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67" t="s">
        <v>57</v>
      </c>
      <c r="BG34" s="67" t="s">
        <v>57</v>
      </c>
      <c r="BH34" s="67" t="s">
        <v>57</v>
      </c>
      <c r="BI34" s="42">
        <v>0</v>
      </c>
      <c r="BJ34" s="67" t="s">
        <v>57</v>
      </c>
      <c r="BK34" s="43">
        <v>1</v>
      </c>
      <c r="BL34" s="42">
        <v>0</v>
      </c>
      <c r="BM34" s="67" t="s">
        <v>57</v>
      </c>
      <c r="BN34" s="67" t="s">
        <v>57</v>
      </c>
      <c r="BO34" s="67" t="s">
        <v>57</v>
      </c>
      <c r="BP34" s="43">
        <v>1</v>
      </c>
      <c r="BQ34" s="67" t="s">
        <v>57</v>
      </c>
      <c r="BR34" s="67" t="s">
        <v>57</v>
      </c>
      <c r="BS34" s="67" t="s">
        <v>57</v>
      </c>
      <c r="BT34" s="67" t="s">
        <v>57</v>
      </c>
      <c r="BU34" s="43">
        <v>1</v>
      </c>
      <c r="BV34" s="43">
        <v>1</v>
      </c>
      <c r="BW34" s="43">
        <v>1</v>
      </c>
      <c r="BX34" s="43">
        <v>1</v>
      </c>
      <c r="BY34" s="43">
        <v>1</v>
      </c>
      <c r="BZ34" s="43">
        <v>1</v>
      </c>
      <c r="CA34" s="43">
        <v>1</v>
      </c>
      <c r="CB34" s="185" t="s">
        <v>57</v>
      </c>
      <c r="CC34" s="43">
        <v>1</v>
      </c>
      <c r="CD34" s="42">
        <v>0</v>
      </c>
      <c r="CE34" s="43">
        <v>1</v>
      </c>
      <c r="CF34" s="42">
        <v>0</v>
      </c>
      <c r="CG34" s="43">
        <v>1</v>
      </c>
      <c r="CH34" s="67" t="s">
        <v>57</v>
      </c>
      <c r="CI34" s="67" t="s">
        <v>57</v>
      </c>
      <c r="CJ34" s="67" t="s">
        <v>57</v>
      </c>
      <c r="CK34" s="42">
        <v>0</v>
      </c>
      <c r="CL34" s="67" t="s">
        <v>57</v>
      </c>
      <c r="CM34" s="42">
        <v>0</v>
      </c>
      <c r="CN34" s="42">
        <v>0</v>
      </c>
      <c r="CO34" s="6">
        <v>0</v>
      </c>
      <c r="CP34" s="6">
        <v>0</v>
      </c>
      <c r="CQ34" s="67" t="s">
        <v>57</v>
      </c>
      <c r="CR34" s="67" t="s">
        <v>57</v>
      </c>
      <c r="CS34" s="67" t="s">
        <v>57</v>
      </c>
      <c r="CT34" s="43">
        <v>1</v>
      </c>
      <c r="CU34" s="42">
        <v>0</v>
      </c>
      <c r="CV34" s="67" t="s">
        <v>57</v>
      </c>
      <c r="CW34" s="67" t="s">
        <v>57</v>
      </c>
      <c r="CX34" s="67" t="s">
        <v>57</v>
      </c>
      <c r="CY34" s="67" t="s">
        <v>57</v>
      </c>
      <c r="CZ34" s="67" t="s">
        <v>57</v>
      </c>
      <c r="DA34" s="67" t="s">
        <v>57</v>
      </c>
      <c r="DB34" s="42">
        <v>0</v>
      </c>
      <c r="DC34" s="6">
        <v>0</v>
      </c>
      <c r="DD34" s="185" t="s">
        <v>57</v>
      </c>
      <c r="DE34" s="43">
        <v>1</v>
      </c>
      <c r="DF34" s="43">
        <v>1</v>
      </c>
      <c r="DG34" s="67" t="s">
        <v>57</v>
      </c>
      <c r="DH34" s="43">
        <v>1</v>
      </c>
      <c r="DI34" s="67" t="s">
        <v>57</v>
      </c>
      <c r="DJ34" s="42">
        <v>0</v>
      </c>
      <c r="DK34" s="42">
        <v>0</v>
      </c>
      <c r="DL34" s="43">
        <v>1</v>
      </c>
      <c r="DM34" s="42">
        <v>0</v>
      </c>
      <c r="DN34" s="42">
        <v>0</v>
      </c>
      <c r="DO34" s="42">
        <v>0</v>
      </c>
      <c r="DP34" s="67" t="s">
        <v>57</v>
      </c>
      <c r="DQ34" s="67" t="s">
        <v>57</v>
      </c>
      <c r="DR34" s="43">
        <v>1</v>
      </c>
      <c r="DS34" s="67" t="s">
        <v>57</v>
      </c>
      <c r="DT34" s="67" t="s">
        <v>57</v>
      </c>
      <c r="DU34" s="42">
        <v>0</v>
      </c>
      <c r="DV34" s="42">
        <v>0</v>
      </c>
      <c r="DW34" s="42">
        <v>0</v>
      </c>
      <c r="DX34" s="43">
        <v>1</v>
      </c>
      <c r="DY34" s="67" t="s">
        <v>57</v>
      </c>
      <c r="DZ34" s="67" t="s">
        <v>57</v>
      </c>
      <c r="EA34" s="67" t="s">
        <v>57</v>
      </c>
      <c r="EB34" s="67" t="s">
        <v>57</v>
      </c>
      <c r="EC34" s="67" t="s">
        <v>57</v>
      </c>
      <c r="ED34" s="67" t="s">
        <v>57</v>
      </c>
      <c r="EE34" s="67" t="s">
        <v>57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67" t="s">
        <v>57</v>
      </c>
      <c r="EO34" s="43">
        <v>1</v>
      </c>
      <c r="EP34" s="43">
        <v>1</v>
      </c>
      <c r="EQ34" s="43">
        <v>1</v>
      </c>
      <c r="ER34" s="43">
        <v>1</v>
      </c>
      <c r="ES34" s="43">
        <v>1</v>
      </c>
      <c r="ET34" s="43">
        <v>1</v>
      </c>
      <c r="EU34" s="43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3"/>
        <v>27</v>
      </c>
      <c r="FD34" s="210">
        <f t="shared" si="1"/>
        <v>0.57446808510638303</v>
      </c>
      <c r="FE34" s="101">
        <f t="shared" si="2"/>
        <v>16</v>
      </c>
      <c r="FF34" s="179"/>
      <c r="FG34" s="190"/>
      <c r="FH34" s="190"/>
      <c r="FI34" s="190"/>
      <c r="FJ34" s="190"/>
      <c r="FK34" s="202">
        <v>2210.7367566223406</v>
      </c>
      <c r="FL34" s="190"/>
      <c r="FM34" s="190"/>
      <c r="FN34" s="179"/>
      <c r="FO34" s="179"/>
    </row>
    <row r="35" spans="1:171" s="133" customFormat="1" x14ac:dyDescent="0.25">
      <c r="A35" s="192" t="s">
        <v>188</v>
      </c>
      <c r="B35" s="129" t="s">
        <v>33</v>
      </c>
      <c r="C35" s="4">
        <v>1</v>
      </c>
      <c r="D35" s="4">
        <v>1</v>
      </c>
      <c r="E35" s="21"/>
      <c r="F35" s="128">
        <v>19184527262</v>
      </c>
      <c r="G35" s="188"/>
      <c r="H35" s="189" t="s">
        <v>57</v>
      </c>
      <c r="I35" s="13">
        <v>0</v>
      </c>
      <c r="J35" s="189" t="s">
        <v>57</v>
      </c>
      <c r="K35" s="189" t="s">
        <v>57</v>
      </c>
      <c r="L35" s="189" t="s">
        <v>57</v>
      </c>
      <c r="M35" s="189" t="s">
        <v>57</v>
      </c>
      <c r="N35" s="189" t="s">
        <v>57</v>
      </c>
      <c r="O35" s="14">
        <v>1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67" t="s">
        <v>57</v>
      </c>
      <c r="AD35" s="67" t="s">
        <v>57</v>
      </c>
      <c r="AE35" s="67" t="s">
        <v>57</v>
      </c>
      <c r="AF35" s="67" t="s">
        <v>57</v>
      </c>
      <c r="AG35" s="67" t="s">
        <v>57</v>
      </c>
      <c r="AH35" s="67" t="s">
        <v>57</v>
      </c>
      <c r="AI35" s="67" t="s">
        <v>57</v>
      </c>
      <c r="AJ35" s="67" t="s">
        <v>57</v>
      </c>
      <c r="AK35" s="67" t="s">
        <v>57</v>
      </c>
      <c r="AL35" s="67" t="s">
        <v>57</v>
      </c>
      <c r="AM35" s="67" t="s">
        <v>57</v>
      </c>
      <c r="AN35" s="67" t="s">
        <v>57</v>
      </c>
      <c r="AO35" s="67" t="s">
        <v>57</v>
      </c>
      <c r="AP35" s="67" t="s">
        <v>57</v>
      </c>
      <c r="AQ35" s="67" t="s">
        <v>57</v>
      </c>
      <c r="AR35" s="189" t="s">
        <v>57</v>
      </c>
      <c r="AS35" s="189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67" t="s">
        <v>57</v>
      </c>
      <c r="BG35" s="67" t="s">
        <v>57</v>
      </c>
      <c r="BH35" s="67" t="s">
        <v>57</v>
      </c>
      <c r="BI35" s="42">
        <v>0</v>
      </c>
      <c r="BJ35" s="67" t="s">
        <v>57</v>
      </c>
      <c r="BK35" s="43">
        <v>1</v>
      </c>
      <c r="BL35" s="42">
        <v>0</v>
      </c>
      <c r="BM35" s="67" t="s">
        <v>57</v>
      </c>
      <c r="BN35" s="67" t="s">
        <v>57</v>
      </c>
      <c r="BO35" s="67" t="s">
        <v>57</v>
      </c>
      <c r="BP35" s="13">
        <v>0</v>
      </c>
      <c r="BQ35" s="67" t="s">
        <v>57</v>
      </c>
      <c r="BR35" s="67" t="s">
        <v>57</v>
      </c>
      <c r="BS35" s="67" t="s">
        <v>57</v>
      </c>
      <c r="BT35" s="67" t="s">
        <v>57</v>
      </c>
      <c r="BU35" s="14">
        <v>1</v>
      </c>
      <c r="BV35" s="14">
        <v>1</v>
      </c>
      <c r="BW35" s="43">
        <v>1</v>
      </c>
      <c r="BX35" s="43">
        <v>1</v>
      </c>
      <c r="BY35" s="43">
        <v>1</v>
      </c>
      <c r="BZ35" s="43">
        <v>1</v>
      </c>
      <c r="CA35" s="43">
        <v>1</v>
      </c>
      <c r="CB35" s="185" t="s">
        <v>57</v>
      </c>
      <c r="CC35" s="14">
        <v>1</v>
      </c>
      <c r="CD35" s="13">
        <v>0</v>
      </c>
      <c r="CE35" s="42">
        <v>0</v>
      </c>
      <c r="CF35" s="42">
        <v>0</v>
      </c>
      <c r="CG35" s="42">
        <v>0</v>
      </c>
      <c r="CH35" s="67" t="s">
        <v>57</v>
      </c>
      <c r="CI35" s="67" t="s">
        <v>57</v>
      </c>
      <c r="CJ35" s="67" t="s">
        <v>57</v>
      </c>
      <c r="CK35" s="42">
        <v>0</v>
      </c>
      <c r="CL35" s="67" t="s">
        <v>57</v>
      </c>
      <c r="CM35" s="42">
        <v>0</v>
      </c>
      <c r="CN35" s="42">
        <v>0</v>
      </c>
      <c r="CO35" s="42">
        <v>0</v>
      </c>
      <c r="CP35" s="42">
        <v>0</v>
      </c>
      <c r="CQ35" s="67" t="s">
        <v>57</v>
      </c>
      <c r="CR35" s="67" t="s">
        <v>57</v>
      </c>
      <c r="CS35" s="67" t="s">
        <v>57</v>
      </c>
      <c r="CT35" s="14">
        <v>1</v>
      </c>
      <c r="CU35" s="42">
        <v>0</v>
      </c>
      <c r="CV35" s="67" t="s">
        <v>57</v>
      </c>
      <c r="CW35" s="67" t="s">
        <v>57</v>
      </c>
      <c r="CX35" s="67" t="s">
        <v>57</v>
      </c>
      <c r="CY35" s="67" t="s">
        <v>57</v>
      </c>
      <c r="CZ35" s="67" t="s">
        <v>57</v>
      </c>
      <c r="DA35" s="67" t="s">
        <v>57</v>
      </c>
      <c r="DB35" s="43">
        <v>1</v>
      </c>
      <c r="DC35" s="42">
        <v>0</v>
      </c>
      <c r="DD35" s="185" t="s">
        <v>57</v>
      </c>
      <c r="DE35" s="43">
        <v>1</v>
      </c>
      <c r="DF35" s="43">
        <v>1</v>
      </c>
      <c r="DG35" s="67" t="s">
        <v>57</v>
      </c>
      <c r="DH35" s="43">
        <v>1</v>
      </c>
      <c r="DI35" s="67" t="s">
        <v>57</v>
      </c>
      <c r="DJ35" s="43">
        <v>1</v>
      </c>
      <c r="DK35" s="42">
        <v>0</v>
      </c>
      <c r="DL35" s="42">
        <v>0</v>
      </c>
      <c r="DM35" s="13">
        <v>0</v>
      </c>
      <c r="DN35" s="42">
        <v>0</v>
      </c>
      <c r="DO35" s="42">
        <v>0</v>
      </c>
      <c r="DP35" s="67" t="s">
        <v>57</v>
      </c>
      <c r="DQ35" s="67" t="s">
        <v>57</v>
      </c>
      <c r="DR35" s="43">
        <v>1</v>
      </c>
      <c r="DS35" s="67" t="s">
        <v>57</v>
      </c>
      <c r="DT35" s="67" t="s">
        <v>57</v>
      </c>
      <c r="DU35" s="42">
        <v>0</v>
      </c>
      <c r="DV35" s="14">
        <v>1</v>
      </c>
      <c r="DW35" s="13">
        <v>0</v>
      </c>
      <c r="DX35" s="14">
        <v>1</v>
      </c>
      <c r="DY35" s="67" t="s">
        <v>57</v>
      </c>
      <c r="DZ35" s="67" t="s">
        <v>57</v>
      </c>
      <c r="EA35" s="67" t="s">
        <v>57</v>
      </c>
      <c r="EB35" s="67" t="s">
        <v>57</v>
      </c>
      <c r="EC35" s="67" t="s">
        <v>57</v>
      </c>
      <c r="ED35" s="67" t="s">
        <v>57</v>
      </c>
      <c r="EE35" s="67" t="s">
        <v>57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67" t="s">
        <v>57</v>
      </c>
      <c r="EO35" s="42">
        <v>0</v>
      </c>
      <c r="EP35" s="43">
        <v>1</v>
      </c>
      <c r="EQ35" s="43">
        <v>1</v>
      </c>
      <c r="ER35" s="43">
        <v>1</v>
      </c>
      <c r="ES35" s="43">
        <v>1</v>
      </c>
      <c r="ET35" s="43">
        <v>1</v>
      </c>
      <c r="EU35" s="14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3"/>
        <v>24</v>
      </c>
      <c r="FD35" s="210">
        <f t="shared" si="1"/>
        <v>0.51063829787234039</v>
      </c>
      <c r="FE35" s="101">
        <f t="shared" si="2"/>
        <v>22</v>
      </c>
      <c r="FF35" s="179"/>
      <c r="FG35" s="190"/>
      <c r="FH35" s="190"/>
      <c r="FI35" s="190"/>
      <c r="FJ35" s="190"/>
      <c r="FK35" s="202">
        <v>3483.1097758109527</v>
      </c>
      <c r="FL35" s="190"/>
      <c r="FM35" s="190"/>
      <c r="FN35" s="179"/>
      <c r="FO35" s="179"/>
    </row>
    <row r="36" spans="1:171" x14ac:dyDescent="0.25">
      <c r="G36" s="29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0"/>
      <c r="AD36" s="30"/>
      <c r="AE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N36" s="31"/>
      <c r="CB36" s="122"/>
      <c r="DD36" s="31"/>
      <c r="EF36" s="31"/>
      <c r="EG36" s="31"/>
      <c r="EH36" s="31"/>
      <c r="EI36" s="31"/>
      <c r="EJ36" s="31"/>
      <c r="EK36" s="31"/>
      <c r="EL36" s="31"/>
      <c r="EM36" s="31"/>
      <c r="EV36" s="31"/>
      <c r="EW36" s="31"/>
      <c r="EX36" s="31"/>
      <c r="EY36" s="31"/>
      <c r="EZ36" s="31"/>
      <c r="FA36" s="31"/>
      <c r="FB36" s="31"/>
    </row>
    <row r="37" spans="1:171" s="3" customFormat="1" x14ac:dyDescent="0.25">
      <c r="A37" s="33"/>
      <c r="B37" s="33"/>
      <c r="C37" s="51"/>
      <c r="D37" s="51"/>
      <c r="E37" s="52"/>
      <c r="F37" s="52"/>
      <c r="G37" s="29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0"/>
      <c r="BG37" s="30"/>
      <c r="BH37" s="30"/>
      <c r="BI37" s="30"/>
      <c r="BJ37" s="30"/>
      <c r="BK37" s="30"/>
      <c r="BL37" s="30"/>
      <c r="BM37" s="30"/>
      <c r="BN37" s="31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1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1"/>
      <c r="EG37" s="31"/>
      <c r="EH37" s="31"/>
      <c r="EI37" s="31"/>
      <c r="EJ37" s="31"/>
      <c r="EK37" s="31"/>
      <c r="EL37" s="31"/>
      <c r="EM37" s="31"/>
      <c r="EN37" s="30"/>
      <c r="EO37" s="30"/>
      <c r="EP37" s="30"/>
      <c r="EQ37" s="30"/>
      <c r="ER37" s="30"/>
      <c r="ES37" s="30"/>
      <c r="ET37" s="30"/>
      <c r="EU37" s="30"/>
      <c r="EV37" s="31"/>
      <c r="EW37" s="31"/>
      <c r="EX37" s="31"/>
      <c r="EY37" s="31"/>
      <c r="EZ37" s="31"/>
      <c r="FA37" s="31"/>
      <c r="FB37" s="31"/>
      <c r="FC37" s="30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</row>
    <row r="38" spans="1:171" s="3" customFormat="1" x14ac:dyDescent="0.25">
      <c r="A38" s="33"/>
      <c r="B38" s="33"/>
      <c r="C38" s="51"/>
      <c r="D38" s="51"/>
      <c r="E38" s="52"/>
      <c r="F38" s="52"/>
      <c r="G38" s="29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0"/>
      <c r="BG38" s="30"/>
      <c r="BH38" s="30"/>
      <c r="BI38" s="30"/>
      <c r="BJ38" s="30"/>
      <c r="BK38" s="30"/>
      <c r="BL38" s="30"/>
      <c r="BM38" s="30"/>
      <c r="BN38" s="31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1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1"/>
      <c r="EG38" s="31"/>
      <c r="EH38" s="31"/>
      <c r="EI38" s="31"/>
      <c r="EJ38" s="31"/>
      <c r="EK38" s="31"/>
      <c r="EL38" s="31"/>
      <c r="EM38" s="31"/>
      <c r="EN38" s="30"/>
      <c r="EO38" s="30"/>
      <c r="EP38" s="30"/>
      <c r="EQ38" s="30"/>
      <c r="ER38" s="30"/>
      <c r="ES38" s="30"/>
      <c r="ET38" s="30"/>
      <c r="EU38" s="30"/>
      <c r="EV38" s="31"/>
      <c r="EW38" s="31"/>
      <c r="EX38" s="31"/>
      <c r="EY38" s="31"/>
      <c r="EZ38" s="31"/>
      <c r="FA38" s="31"/>
      <c r="FB38" s="31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</row>
    <row r="39" spans="1:171" s="3" customFormat="1" x14ac:dyDescent="0.25">
      <c r="A39" s="33"/>
      <c r="B39" s="33"/>
      <c r="C39" s="51"/>
      <c r="D39" s="51"/>
      <c r="E39" s="52"/>
      <c r="F39" s="52"/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</row>
    <row r="40" spans="1:171" x14ac:dyDescent="0.25">
      <c r="G40" s="29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N40" s="31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1"/>
      <c r="EG40" s="31"/>
      <c r="EH40" s="31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</row>
    <row r="41" spans="1:171" x14ac:dyDescent="0.25">
      <c r="G41" s="29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N41" s="31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1"/>
      <c r="EG41" s="31"/>
      <c r="EH41" s="31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</row>
    <row r="42" spans="1:171" x14ac:dyDescent="0.25">
      <c r="G42" s="29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N42" s="31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1"/>
      <c r="EG42" s="31"/>
      <c r="EH42" s="31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  <row r="43" spans="1:171" x14ac:dyDescent="0.25">
      <c r="G43" s="29"/>
      <c r="H43" s="30"/>
      <c r="I43" s="30"/>
      <c r="J43" s="30"/>
      <c r="K43" s="30"/>
      <c r="L43" s="30"/>
      <c r="M43" s="30"/>
      <c r="N43" s="30"/>
      <c r="O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BF43" s="30"/>
      <c r="BG43" s="30"/>
      <c r="BH43" s="30"/>
      <c r="BI43" s="30"/>
      <c r="BJ43" s="30"/>
      <c r="BK43" s="30"/>
      <c r="BL43" s="30"/>
      <c r="BM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N43" s="30"/>
      <c r="EO43" s="30"/>
      <c r="EP43" s="30"/>
      <c r="EQ43" s="30"/>
      <c r="ER43" s="30"/>
      <c r="ES43" s="30"/>
      <c r="ET43" s="30"/>
      <c r="EU43" s="30"/>
    </row>
    <row r="44" spans="1:171" x14ac:dyDescent="0.25">
      <c r="G44" s="29"/>
      <c r="H44" s="30"/>
      <c r="I44" s="30"/>
      <c r="J44" s="30"/>
      <c r="K44" s="30"/>
      <c r="L44" s="30"/>
      <c r="M44" s="30"/>
      <c r="N44" s="30"/>
      <c r="O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BF44" s="30"/>
      <c r="BG44" s="30"/>
      <c r="BH44" s="30"/>
      <c r="BI44" s="30"/>
      <c r="BJ44" s="30"/>
      <c r="BK44" s="30"/>
      <c r="BL44" s="30"/>
      <c r="BM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N44" s="30"/>
      <c r="EO44" s="30"/>
      <c r="EP44" s="30"/>
      <c r="EQ44" s="30"/>
      <c r="ER44" s="30"/>
      <c r="ES44" s="30"/>
      <c r="ET44" s="30"/>
      <c r="EU44" s="30"/>
    </row>
    <row r="45" spans="1:171" x14ac:dyDescent="0.25">
      <c r="G45" s="29"/>
      <c r="H45" s="30"/>
      <c r="I45" s="30"/>
      <c r="J45" s="30"/>
      <c r="K45" s="30"/>
      <c r="L45" s="30"/>
      <c r="M45" s="30"/>
      <c r="N45" s="30"/>
      <c r="O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BF45" s="30"/>
      <c r="BG45" s="30"/>
      <c r="BH45" s="30"/>
      <c r="BI45" s="30"/>
      <c r="BJ45" s="30"/>
      <c r="BK45" s="30"/>
      <c r="BL45" s="30"/>
      <c r="BM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N45" s="30"/>
      <c r="EO45" s="30"/>
      <c r="EP45" s="30"/>
      <c r="EQ45" s="30"/>
      <c r="ER45" s="30"/>
      <c r="ES45" s="30"/>
      <c r="ET45" s="30"/>
      <c r="EU45" s="30"/>
    </row>
  </sheetData>
  <mergeCells count="14">
    <mergeCell ref="CQ1:DD1"/>
    <mergeCell ref="DE1:DI1"/>
    <mergeCell ref="FG1:FM1"/>
    <mergeCell ref="FC1:FE1"/>
    <mergeCell ref="EN1:FB1"/>
    <mergeCell ref="DJ1:EM1"/>
    <mergeCell ref="A1:A3"/>
    <mergeCell ref="B1:B3"/>
    <mergeCell ref="CE1:CP1"/>
    <mergeCell ref="CC1:CD1"/>
    <mergeCell ref="BF1:BN1"/>
    <mergeCell ref="BO1:CB1"/>
    <mergeCell ref="H1:AF1"/>
    <mergeCell ref="AG1:BE1"/>
  </mergeCells>
  <conditionalFormatting sqref="O18:T18">
    <cfRule type="cellIs" dxfId="164" priority="77" operator="equal">
      <formula>"Ley de Ing."</formula>
    </cfRule>
  </conditionalFormatting>
  <conditionalFormatting sqref="I18">
    <cfRule type="cellIs" dxfId="163" priority="76" operator="equal">
      <formula>"Ley de Ing."</formula>
    </cfRule>
  </conditionalFormatting>
  <conditionalFormatting sqref="BL18">
    <cfRule type="cellIs" dxfId="162" priority="75" operator="equal">
      <formula>"Ley de Ing."</formula>
    </cfRule>
  </conditionalFormatting>
  <conditionalFormatting sqref="BI18">
    <cfRule type="cellIs" dxfId="161" priority="74" operator="equal">
      <formula>"Ley de Ing."</formula>
    </cfRule>
  </conditionalFormatting>
  <conditionalFormatting sqref="BK18">
    <cfRule type="cellIs" dxfId="160" priority="73" operator="equal">
      <formula>"Ley de Ing."</formula>
    </cfRule>
  </conditionalFormatting>
  <conditionalFormatting sqref="DF18">
    <cfRule type="cellIs" dxfId="159" priority="71" operator="equal">
      <formula>"Ley de Ing."</formula>
    </cfRule>
  </conditionalFormatting>
  <conditionalFormatting sqref="DE18">
    <cfRule type="cellIs" dxfId="158" priority="72" operator="equal">
      <formula>"Ley de Ing."</formula>
    </cfRule>
  </conditionalFormatting>
  <conditionalFormatting sqref="DH18">
    <cfRule type="cellIs" dxfId="157" priority="70" operator="equal">
      <formula>"Ley de Ing."</formula>
    </cfRule>
  </conditionalFormatting>
  <conditionalFormatting sqref="BP18">
    <cfRule type="cellIs" dxfId="156" priority="69" operator="equal">
      <formula>"Ley de Ing."</formula>
    </cfRule>
  </conditionalFormatting>
  <conditionalFormatting sqref="BZ18">
    <cfRule type="cellIs" dxfId="155" priority="68" operator="equal">
      <formula>"Ley de Ing."</formula>
    </cfRule>
  </conditionalFormatting>
  <conditionalFormatting sqref="CA18">
    <cfRule type="cellIs" dxfId="154" priority="67" operator="equal">
      <formula>"Ley de Ing."</formula>
    </cfRule>
  </conditionalFormatting>
  <conditionalFormatting sqref="BU18">
    <cfRule type="cellIs" dxfId="153" priority="66" operator="equal">
      <formula>"Ley de Ing."</formula>
    </cfRule>
  </conditionalFormatting>
  <conditionalFormatting sqref="BV18">
    <cfRule type="cellIs" dxfId="152" priority="65" operator="equal">
      <formula>"Ley de Ing."</formula>
    </cfRule>
  </conditionalFormatting>
  <conditionalFormatting sqref="BW18">
    <cfRule type="cellIs" dxfId="151" priority="64" operator="equal">
      <formula>"Ley de Ing."</formula>
    </cfRule>
  </conditionalFormatting>
  <conditionalFormatting sqref="BX18">
    <cfRule type="cellIs" dxfId="150" priority="63" operator="equal">
      <formula>"Ley de Ing."</formula>
    </cfRule>
  </conditionalFormatting>
  <conditionalFormatting sqref="BY18">
    <cfRule type="cellIs" dxfId="149" priority="62" operator="equal">
      <formula>"Ley de Ing."</formula>
    </cfRule>
  </conditionalFormatting>
  <conditionalFormatting sqref="CE18:CF18">
    <cfRule type="cellIs" dxfId="148" priority="61" operator="equal">
      <formula>"Ley de Ing."</formula>
    </cfRule>
  </conditionalFormatting>
  <conditionalFormatting sqref="CG18">
    <cfRule type="cellIs" dxfId="147" priority="60" operator="equal">
      <formula>"Ley de Ing."</formula>
    </cfRule>
  </conditionalFormatting>
  <conditionalFormatting sqref="CK18">
    <cfRule type="cellIs" dxfId="146" priority="59" operator="equal">
      <formula>"Ley de Ing."</formula>
    </cfRule>
  </conditionalFormatting>
  <conditionalFormatting sqref="CM18">
    <cfRule type="cellIs" dxfId="145" priority="58" operator="equal">
      <formula>"Ley de Ing."</formula>
    </cfRule>
  </conditionalFormatting>
  <conditionalFormatting sqref="CN18">
    <cfRule type="cellIs" dxfId="144" priority="57" operator="equal">
      <formula>"Ley de Ing."</formula>
    </cfRule>
  </conditionalFormatting>
  <conditionalFormatting sqref="CO18">
    <cfRule type="cellIs" dxfId="143" priority="56" operator="equal">
      <formula>"Ley de Ing."</formula>
    </cfRule>
  </conditionalFormatting>
  <conditionalFormatting sqref="CT18">
    <cfRule type="cellIs" dxfId="142" priority="55" operator="equal">
      <formula>"Ley de Ing."</formula>
    </cfRule>
  </conditionalFormatting>
  <conditionalFormatting sqref="CU18">
    <cfRule type="cellIs" dxfId="141" priority="54" operator="equal">
      <formula>"Ley de Ing."</formula>
    </cfRule>
  </conditionalFormatting>
  <conditionalFormatting sqref="DC18">
    <cfRule type="cellIs" dxfId="140" priority="53" operator="equal">
      <formula>"Ley de Ing."</formula>
    </cfRule>
  </conditionalFormatting>
  <conditionalFormatting sqref="DC11">
    <cfRule type="cellIs" dxfId="139" priority="52" operator="equal">
      <formula>1</formula>
    </cfRule>
  </conditionalFormatting>
  <conditionalFormatting sqref="DB18">
    <cfRule type="cellIs" dxfId="138" priority="51" operator="equal">
      <formula>"Ley de Ing."</formula>
    </cfRule>
  </conditionalFormatting>
  <conditionalFormatting sqref="DJ18:DK18">
    <cfRule type="cellIs" dxfId="137" priority="50" operator="equal">
      <formula>"Ley de Ing."</formula>
    </cfRule>
  </conditionalFormatting>
  <conditionalFormatting sqref="DL18">
    <cfRule type="cellIs" dxfId="136" priority="49" operator="equal">
      <formula>"Ley de Ing."</formula>
    </cfRule>
  </conditionalFormatting>
  <conditionalFormatting sqref="DM18">
    <cfRule type="cellIs" dxfId="135" priority="48" operator="equal">
      <formula>"Ley de Ing."</formula>
    </cfRule>
  </conditionalFormatting>
  <conditionalFormatting sqref="DN18">
    <cfRule type="cellIs" dxfId="134" priority="47" operator="equal">
      <formula>"Ley de Ing."</formula>
    </cfRule>
  </conditionalFormatting>
  <conditionalFormatting sqref="DO18">
    <cfRule type="cellIs" dxfId="133" priority="46" operator="equal">
      <formula>"Ley de Ing."</formula>
    </cfRule>
  </conditionalFormatting>
  <conditionalFormatting sqref="CC18:CD18">
    <cfRule type="cellIs" dxfId="132" priority="45" operator="equal">
      <formula>"Ley de Ing."</formula>
    </cfRule>
  </conditionalFormatting>
  <conditionalFormatting sqref="DR18">
    <cfRule type="cellIs" dxfId="131" priority="44" operator="equal">
      <formula>"Ley de Ing."</formula>
    </cfRule>
  </conditionalFormatting>
  <conditionalFormatting sqref="DU18">
    <cfRule type="cellIs" dxfId="130" priority="43" operator="equal">
      <formula>"Ley de Ing."</formula>
    </cfRule>
  </conditionalFormatting>
  <conditionalFormatting sqref="DV18">
    <cfRule type="cellIs" dxfId="129" priority="42" operator="equal">
      <formula>"Ley de Ing."</formula>
    </cfRule>
  </conditionalFormatting>
  <conditionalFormatting sqref="DW18">
    <cfRule type="cellIs" dxfId="128" priority="41" operator="equal">
      <formula>"Ley de Ing."</formula>
    </cfRule>
  </conditionalFormatting>
  <conditionalFormatting sqref="DX18">
    <cfRule type="cellIs" dxfId="127" priority="40" operator="equal">
      <formula>"Ley de Ing."</formula>
    </cfRule>
  </conditionalFormatting>
  <conditionalFormatting sqref="EO18">
    <cfRule type="cellIs" dxfId="126" priority="39" operator="equal">
      <formula>"Ley de Ing."</formula>
    </cfRule>
  </conditionalFormatting>
  <conditionalFormatting sqref="EP18">
    <cfRule type="cellIs" dxfId="125" priority="38" operator="equal">
      <formula>"Ley de Ing."</formula>
    </cfRule>
  </conditionalFormatting>
  <conditionalFormatting sqref="EQ18:ER18">
    <cfRule type="cellIs" dxfId="124" priority="37" operator="equal">
      <formula>"Ley de Ing."</formula>
    </cfRule>
  </conditionalFormatting>
  <conditionalFormatting sqref="ES18">
    <cfRule type="cellIs" dxfId="123" priority="36" operator="equal">
      <formula>"Ley de Ing."</formula>
    </cfRule>
  </conditionalFormatting>
  <conditionalFormatting sqref="ET18">
    <cfRule type="cellIs" dxfId="122" priority="35" operator="equal">
      <formula>"Ley de Ing."</formula>
    </cfRule>
  </conditionalFormatting>
  <conditionalFormatting sqref="EU18">
    <cfRule type="cellIs" dxfId="121" priority="34" operator="equal">
      <formula>"Ley de Ing."</formula>
    </cfRule>
  </conditionalFormatting>
  <conditionalFormatting sqref="CP18">
    <cfRule type="cellIs" dxfId="120" priority="33" operator="equal">
      <formula>"Ley de Ing."</formula>
    </cfRule>
  </conditionalFormatting>
  <conditionalFormatting sqref="U18">
    <cfRule type="cellIs" dxfId="119" priority="20" operator="equal">
      <formula>"Ley de Ing."</formula>
    </cfRule>
  </conditionalFormatting>
  <conditionalFormatting sqref="V18">
    <cfRule type="cellIs" dxfId="118" priority="19" operator="equal">
      <formula>"Ley de Ing."</formula>
    </cfRule>
  </conditionalFormatting>
  <conditionalFormatting sqref="W18">
    <cfRule type="cellIs" dxfId="117" priority="18" operator="equal">
      <formula>"Ley de Ing."</formula>
    </cfRule>
  </conditionalFormatting>
  <conditionalFormatting sqref="X18">
    <cfRule type="cellIs" dxfId="116" priority="17" operator="equal">
      <formula>"Ley de Ing."</formula>
    </cfRule>
  </conditionalFormatting>
  <conditionalFormatting sqref="Y18">
    <cfRule type="cellIs" dxfId="115" priority="16" operator="equal">
      <formula>"Ley de Ing."</formula>
    </cfRule>
  </conditionalFormatting>
  <conditionalFormatting sqref="Z18">
    <cfRule type="cellIs" dxfId="114" priority="15" operator="equal">
      <formula>"Ley de Ing."</formula>
    </cfRule>
  </conditionalFormatting>
  <conditionalFormatting sqref="AA18">
    <cfRule type="cellIs" dxfId="113" priority="14" operator="equal">
      <formula>"Ley de Ing."</formula>
    </cfRule>
  </conditionalFormatting>
  <conditionalFormatting sqref="AB18">
    <cfRule type="cellIs" dxfId="112" priority="13" operator="equal">
      <formula>"Ley de Ing."</formula>
    </cfRule>
  </conditionalFormatting>
  <conditionalFormatting sqref="AT18">
    <cfRule type="cellIs" dxfId="111" priority="12" operator="equal">
      <formula>"Ley de Ing."</formula>
    </cfRule>
  </conditionalFormatting>
  <conditionalFormatting sqref="AU18">
    <cfRule type="cellIs" dxfId="110" priority="11" operator="equal">
      <formula>"Ley de Ing."</formula>
    </cfRule>
  </conditionalFormatting>
  <conditionalFormatting sqref="AV18">
    <cfRule type="cellIs" dxfId="109" priority="10" operator="equal">
      <formula>"Ley de Ing."</formula>
    </cfRule>
  </conditionalFormatting>
  <conditionalFormatting sqref="AW18">
    <cfRule type="cellIs" dxfId="108" priority="9" operator="equal">
      <formula>"Ley de Ing."</formula>
    </cfRule>
  </conditionalFormatting>
  <conditionalFormatting sqref="AX18">
    <cfRule type="cellIs" dxfId="107" priority="8" operator="equal">
      <formula>"Ley de Ing."</formula>
    </cfRule>
  </conditionalFormatting>
  <conditionalFormatting sqref="AY18">
    <cfRule type="cellIs" dxfId="106" priority="7" operator="equal">
      <formula>"Ley de Ing."</formula>
    </cfRule>
  </conditionalFormatting>
  <conditionalFormatting sqref="AZ18">
    <cfRule type="cellIs" dxfId="105" priority="6" operator="equal">
      <formula>"Ley de Ing."</formula>
    </cfRule>
  </conditionalFormatting>
  <conditionalFormatting sqref="BA18">
    <cfRule type="cellIs" dxfId="104" priority="5" operator="equal">
      <formula>"Ley de Ing."</formula>
    </cfRule>
  </conditionalFormatting>
  <conditionalFormatting sqref="BB18">
    <cfRule type="cellIs" dxfId="103" priority="4" operator="equal">
      <formula>"Ley de Ing."</formula>
    </cfRule>
  </conditionalFormatting>
  <conditionalFormatting sqref="BC18">
    <cfRule type="cellIs" dxfId="102" priority="3" operator="equal">
      <formula>"Ley de Ing."</formula>
    </cfRule>
  </conditionalFormatting>
  <conditionalFormatting sqref="BD18">
    <cfRule type="cellIs" dxfId="101" priority="2" operator="equal">
      <formula>"Ley de Ing."</formula>
    </cfRule>
  </conditionalFormatting>
  <conditionalFormatting sqref="BE18">
    <cfRule type="cellIs" dxfId="100" priority="1" operator="equal">
      <formula>"Ley de Ing."</formula>
    </cfRule>
  </conditionalFormatting>
  <pageMargins left="0.7" right="0.7" top="0.75" bottom="0.75" header="0.3" footer="0.3"/>
  <pageSetup paperSize="9" orientation="portrait" r:id="rId1"/>
  <ignoredErrors>
    <ignoredError sqref="FD32 FD12 FC27" formula="1"/>
    <ignoredError sqref="A4:A35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FN45"/>
  <sheetViews>
    <sheetView showGridLines="0" zoomScale="90" zoomScaleNormal="90" workbookViewId="0">
      <pane xSplit="2" ySplit="3" topLeftCell="FG4" activePane="bottomRight" state="frozen"/>
      <selection pane="topRight" activeCell="C1" sqref="C1"/>
      <selection pane="bottomLeft" activeCell="A5" sqref="A5"/>
      <selection pane="bottomRight" activeCell="FG2" sqref="FG1:FO1048576"/>
    </sheetView>
  </sheetViews>
  <sheetFormatPr baseColWidth="10" defaultColWidth="11.42578125" defaultRowHeight="15" x14ac:dyDescent="0.25"/>
  <cols>
    <col min="1" max="2" width="17.7109375" style="26" customWidth="1"/>
    <col min="3" max="4" width="11.7109375" style="27" customWidth="1"/>
    <col min="5" max="6" width="20.7109375" style="28" customWidth="1"/>
    <col min="7" max="7" width="20.7109375" style="34" customWidth="1"/>
    <col min="8" max="15" width="30.7109375" style="32" customWidth="1"/>
    <col min="16" max="20" width="30.7109375" style="26" customWidth="1"/>
    <col min="21" max="28" width="30.7109375" style="157" customWidth="1"/>
    <col min="29" max="45" width="30.7109375" style="32" customWidth="1"/>
    <col min="46" max="57" width="30.7109375" style="157" customWidth="1"/>
    <col min="58" max="65" width="30.7109375" style="32" customWidth="1"/>
    <col min="66" max="66" width="30.7109375" style="26" customWidth="1"/>
    <col min="67" max="79" width="30.7109375" style="32" customWidth="1"/>
    <col min="80" max="80" width="30.7109375" style="156" customWidth="1"/>
    <col min="81" max="107" width="30.7109375" style="32" customWidth="1"/>
    <col min="108" max="108" width="30.7109375" style="156" customWidth="1"/>
    <col min="109" max="135" width="30.7109375" style="32" customWidth="1"/>
    <col min="136" max="136" width="30.7109375" style="26" customWidth="1"/>
    <col min="137" max="138" width="30.7109375" style="121" customWidth="1"/>
    <col min="139" max="143" width="30.7109375" style="156" customWidth="1"/>
    <col min="144" max="151" width="30.7109375" style="32" customWidth="1"/>
    <col min="152" max="158" width="30.7109375" style="156" customWidth="1"/>
    <col min="159" max="161" width="11.7109375" style="26" customWidth="1"/>
    <col min="162" max="162" width="11.7109375" style="126" customWidth="1"/>
    <col min="163" max="163" width="15.85546875" style="26" bestFit="1" customWidth="1"/>
    <col min="164" max="164" width="9" style="26" bestFit="1" customWidth="1"/>
    <col min="165" max="165" width="17.5703125" style="26" bestFit="1" customWidth="1"/>
    <col min="166" max="166" width="12" style="26" bestFit="1" customWidth="1"/>
    <col min="167" max="167" width="72.140625" style="26" bestFit="1" customWidth="1"/>
    <col min="168" max="168" width="14.7109375" style="26" bestFit="1" customWidth="1"/>
    <col min="169" max="169" width="16.140625" style="26" bestFit="1" customWidth="1"/>
    <col min="170" max="170" width="11.42578125" style="26"/>
  </cols>
  <sheetData>
    <row r="1" spans="1:170" s="133" customFormat="1" ht="15.75" customHeight="1" thickBot="1" x14ac:dyDescent="0.3">
      <c r="A1" s="246" t="s">
        <v>56</v>
      </c>
      <c r="B1" s="246" t="s">
        <v>0</v>
      </c>
      <c r="C1" s="35"/>
      <c r="D1" s="35"/>
      <c r="E1" s="45"/>
      <c r="F1" s="45"/>
      <c r="G1" s="46"/>
      <c r="H1" s="243" t="s">
        <v>266</v>
      </c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5"/>
      <c r="AG1" s="240" t="s">
        <v>351</v>
      </c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2"/>
      <c r="BF1" s="252" t="s">
        <v>415</v>
      </c>
      <c r="BG1" s="253"/>
      <c r="BH1" s="253"/>
      <c r="BI1" s="253"/>
      <c r="BJ1" s="253"/>
      <c r="BK1" s="253"/>
      <c r="BL1" s="253"/>
      <c r="BM1" s="253"/>
      <c r="BN1" s="254"/>
      <c r="BO1" s="249" t="s">
        <v>416</v>
      </c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1"/>
      <c r="CC1" s="248" t="s">
        <v>417</v>
      </c>
      <c r="CD1" s="248"/>
      <c r="CE1" s="247" t="s">
        <v>418</v>
      </c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52" t="s">
        <v>419</v>
      </c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4"/>
      <c r="DE1" s="247" t="s">
        <v>420</v>
      </c>
      <c r="DF1" s="247"/>
      <c r="DG1" s="247"/>
      <c r="DH1" s="247"/>
      <c r="DI1" s="247"/>
      <c r="DJ1" s="252" t="s">
        <v>421</v>
      </c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4"/>
      <c r="EN1" s="249" t="s">
        <v>422</v>
      </c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1"/>
      <c r="FC1" s="270" t="s">
        <v>319</v>
      </c>
      <c r="FD1" s="271"/>
      <c r="FE1" s="271"/>
      <c r="FF1" s="179"/>
      <c r="FG1" s="256" t="s">
        <v>399</v>
      </c>
      <c r="FH1" s="256"/>
      <c r="FI1" s="256"/>
      <c r="FJ1" s="256"/>
      <c r="FK1" s="256"/>
      <c r="FL1" s="256"/>
      <c r="FM1" s="256"/>
      <c r="FN1" s="179"/>
    </row>
    <row r="2" spans="1:170" s="133" customFormat="1" ht="85.15" customHeight="1" thickBot="1" x14ac:dyDescent="0.3">
      <c r="A2" s="246"/>
      <c r="B2" s="246"/>
      <c r="C2" s="158" t="s">
        <v>1</v>
      </c>
      <c r="D2" s="158" t="s">
        <v>2</v>
      </c>
      <c r="E2" s="39" t="s">
        <v>34</v>
      </c>
      <c r="F2" s="39" t="s">
        <v>35</v>
      </c>
      <c r="G2" s="38" t="s">
        <v>264</v>
      </c>
      <c r="H2" s="238" t="s">
        <v>295</v>
      </c>
      <c r="I2" s="161" t="s">
        <v>200</v>
      </c>
      <c r="J2" s="161" t="s">
        <v>201</v>
      </c>
      <c r="K2" s="161" t="s">
        <v>202</v>
      </c>
      <c r="L2" s="161" t="s">
        <v>203</v>
      </c>
      <c r="M2" s="161" t="s">
        <v>204</v>
      </c>
      <c r="N2" s="161" t="s">
        <v>205</v>
      </c>
      <c r="O2" s="161" t="s">
        <v>149</v>
      </c>
      <c r="P2" s="161" t="s">
        <v>268</v>
      </c>
      <c r="Q2" s="161" t="s">
        <v>269</v>
      </c>
      <c r="R2" s="161" t="s">
        <v>270</v>
      </c>
      <c r="S2" s="161" t="s">
        <v>271</v>
      </c>
      <c r="T2" s="161" t="s">
        <v>272</v>
      </c>
      <c r="U2" s="161" t="s">
        <v>322</v>
      </c>
      <c r="V2" s="161" t="s">
        <v>324</v>
      </c>
      <c r="W2" s="161" t="s">
        <v>328</v>
      </c>
      <c r="X2" s="161" t="s">
        <v>353</v>
      </c>
      <c r="Y2" s="161" t="s">
        <v>329</v>
      </c>
      <c r="Z2" s="161" t="s">
        <v>330</v>
      </c>
      <c r="AA2" s="161" t="s">
        <v>334</v>
      </c>
      <c r="AB2" s="161" t="s">
        <v>335</v>
      </c>
      <c r="AC2" s="162" t="s">
        <v>37</v>
      </c>
      <c r="AD2" s="162" t="s">
        <v>38</v>
      </c>
      <c r="AE2" s="162" t="s">
        <v>39</v>
      </c>
      <c r="AF2" s="239" t="s">
        <v>40</v>
      </c>
      <c r="AG2" s="223" t="s">
        <v>297</v>
      </c>
      <c r="AH2" s="163" t="s">
        <v>298</v>
      </c>
      <c r="AI2" s="163" t="s">
        <v>299</v>
      </c>
      <c r="AJ2" s="163" t="s">
        <v>300</v>
      </c>
      <c r="AK2" s="163" t="s">
        <v>301</v>
      </c>
      <c r="AL2" s="163" t="s">
        <v>302</v>
      </c>
      <c r="AM2" s="163" t="s">
        <v>303</v>
      </c>
      <c r="AN2" s="163" t="s">
        <v>304</v>
      </c>
      <c r="AO2" s="163" t="s">
        <v>305</v>
      </c>
      <c r="AP2" s="163" t="s">
        <v>306</v>
      </c>
      <c r="AQ2" s="163" t="s">
        <v>307</v>
      </c>
      <c r="AR2" s="163" t="s">
        <v>144</v>
      </c>
      <c r="AS2" s="163" t="s">
        <v>401</v>
      </c>
      <c r="AT2" s="223" t="s">
        <v>340</v>
      </c>
      <c r="AU2" s="163" t="s">
        <v>341</v>
      </c>
      <c r="AV2" s="163" t="s">
        <v>342</v>
      </c>
      <c r="AW2" s="163" t="s">
        <v>343</v>
      </c>
      <c r="AX2" s="163" t="s">
        <v>344</v>
      </c>
      <c r="AY2" s="163" t="s">
        <v>345</v>
      </c>
      <c r="AZ2" s="163" t="s">
        <v>356</v>
      </c>
      <c r="BA2" s="163" t="s">
        <v>348</v>
      </c>
      <c r="BB2" s="163" t="s">
        <v>349</v>
      </c>
      <c r="BC2" s="163" t="s">
        <v>350</v>
      </c>
      <c r="BD2" s="163" t="s">
        <v>346</v>
      </c>
      <c r="BE2" s="224" t="s">
        <v>347</v>
      </c>
      <c r="BF2" s="232" t="s">
        <v>206</v>
      </c>
      <c r="BG2" s="161" t="s">
        <v>207</v>
      </c>
      <c r="BH2" s="161" t="s">
        <v>208</v>
      </c>
      <c r="BI2" s="161" t="s">
        <v>209</v>
      </c>
      <c r="BJ2" s="161" t="s">
        <v>210</v>
      </c>
      <c r="BK2" s="161" t="s">
        <v>211</v>
      </c>
      <c r="BL2" s="161" t="s">
        <v>147</v>
      </c>
      <c r="BM2" s="161" t="s">
        <v>148</v>
      </c>
      <c r="BN2" s="161" t="s">
        <v>212</v>
      </c>
      <c r="BO2" s="163" t="s">
        <v>213</v>
      </c>
      <c r="BP2" s="163" t="s">
        <v>214</v>
      </c>
      <c r="BQ2" s="163" t="s">
        <v>357</v>
      </c>
      <c r="BR2" s="163" t="s">
        <v>358</v>
      </c>
      <c r="BS2" s="163" t="s">
        <v>215</v>
      </c>
      <c r="BT2" s="163" t="s">
        <v>216</v>
      </c>
      <c r="BU2" s="163" t="s">
        <v>217</v>
      </c>
      <c r="BV2" s="163" t="s">
        <v>218</v>
      </c>
      <c r="BW2" s="163" t="s">
        <v>219</v>
      </c>
      <c r="BX2" s="163" t="s">
        <v>220</v>
      </c>
      <c r="BY2" s="163" t="s">
        <v>221</v>
      </c>
      <c r="BZ2" s="163" t="s">
        <v>222</v>
      </c>
      <c r="CA2" s="163" t="s">
        <v>223</v>
      </c>
      <c r="CB2" s="163" t="s">
        <v>359</v>
      </c>
      <c r="CC2" s="161" t="s">
        <v>224</v>
      </c>
      <c r="CD2" s="161" t="s">
        <v>296</v>
      </c>
      <c r="CE2" s="163" t="s">
        <v>279</v>
      </c>
      <c r="CF2" s="163" t="s">
        <v>280</v>
      </c>
      <c r="CG2" s="163" t="s">
        <v>281</v>
      </c>
      <c r="CH2" s="163" t="s">
        <v>282</v>
      </c>
      <c r="CI2" s="163" t="s">
        <v>283</v>
      </c>
      <c r="CJ2" s="163" t="s">
        <v>41</v>
      </c>
      <c r="CK2" s="163" t="s">
        <v>42</v>
      </c>
      <c r="CL2" s="163" t="s">
        <v>225</v>
      </c>
      <c r="CM2" s="163" t="s">
        <v>43</v>
      </c>
      <c r="CN2" s="163" t="s">
        <v>226</v>
      </c>
      <c r="CO2" s="163" t="s">
        <v>151</v>
      </c>
      <c r="CP2" s="163" t="s">
        <v>154</v>
      </c>
      <c r="CQ2" s="161" t="s">
        <v>284</v>
      </c>
      <c r="CR2" s="161" t="s">
        <v>227</v>
      </c>
      <c r="CS2" s="161" t="s">
        <v>310</v>
      </c>
      <c r="CT2" s="161" t="s">
        <v>285</v>
      </c>
      <c r="CU2" s="161" t="s">
        <v>286</v>
      </c>
      <c r="CV2" s="161" t="s">
        <v>287</v>
      </c>
      <c r="CW2" s="161" t="s">
        <v>308</v>
      </c>
      <c r="CX2" s="161" t="s">
        <v>288</v>
      </c>
      <c r="CY2" s="161" t="s">
        <v>289</v>
      </c>
      <c r="CZ2" s="161" t="s">
        <v>290</v>
      </c>
      <c r="DA2" s="161" t="s">
        <v>291</v>
      </c>
      <c r="DB2" s="161" t="s">
        <v>292</v>
      </c>
      <c r="DC2" s="161" t="s">
        <v>152</v>
      </c>
      <c r="DD2" s="161" t="s">
        <v>354</v>
      </c>
      <c r="DE2" s="163" t="s">
        <v>44</v>
      </c>
      <c r="DF2" s="163" t="s">
        <v>293</v>
      </c>
      <c r="DG2" s="163" t="s">
        <v>45</v>
      </c>
      <c r="DH2" s="163" t="s">
        <v>228</v>
      </c>
      <c r="DI2" s="163" t="s">
        <v>46</v>
      </c>
      <c r="DJ2" s="161" t="s">
        <v>229</v>
      </c>
      <c r="DK2" s="161" t="s">
        <v>230</v>
      </c>
      <c r="DL2" s="161" t="s">
        <v>231</v>
      </c>
      <c r="DM2" s="161" t="s">
        <v>232</v>
      </c>
      <c r="DN2" s="161" t="s">
        <v>233</v>
      </c>
      <c r="DO2" s="161" t="s">
        <v>234</v>
      </c>
      <c r="DP2" s="161" t="s">
        <v>235</v>
      </c>
      <c r="DQ2" s="161" t="s">
        <v>236</v>
      </c>
      <c r="DR2" s="161" t="s">
        <v>294</v>
      </c>
      <c r="DS2" s="161" t="s">
        <v>237</v>
      </c>
      <c r="DT2" s="161" t="s">
        <v>238</v>
      </c>
      <c r="DU2" s="161" t="s">
        <v>273</v>
      </c>
      <c r="DV2" s="161" t="s">
        <v>239</v>
      </c>
      <c r="DW2" s="161" t="s">
        <v>274</v>
      </c>
      <c r="DX2" s="161" t="s">
        <v>361</v>
      </c>
      <c r="DY2" s="161" t="s">
        <v>275</v>
      </c>
      <c r="DZ2" s="161" t="s">
        <v>240</v>
      </c>
      <c r="EA2" s="161" t="s">
        <v>241</v>
      </c>
      <c r="EB2" s="161" t="s">
        <v>47</v>
      </c>
      <c r="EC2" s="161" t="s">
        <v>242</v>
      </c>
      <c r="ED2" s="161" t="s">
        <v>243</v>
      </c>
      <c r="EE2" s="161" t="s">
        <v>48</v>
      </c>
      <c r="EF2" s="161" t="s">
        <v>380</v>
      </c>
      <c r="EG2" s="161" t="s">
        <v>277</v>
      </c>
      <c r="EH2" s="161" t="s">
        <v>309</v>
      </c>
      <c r="EI2" s="161" t="s">
        <v>362</v>
      </c>
      <c r="EJ2" s="161" t="s">
        <v>363</v>
      </c>
      <c r="EK2" s="161" t="s">
        <v>364</v>
      </c>
      <c r="EL2" s="161" t="s">
        <v>381</v>
      </c>
      <c r="EM2" s="161" t="s">
        <v>379</v>
      </c>
      <c r="EN2" s="163" t="s">
        <v>49</v>
      </c>
      <c r="EO2" s="163" t="s">
        <v>50</v>
      </c>
      <c r="EP2" s="163" t="s">
        <v>51</v>
      </c>
      <c r="EQ2" s="163" t="s">
        <v>244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365</v>
      </c>
      <c r="EW2" s="233" t="s">
        <v>366</v>
      </c>
      <c r="EX2" s="233" t="s">
        <v>367</v>
      </c>
      <c r="EY2" s="233" t="s">
        <v>368</v>
      </c>
      <c r="EZ2" s="233" t="s">
        <v>369</v>
      </c>
      <c r="FA2" s="233" t="s">
        <v>370</v>
      </c>
      <c r="FB2" s="233" t="s">
        <v>371</v>
      </c>
      <c r="FC2" s="77" t="s">
        <v>189</v>
      </c>
      <c r="FD2" s="77" t="s">
        <v>190</v>
      </c>
      <c r="FE2" s="77" t="s">
        <v>313</v>
      </c>
      <c r="FF2" s="179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197</v>
      </c>
      <c r="FL2" s="25" t="s">
        <v>194</v>
      </c>
      <c r="FM2" s="25" t="s">
        <v>193</v>
      </c>
      <c r="FN2" s="179"/>
    </row>
    <row r="3" spans="1:170" s="133" customFormat="1" ht="15.75" thickBot="1" x14ac:dyDescent="0.3">
      <c r="A3" s="246"/>
      <c r="B3" s="246"/>
      <c r="C3" s="158" t="s">
        <v>252</v>
      </c>
      <c r="D3" s="158" t="s">
        <v>253</v>
      </c>
      <c r="E3" s="158" t="s">
        <v>254</v>
      </c>
      <c r="F3" s="158" t="s">
        <v>255</v>
      </c>
      <c r="G3" s="158" t="s">
        <v>256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72" t="s">
        <v>245</v>
      </c>
      <c r="Q3" s="172" t="s">
        <v>246</v>
      </c>
      <c r="R3" s="172" t="s">
        <v>247</v>
      </c>
      <c r="S3" s="172" t="s">
        <v>248</v>
      </c>
      <c r="T3" s="172" t="s">
        <v>249</v>
      </c>
      <c r="U3" s="172" t="s">
        <v>321</v>
      </c>
      <c r="V3" s="172" t="s">
        <v>323</v>
      </c>
      <c r="W3" s="172" t="s">
        <v>325</v>
      </c>
      <c r="X3" s="172" t="s">
        <v>326</v>
      </c>
      <c r="Y3" s="172" t="s">
        <v>327</v>
      </c>
      <c r="Z3" s="172" t="s">
        <v>331</v>
      </c>
      <c r="AA3" s="172" t="s">
        <v>332</v>
      </c>
      <c r="AB3" s="172" t="s">
        <v>333</v>
      </c>
      <c r="AC3" s="172" t="s">
        <v>336</v>
      </c>
      <c r="AD3" s="172" t="s">
        <v>337</v>
      </c>
      <c r="AE3" s="172" t="s">
        <v>338</v>
      </c>
      <c r="AF3" s="175" t="s">
        <v>339</v>
      </c>
      <c r="AG3" s="15" t="s">
        <v>352</v>
      </c>
      <c r="AH3" s="15" t="s">
        <v>387</v>
      </c>
      <c r="AI3" s="15" t="s">
        <v>388</v>
      </c>
      <c r="AJ3" s="15" t="s">
        <v>389</v>
      </c>
      <c r="AK3" s="15" t="s">
        <v>390</v>
      </c>
      <c r="AL3" s="15" t="s">
        <v>391</v>
      </c>
      <c r="AM3" s="15" t="s">
        <v>392</v>
      </c>
      <c r="AN3" s="15" t="s">
        <v>393</v>
      </c>
      <c r="AO3" s="15" t="s">
        <v>394</v>
      </c>
      <c r="AP3" s="15" t="s">
        <v>395</v>
      </c>
      <c r="AQ3" s="15" t="s">
        <v>396</v>
      </c>
      <c r="AR3" s="15" t="s">
        <v>397</v>
      </c>
      <c r="AS3" s="15" t="s">
        <v>402</v>
      </c>
      <c r="AT3" s="15" t="s">
        <v>403</v>
      </c>
      <c r="AU3" s="15" t="s">
        <v>404</v>
      </c>
      <c r="AV3" s="15" t="s">
        <v>405</v>
      </c>
      <c r="AW3" s="15" t="s">
        <v>406</v>
      </c>
      <c r="AX3" s="15" t="s">
        <v>407</v>
      </c>
      <c r="AY3" s="15" t="s">
        <v>408</v>
      </c>
      <c r="AZ3" s="15" t="s">
        <v>409</v>
      </c>
      <c r="BA3" s="15" t="s">
        <v>410</v>
      </c>
      <c r="BB3" s="15" t="s">
        <v>411</v>
      </c>
      <c r="BC3" s="15" t="s">
        <v>412</v>
      </c>
      <c r="BD3" s="15" t="s">
        <v>413</v>
      </c>
      <c r="BE3" s="15" t="s">
        <v>414</v>
      </c>
      <c r="BF3" s="178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59" t="s">
        <v>250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5" t="s">
        <v>360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37" t="s">
        <v>355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59" t="s">
        <v>251</v>
      </c>
      <c r="EG3" s="159" t="s">
        <v>276</v>
      </c>
      <c r="EH3" s="159" t="s">
        <v>278</v>
      </c>
      <c r="EI3" s="159" t="s">
        <v>382</v>
      </c>
      <c r="EJ3" s="159" t="s">
        <v>383</v>
      </c>
      <c r="EK3" s="159" t="s">
        <v>384</v>
      </c>
      <c r="EL3" s="159" t="s">
        <v>385</v>
      </c>
      <c r="EM3" s="159" t="s">
        <v>386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15" t="s">
        <v>142</v>
      </c>
      <c r="EV3" s="15" t="s">
        <v>372</v>
      </c>
      <c r="EW3" s="15" t="s">
        <v>373</v>
      </c>
      <c r="EX3" s="15" t="s">
        <v>374</v>
      </c>
      <c r="EY3" s="15" t="s">
        <v>375</v>
      </c>
      <c r="EZ3" s="15" t="s">
        <v>376</v>
      </c>
      <c r="FA3" s="15" t="s">
        <v>377</v>
      </c>
      <c r="FB3" s="15" t="s">
        <v>378</v>
      </c>
      <c r="FC3" s="77" t="s">
        <v>314</v>
      </c>
      <c r="FD3" s="77" t="s">
        <v>315</v>
      </c>
      <c r="FE3" s="77" t="s">
        <v>316</v>
      </c>
      <c r="FF3" s="179"/>
      <c r="FG3" s="78" t="s">
        <v>257</v>
      </c>
      <c r="FH3" s="78" t="s">
        <v>258</v>
      </c>
      <c r="FI3" s="78" t="s">
        <v>259</v>
      </c>
      <c r="FJ3" s="78" t="s">
        <v>260</v>
      </c>
      <c r="FK3" s="78" t="s">
        <v>261</v>
      </c>
      <c r="FL3" s="78" t="s">
        <v>262</v>
      </c>
      <c r="FM3" s="78" t="s">
        <v>263</v>
      </c>
      <c r="FN3" s="179"/>
    </row>
    <row r="4" spans="1:170" s="133" customFormat="1" x14ac:dyDescent="0.25">
      <c r="A4" s="181" t="s">
        <v>157</v>
      </c>
      <c r="B4" s="131" t="s">
        <v>3</v>
      </c>
      <c r="C4" s="182"/>
      <c r="D4" s="182"/>
      <c r="E4" s="17"/>
      <c r="F4" s="17"/>
      <c r="G4" s="183"/>
      <c r="H4" s="41">
        <v>1</v>
      </c>
      <c r="I4" s="41">
        <v>1</v>
      </c>
      <c r="J4" s="184" t="s">
        <v>57</v>
      </c>
      <c r="K4" s="184" t="s">
        <v>57</v>
      </c>
      <c r="L4" s="184" t="s">
        <v>57</v>
      </c>
      <c r="M4" s="41">
        <v>1</v>
      </c>
      <c r="N4" s="40">
        <v>0</v>
      </c>
      <c r="O4" s="41">
        <v>1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185" t="s">
        <v>57</v>
      </c>
      <c r="AD4" s="41">
        <v>1</v>
      </c>
      <c r="AE4" s="185" t="s">
        <v>57</v>
      </c>
      <c r="AF4" s="185" t="s">
        <v>57</v>
      </c>
      <c r="AG4" s="185" t="s">
        <v>57</v>
      </c>
      <c r="AH4" s="185" t="s">
        <v>57</v>
      </c>
      <c r="AI4" s="185" t="s">
        <v>57</v>
      </c>
      <c r="AJ4" s="185" t="s">
        <v>57</v>
      </c>
      <c r="AK4" s="185" t="s">
        <v>57</v>
      </c>
      <c r="AL4" s="185" t="s">
        <v>57</v>
      </c>
      <c r="AM4" s="185" t="s">
        <v>57</v>
      </c>
      <c r="AN4" s="185" t="s">
        <v>57</v>
      </c>
      <c r="AO4" s="185" t="s">
        <v>57</v>
      </c>
      <c r="AP4" s="185" t="s">
        <v>57</v>
      </c>
      <c r="AQ4" s="185" t="s">
        <v>57</v>
      </c>
      <c r="AR4" s="184" t="s">
        <v>57</v>
      </c>
      <c r="AS4" s="184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85" t="s">
        <v>57</v>
      </c>
      <c r="BG4" s="185" t="s">
        <v>57</v>
      </c>
      <c r="BH4" s="185" t="s">
        <v>57</v>
      </c>
      <c r="BI4" s="41">
        <v>1</v>
      </c>
      <c r="BJ4" s="185" t="s">
        <v>57</v>
      </c>
      <c r="BK4" s="41">
        <v>1</v>
      </c>
      <c r="BL4" s="41">
        <v>1</v>
      </c>
      <c r="BM4" s="40">
        <v>0</v>
      </c>
      <c r="BN4" s="185" t="s">
        <v>57</v>
      </c>
      <c r="BO4" s="41">
        <v>1</v>
      </c>
      <c r="BP4" s="41">
        <v>1</v>
      </c>
      <c r="BQ4" s="185" t="s">
        <v>57</v>
      </c>
      <c r="BR4" s="185" t="s">
        <v>57</v>
      </c>
      <c r="BS4" s="185" t="s">
        <v>57</v>
      </c>
      <c r="BT4" s="185" t="s">
        <v>57</v>
      </c>
      <c r="BU4" s="41">
        <v>1</v>
      </c>
      <c r="BV4" s="41">
        <v>1</v>
      </c>
      <c r="BW4" s="41">
        <v>1</v>
      </c>
      <c r="BX4" s="41">
        <v>1</v>
      </c>
      <c r="BY4" s="40">
        <v>0</v>
      </c>
      <c r="BZ4" s="41">
        <v>1</v>
      </c>
      <c r="CA4" s="41">
        <v>1</v>
      </c>
      <c r="CB4" s="185" t="s">
        <v>57</v>
      </c>
      <c r="CC4" s="41">
        <v>1</v>
      </c>
      <c r="CD4" s="40">
        <v>0</v>
      </c>
      <c r="CE4" s="41">
        <v>1</v>
      </c>
      <c r="CF4" s="40">
        <v>0</v>
      </c>
      <c r="CG4" s="41">
        <v>1</v>
      </c>
      <c r="CH4" s="41">
        <v>1</v>
      </c>
      <c r="CI4" s="185" t="s">
        <v>57</v>
      </c>
      <c r="CJ4" s="185" t="s">
        <v>57</v>
      </c>
      <c r="CK4" s="40">
        <v>0</v>
      </c>
      <c r="CL4" s="185" t="s">
        <v>57</v>
      </c>
      <c r="CM4" s="40">
        <v>0</v>
      </c>
      <c r="CN4" s="40">
        <v>0</v>
      </c>
      <c r="CO4" s="40">
        <v>0</v>
      </c>
      <c r="CP4" s="185" t="s">
        <v>57</v>
      </c>
      <c r="CQ4" s="185" t="s">
        <v>57</v>
      </c>
      <c r="CR4" s="40">
        <v>0</v>
      </c>
      <c r="CS4" s="185" t="s">
        <v>57</v>
      </c>
      <c r="CT4" s="41">
        <v>1</v>
      </c>
      <c r="CU4" s="41">
        <v>1</v>
      </c>
      <c r="CV4" s="185" t="s">
        <v>57</v>
      </c>
      <c r="CW4" s="185" t="s">
        <v>57</v>
      </c>
      <c r="CX4" s="185" t="s">
        <v>57</v>
      </c>
      <c r="CY4" s="40">
        <v>0</v>
      </c>
      <c r="CZ4" s="185" t="s">
        <v>57</v>
      </c>
      <c r="DA4" s="40">
        <v>0</v>
      </c>
      <c r="DB4" s="40">
        <v>0</v>
      </c>
      <c r="DC4" s="40">
        <v>0</v>
      </c>
      <c r="DD4" s="185" t="s">
        <v>57</v>
      </c>
      <c r="DE4" s="41">
        <v>1</v>
      </c>
      <c r="DF4" s="41">
        <v>1</v>
      </c>
      <c r="DG4" s="185" t="s">
        <v>57</v>
      </c>
      <c r="DH4" s="41">
        <v>1</v>
      </c>
      <c r="DI4" s="185" t="s">
        <v>57</v>
      </c>
      <c r="DJ4" s="41">
        <v>1</v>
      </c>
      <c r="DK4" s="40">
        <v>0</v>
      </c>
      <c r="DL4" s="41">
        <v>1</v>
      </c>
      <c r="DM4" s="40">
        <v>0</v>
      </c>
      <c r="DN4" s="41">
        <v>1</v>
      </c>
      <c r="DO4" s="41">
        <v>1</v>
      </c>
      <c r="DP4" s="185" t="s">
        <v>57</v>
      </c>
      <c r="DQ4" s="40">
        <v>0</v>
      </c>
      <c r="DR4" s="41">
        <v>1</v>
      </c>
      <c r="DS4" s="185" t="s">
        <v>57</v>
      </c>
      <c r="DT4" s="41">
        <v>1</v>
      </c>
      <c r="DU4" s="40">
        <v>0</v>
      </c>
      <c r="DV4" s="41">
        <v>1</v>
      </c>
      <c r="DW4" s="40">
        <v>0</v>
      </c>
      <c r="DX4" s="41">
        <v>1</v>
      </c>
      <c r="DY4" s="185" t="s">
        <v>57</v>
      </c>
      <c r="DZ4" s="185" t="s">
        <v>57</v>
      </c>
      <c r="EA4" s="185" t="s">
        <v>57</v>
      </c>
      <c r="EB4" s="185" t="s">
        <v>57</v>
      </c>
      <c r="EC4" s="185" t="s">
        <v>57</v>
      </c>
      <c r="ED4" s="185" t="s">
        <v>57</v>
      </c>
      <c r="EE4" s="185" t="s">
        <v>57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185" t="s">
        <v>57</v>
      </c>
      <c r="EO4" s="41">
        <v>1</v>
      </c>
      <c r="EP4" s="41">
        <v>1</v>
      </c>
      <c r="EQ4" s="41">
        <v>1</v>
      </c>
      <c r="ER4" s="41">
        <v>1</v>
      </c>
      <c r="ES4" s="41">
        <v>1</v>
      </c>
      <c r="ET4" s="41">
        <v>1</v>
      </c>
      <c r="EU4" s="40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36">
        <f t="shared" ref="FC4:FC35" si="0">SUM(H4:FB4)</f>
        <v>39</v>
      </c>
      <c r="FD4" s="210">
        <f>(FC4/59)</f>
        <v>0.66101694915254239</v>
      </c>
      <c r="FE4" s="101">
        <f>RANK(FD4,$FD$4:$FD$35)</f>
        <v>6</v>
      </c>
      <c r="FF4" s="179"/>
      <c r="FG4" s="190"/>
      <c r="FH4" s="190"/>
      <c r="FI4" s="190"/>
      <c r="FJ4" s="190"/>
      <c r="FK4" s="202">
        <v>2456.7709455830523</v>
      </c>
      <c r="FL4" s="190"/>
      <c r="FM4" s="190"/>
      <c r="FN4" s="179"/>
    </row>
    <row r="5" spans="1:170" s="133" customFormat="1" x14ac:dyDescent="0.25">
      <c r="A5" s="181" t="s">
        <v>158</v>
      </c>
      <c r="B5" s="129" t="s">
        <v>4</v>
      </c>
      <c r="C5" s="187"/>
      <c r="D5" s="187"/>
      <c r="E5" s="20"/>
      <c r="F5" s="21"/>
      <c r="G5" s="188"/>
      <c r="H5" s="6">
        <v>0</v>
      </c>
      <c r="I5" s="6">
        <v>0</v>
      </c>
      <c r="J5" s="189" t="s">
        <v>57</v>
      </c>
      <c r="K5" s="189" t="s">
        <v>57</v>
      </c>
      <c r="L5" s="189" t="s">
        <v>57</v>
      </c>
      <c r="M5" s="5">
        <v>1</v>
      </c>
      <c r="N5" s="6">
        <v>0</v>
      </c>
      <c r="O5" s="5">
        <v>1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67" t="s">
        <v>57</v>
      </c>
      <c r="AD5" s="5">
        <v>1</v>
      </c>
      <c r="AE5" s="67" t="s">
        <v>57</v>
      </c>
      <c r="AF5" s="67" t="s">
        <v>57</v>
      </c>
      <c r="AG5" s="67" t="s">
        <v>57</v>
      </c>
      <c r="AH5" s="67" t="s">
        <v>57</v>
      </c>
      <c r="AI5" s="67" t="s">
        <v>57</v>
      </c>
      <c r="AJ5" s="67" t="s">
        <v>57</v>
      </c>
      <c r="AK5" s="67" t="s">
        <v>57</v>
      </c>
      <c r="AL5" s="67" t="s">
        <v>57</v>
      </c>
      <c r="AM5" s="67" t="s">
        <v>57</v>
      </c>
      <c r="AN5" s="67" t="s">
        <v>57</v>
      </c>
      <c r="AO5" s="67" t="s">
        <v>57</v>
      </c>
      <c r="AP5" s="67" t="s">
        <v>57</v>
      </c>
      <c r="AQ5" s="67" t="s">
        <v>57</v>
      </c>
      <c r="AR5" s="189" t="s">
        <v>57</v>
      </c>
      <c r="AS5" s="189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67" t="s">
        <v>57</v>
      </c>
      <c r="BG5" s="67" t="s">
        <v>57</v>
      </c>
      <c r="BH5" s="67" t="s">
        <v>57</v>
      </c>
      <c r="BI5" s="6">
        <v>0</v>
      </c>
      <c r="BJ5" s="67" t="s">
        <v>57</v>
      </c>
      <c r="BK5" s="6">
        <v>0</v>
      </c>
      <c r="BL5" s="5">
        <v>1</v>
      </c>
      <c r="BM5" s="6">
        <v>0</v>
      </c>
      <c r="BN5" s="67" t="s">
        <v>57</v>
      </c>
      <c r="BO5" s="5">
        <v>1</v>
      </c>
      <c r="BP5" s="5">
        <v>1</v>
      </c>
      <c r="BQ5" s="67" t="s">
        <v>57</v>
      </c>
      <c r="BR5" s="67" t="s">
        <v>57</v>
      </c>
      <c r="BS5" s="67" t="s">
        <v>57</v>
      </c>
      <c r="BT5" s="67" t="s">
        <v>57</v>
      </c>
      <c r="BU5" s="5">
        <v>1</v>
      </c>
      <c r="BV5" s="5">
        <v>1</v>
      </c>
      <c r="BW5" s="5">
        <v>1</v>
      </c>
      <c r="BX5" s="5">
        <v>1</v>
      </c>
      <c r="BY5" s="5">
        <v>1</v>
      </c>
      <c r="BZ5" s="5">
        <v>1</v>
      </c>
      <c r="CA5" s="5">
        <v>1</v>
      </c>
      <c r="CB5" s="185" t="s">
        <v>57</v>
      </c>
      <c r="CC5" s="5">
        <v>1</v>
      </c>
      <c r="CD5" s="5">
        <v>1</v>
      </c>
      <c r="CE5" s="5">
        <v>1</v>
      </c>
      <c r="CF5" s="6">
        <v>0</v>
      </c>
      <c r="CG5" s="5">
        <v>1</v>
      </c>
      <c r="CH5" s="6">
        <v>0</v>
      </c>
      <c r="CI5" s="67" t="s">
        <v>57</v>
      </c>
      <c r="CJ5" s="67" t="s">
        <v>57</v>
      </c>
      <c r="CK5" s="5">
        <v>1</v>
      </c>
      <c r="CL5" s="67" t="s">
        <v>57</v>
      </c>
      <c r="CM5" s="6">
        <v>0</v>
      </c>
      <c r="CN5" s="6">
        <v>0</v>
      </c>
      <c r="CO5" s="6">
        <v>0</v>
      </c>
      <c r="CP5" s="67" t="s">
        <v>57</v>
      </c>
      <c r="CQ5" s="67" t="s">
        <v>57</v>
      </c>
      <c r="CR5" s="6">
        <v>0</v>
      </c>
      <c r="CS5" s="67" t="s">
        <v>57</v>
      </c>
      <c r="CT5" s="5">
        <v>1</v>
      </c>
      <c r="CU5" s="5">
        <v>1</v>
      </c>
      <c r="CV5" s="67" t="s">
        <v>57</v>
      </c>
      <c r="CW5" s="67" t="s">
        <v>57</v>
      </c>
      <c r="CX5" s="67" t="s">
        <v>57</v>
      </c>
      <c r="CY5" s="6">
        <v>0</v>
      </c>
      <c r="CZ5" s="67" t="s">
        <v>57</v>
      </c>
      <c r="DA5" s="6">
        <v>0</v>
      </c>
      <c r="DB5" s="6">
        <v>0</v>
      </c>
      <c r="DC5" s="6">
        <v>0</v>
      </c>
      <c r="DD5" s="185" t="s">
        <v>57</v>
      </c>
      <c r="DE5" s="5">
        <v>1</v>
      </c>
      <c r="DF5" s="5">
        <v>1</v>
      </c>
      <c r="DG5" s="67" t="s">
        <v>57</v>
      </c>
      <c r="DH5" s="5">
        <v>1</v>
      </c>
      <c r="DI5" s="67" t="s">
        <v>57</v>
      </c>
      <c r="DJ5" s="6">
        <v>0</v>
      </c>
      <c r="DK5" s="6">
        <v>0</v>
      </c>
      <c r="DL5" s="6">
        <v>0</v>
      </c>
      <c r="DM5" s="5">
        <v>1</v>
      </c>
      <c r="DN5" s="5">
        <v>1</v>
      </c>
      <c r="DO5" s="5">
        <v>1</v>
      </c>
      <c r="DP5" s="67" t="s">
        <v>57</v>
      </c>
      <c r="DQ5" s="5">
        <v>1</v>
      </c>
      <c r="DR5" s="5">
        <v>1</v>
      </c>
      <c r="DS5" s="67" t="s">
        <v>57</v>
      </c>
      <c r="DT5" s="5">
        <v>1</v>
      </c>
      <c r="DU5" s="6">
        <v>0</v>
      </c>
      <c r="DV5" s="5">
        <v>1</v>
      </c>
      <c r="DW5" s="6">
        <v>0</v>
      </c>
      <c r="DX5" s="5">
        <v>1</v>
      </c>
      <c r="DY5" s="67" t="s">
        <v>57</v>
      </c>
      <c r="DZ5" s="67" t="s">
        <v>57</v>
      </c>
      <c r="EA5" s="67" t="s">
        <v>57</v>
      </c>
      <c r="EB5" s="67" t="s">
        <v>57</v>
      </c>
      <c r="EC5" s="67" t="s">
        <v>57</v>
      </c>
      <c r="ED5" s="67" t="s">
        <v>57</v>
      </c>
      <c r="EE5" s="67" t="s">
        <v>57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67" t="s">
        <v>57</v>
      </c>
      <c r="EO5" s="5">
        <v>1</v>
      </c>
      <c r="EP5" s="5">
        <v>1</v>
      </c>
      <c r="EQ5" s="6">
        <v>0</v>
      </c>
      <c r="ER5" s="6">
        <v>0</v>
      </c>
      <c r="ES5" s="6">
        <v>0</v>
      </c>
      <c r="ET5" s="6">
        <v>0</v>
      </c>
      <c r="EU5" s="6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33</v>
      </c>
      <c r="FD5" s="210">
        <f t="shared" ref="FD5:FD35" si="1">(FC5/59)</f>
        <v>0.55932203389830504</v>
      </c>
      <c r="FE5" s="101">
        <f t="shared" ref="FE5:FE35" si="2">RANK(FD5,$FD$4:$FD$35)</f>
        <v>16</v>
      </c>
      <c r="FF5" s="179"/>
      <c r="FG5" s="190"/>
      <c r="FH5" s="190"/>
      <c r="FI5" s="190"/>
      <c r="FJ5" s="190"/>
      <c r="FK5" s="202">
        <v>8396.9789521287512</v>
      </c>
      <c r="FL5" s="190"/>
      <c r="FM5" s="190"/>
      <c r="FN5" s="179"/>
    </row>
    <row r="6" spans="1:170" s="133" customFormat="1" x14ac:dyDescent="0.25">
      <c r="A6" s="181" t="s">
        <v>159</v>
      </c>
      <c r="B6" s="129" t="s">
        <v>5</v>
      </c>
      <c r="C6" s="187"/>
      <c r="D6" s="187"/>
      <c r="E6" s="191"/>
      <c r="F6" s="21"/>
      <c r="G6" s="188"/>
      <c r="H6" s="42">
        <v>0</v>
      </c>
      <c r="I6" s="42">
        <v>0</v>
      </c>
      <c r="J6" s="189" t="s">
        <v>57</v>
      </c>
      <c r="K6" s="189" t="s">
        <v>57</v>
      </c>
      <c r="L6" s="189" t="s">
        <v>57</v>
      </c>
      <c r="M6" s="43">
        <v>1</v>
      </c>
      <c r="N6" s="42">
        <v>0</v>
      </c>
      <c r="O6" s="43">
        <v>1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67" t="s">
        <v>57</v>
      </c>
      <c r="AD6" s="42">
        <v>0</v>
      </c>
      <c r="AE6" s="67" t="s">
        <v>57</v>
      </c>
      <c r="AF6" s="67" t="s">
        <v>57</v>
      </c>
      <c r="AG6" s="67" t="s">
        <v>57</v>
      </c>
      <c r="AH6" s="67" t="s">
        <v>57</v>
      </c>
      <c r="AI6" s="67" t="s">
        <v>57</v>
      </c>
      <c r="AJ6" s="67" t="s">
        <v>57</v>
      </c>
      <c r="AK6" s="67" t="s">
        <v>57</v>
      </c>
      <c r="AL6" s="67" t="s">
        <v>57</v>
      </c>
      <c r="AM6" s="67" t="s">
        <v>57</v>
      </c>
      <c r="AN6" s="67" t="s">
        <v>57</v>
      </c>
      <c r="AO6" s="67" t="s">
        <v>57</v>
      </c>
      <c r="AP6" s="67" t="s">
        <v>57</v>
      </c>
      <c r="AQ6" s="67" t="s">
        <v>57</v>
      </c>
      <c r="AR6" s="189" t="s">
        <v>57</v>
      </c>
      <c r="AS6" s="189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67" t="s">
        <v>57</v>
      </c>
      <c r="BG6" s="67" t="s">
        <v>57</v>
      </c>
      <c r="BH6" s="67" t="s">
        <v>57</v>
      </c>
      <c r="BI6" s="43">
        <v>1</v>
      </c>
      <c r="BJ6" s="67" t="s">
        <v>57</v>
      </c>
      <c r="BK6" s="43">
        <v>1</v>
      </c>
      <c r="BL6" s="43">
        <v>1</v>
      </c>
      <c r="BM6" s="43">
        <v>1</v>
      </c>
      <c r="BN6" s="67" t="s">
        <v>57</v>
      </c>
      <c r="BO6" s="43">
        <v>1</v>
      </c>
      <c r="BP6" s="43">
        <v>1</v>
      </c>
      <c r="BQ6" s="67" t="s">
        <v>57</v>
      </c>
      <c r="BR6" s="67" t="s">
        <v>57</v>
      </c>
      <c r="BS6" s="67" t="s">
        <v>57</v>
      </c>
      <c r="BT6" s="67" t="s">
        <v>57</v>
      </c>
      <c r="BU6" s="43">
        <v>1</v>
      </c>
      <c r="BV6" s="43">
        <v>1</v>
      </c>
      <c r="BW6" s="42">
        <v>0</v>
      </c>
      <c r="BX6" s="43">
        <v>1</v>
      </c>
      <c r="BY6" s="43">
        <v>1</v>
      </c>
      <c r="BZ6" s="43">
        <v>1</v>
      </c>
      <c r="CA6" s="43">
        <v>1</v>
      </c>
      <c r="CB6" s="185" t="s">
        <v>57</v>
      </c>
      <c r="CC6" s="42">
        <v>0</v>
      </c>
      <c r="CD6" s="42">
        <v>0</v>
      </c>
      <c r="CE6" s="42">
        <v>0</v>
      </c>
      <c r="CF6" s="42">
        <v>0</v>
      </c>
      <c r="CG6" s="42">
        <v>0</v>
      </c>
      <c r="CH6" s="42">
        <v>0</v>
      </c>
      <c r="CI6" s="67" t="s">
        <v>57</v>
      </c>
      <c r="CJ6" s="67" t="s">
        <v>57</v>
      </c>
      <c r="CK6" s="42">
        <v>0</v>
      </c>
      <c r="CL6" s="67" t="s">
        <v>57</v>
      </c>
      <c r="CM6" s="42">
        <v>0</v>
      </c>
      <c r="CN6" s="42">
        <v>0</v>
      </c>
      <c r="CO6" s="42">
        <v>0</v>
      </c>
      <c r="CP6" s="67" t="s">
        <v>57</v>
      </c>
      <c r="CQ6" s="67" t="s">
        <v>57</v>
      </c>
      <c r="CR6" s="42">
        <v>0</v>
      </c>
      <c r="CS6" s="67" t="s">
        <v>57</v>
      </c>
      <c r="CT6" s="43">
        <v>1</v>
      </c>
      <c r="CU6" s="43">
        <v>1</v>
      </c>
      <c r="CV6" s="67" t="s">
        <v>57</v>
      </c>
      <c r="CW6" s="67" t="s">
        <v>57</v>
      </c>
      <c r="CX6" s="67" t="s">
        <v>57</v>
      </c>
      <c r="CY6" s="42">
        <v>0</v>
      </c>
      <c r="CZ6" s="67" t="s">
        <v>57</v>
      </c>
      <c r="DA6" s="42">
        <v>0</v>
      </c>
      <c r="DB6" s="43">
        <v>1</v>
      </c>
      <c r="DC6" s="42">
        <v>0</v>
      </c>
      <c r="DD6" s="185" t="s">
        <v>57</v>
      </c>
      <c r="DE6" s="42">
        <v>0</v>
      </c>
      <c r="DF6" s="43">
        <v>1</v>
      </c>
      <c r="DG6" s="67" t="s">
        <v>57</v>
      </c>
      <c r="DH6" s="43">
        <v>1</v>
      </c>
      <c r="DI6" s="67" t="s">
        <v>57</v>
      </c>
      <c r="DJ6" s="42">
        <v>0</v>
      </c>
      <c r="DK6" s="42">
        <v>0</v>
      </c>
      <c r="DL6" s="43">
        <v>1</v>
      </c>
      <c r="DM6" s="42">
        <v>0</v>
      </c>
      <c r="DN6" s="43">
        <v>1</v>
      </c>
      <c r="DO6" s="42">
        <v>0</v>
      </c>
      <c r="DP6" s="67" t="s">
        <v>57</v>
      </c>
      <c r="DQ6" s="43">
        <v>1</v>
      </c>
      <c r="DR6" s="43">
        <v>1</v>
      </c>
      <c r="DS6" s="67" t="s">
        <v>57</v>
      </c>
      <c r="DT6" s="43">
        <v>1</v>
      </c>
      <c r="DU6" s="42">
        <v>0</v>
      </c>
      <c r="DV6" s="43">
        <v>1</v>
      </c>
      <c r="DW6" s="43">
        <v>1</v>
      </c>
      <c r="DX6" s="43">
        <v>1</v>
      </c>
      <c r="DY6" s="67" t="s">
        <v>57</v>
      </c>
      <c r="DZ6" s="67" t="s">
        <v>57</v>
      </c>
      <c r="EA6" s="67" t="s">
        <v>57</v>
      </c>
      <c r="EB6" s="67" t="s">
        <v>57</v>
      </c>
      <c r="EC6" s="67" t="s">
        <v>57</v>
      </c>
      <c r="ED6" s="67" t="s">
        <v>57</v>
      </c>
      <c r="EE6" s="67" t="s">
        <v>57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67" t="s">
        <v>57</v>
      </c>
      <c r="EO6" s="42">
        <v>0</v>
      </c>
      <c r="EP6" s="42">
        <v>0</v>
      </c>
      <c r="EQ6" s="42">
        <v>0</v>
      </c>
      <c r="ER6" s="42">
        <v>0</v>
      </c>
      <c r="ES6" s="42">
        <v>0</v>
      </c>
      <c r="ET6" s="42">
        <v>0</v>
      </c>
      <c r="EU6" s="42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27</v>
      </c>
      <c r="FD6" s="210">
        <f t="shared" si="1"/>
        <v>0.4576271186440678</v>
      </c>
      <c r="FE6" s="101">
        <f t="shared" si="2"/>
        <v>23</v>
      </c>
      <c r="FF6" s="179"/>
      <c r="FG6" s="190"/>
      <c r="FH6" s="190"/>
      <c r="FI6" s="190"/>
      <c r="FJ6" s="190"/>
      <c r="FK6" s="202">
        <v>1240.3870136322103</v>
      </c>
      <c r="FL6" s="190"/>
      <c r="FM6" s="190"/>
      <c r="FN6" s="179"/>
    </row>
    <row r="7" spans="1:170" s="133" customFormat="1" x14ac:dyDescent="0.25">
      <c r="A7" s="181" t="s">
        <v>160</v>
      </c>
      <c r="B7" s="129" t="s">
        <v>6</v>
      </c>
      <c r="C7" s="187"/>
      <c r="D7" s="187"/>
      <c r="E7" s="20"/>
      <c r="F7" s="21"/>
      <c r="G7" s="188"/>
      <c r="H7" s="5">
        <v>1</v>
      </c>
      <c r="I7" s="5">
        <v>1</v>
      </c>
      <c r="J7" s="189" t="s">
        <v>57</v>
      </c>
      <c r="K7" s="189" t="s">
        <v>57</v>
      </c>
      <c r="L7" s="189" t="s">
        <v>57</v>
      </c>
      <c r="M7" s="5">
        <v>1</v>
      </c>
      <c r="N7" s="42">
        <v>0</v>
      </c>
      <c r="O7" s="5">
        <v>1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67" t="s">
        <v>57</v>
      </c>
      <c r="AD7" s="5">
        <v>1</v>
      </c>
      <c r="AE7" s="67" t="s">
        <v>57</v>
      </c>
      <c r="AF7" s="67" t="s">
        <v>57</v>
      </c>
      <c r="AG7" s="67" t="s">
        <v>57</v>
      </c>
      <c r="AH7" s="67" t="s">
        <v>57</v>
      </c>
      <c r="AI7" s="67" t="s">
        <v>57</v>
      </c>
      <c r="AJ7" s="67" t="s">
        <v>57</v>
      </c>
      <c r="AK7" s="67" t="s">
        <v>57</v>
      </c>
      <c r="AL7" s="67" t="s">
        <v>57</v>
      </c>
      <c r="AM7" s="67" t="s">
        <v>57</v>
      </c>
      <c r="AN7" s="67" t="s">
        <v>57</v>
      </c>
      <c r="AO7" s="67" t="s">
        <v>57</v>
      </c>
      <c r="AP7" s="67" t="s">
        <v>57</v>
      </c>
      <c r="AQ7" s="67" t="s">
        <v>57</v>
      </c>
      <c r="AR7" s="189" t="s">
        <v>57</v>
      </c>
      <c r="AS7" s="189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67" t="s">
        <v>57</v>
      </c>
      <c r="BG7" s="67" t="s">
        <v>57</v>
      </c>
      <c r="BH7" s="67" t="s">
        <v>57</v>
      </c>
      <c r="BI7" s="5">
        <v>1</v>
      </c>
      <c r="BJ7" s="67" t="s">
        <v>57</v>
      </c>
      <c r="BK7" s="5">
        <v>1</v>
      </c>
      <c r="BL7" s="5">
        <v>1</v>
      </c>
      <c r="BM7" s="5">
        <v>1</v>
      </c>
      <c r="BN7" s="67" t="s">
        <v>57</v>
      </c>
      <c r="BO7" s="5">
        <v>1</v>
      </c>
      <c r="BP7" s="5">
        <v>1</v>
      </c>
      <c r="BQ7" s="67" t="s">
        <v>57</v>
      </c>
      <c r="BR7" s="67" t="s">
        <v>57</v>
      </c>
      <c r="BS7" s="67" t="s">
        <v>57</v>
      </c>
      <c r="BT7" s="67" t="s">
        <v>57</v>
      </c>
      <c r="BU7" s="5">
        <v>1</v>
      </c>
      <c r="BV7" s="5">
        <v>1</v>
      </c>
      <c r="BW7" s="5">
        <v>1</v>
      </c>
      <c r="BX7" s="5">
        <v>1</v>
      </c>
      <c r="BY7" s="42">
        <v>0</v>
      </c>
      <c r="BZ7" s="5">
        <v>1</v>
      </c>
      <c r="CA7" s="5">
        <v>1</v>
      </c>
      <c r="CB7" s="185" t="s">
        <v>57</v>
      </c>
      <c r="CC7" s="43">
        <v>1</v>
      </c>
      <c r="CD7" s="43">
        <v>1</v>
      </c>
      <c r="CE7" s="43">
        <v>1</v>
      </c>
      <c r="CF7" s="42">
        <v>0</v>
      </c>
      <c r="CG7" s="43">
        <v>1</v>
      </c>
      <c r="CH7" s="43">
        <v>1</v>
      </c>
      <c r="CI7" s="67" t="s">
        <v>57</v>
      </c>
      <c r="CJ7" s="67" t="s">
        <v>57</v>
      </c>
      <c r="CK7" s="43">
        <v>1</v>
      </c>
      <c r="CL7" s="67" t="s">
        <v>57</v>
      </c>
      <c r="CM7" s="42">
        <v>0</v>
      </c>
      <c r="CN7" s="43">
        <v>1</v>
      </c>
      <c r="CO7" s="43">
        <v>1</v>
      </c>
      <c r="CP7" s="67" t="s">
        <v>57</v>
      </c>
      <c r="CQ7" s="67" t="s">
        <v>57</v>
      </c>
      <c r="CR7" s="42">
        <v>0</v>
      </c>
      <c r="CS7" s="67" t="s">
        <v>57</v>
      </c>
      <c r="CT7" s="43">
        <v>1</v>
      </c>
      <c r="CU7" s="42">
        <v>0</v>
      </c>
      <c r="CV7" s="67" t="s">
        <v>57</v>
      </c>
      <c r="CW7" s="67" t="s">
        <v>57</v>
      </c>
      <c r="CX7" s="67" t="s">
        <v>57</v>
      </c>
      <c r="CY7" s="42">
        <v>0</v>
      </c>
      <c r="CZ7" s="67" t="s">
        <v>57</v>
      </c>
      <c r="DA7" s="42">
        <v>0</v>
      </c>
      <c r="DB7" s="43">
        <v>1</v>
      </c>
      <c r="DC7" s="42">
        <v>0</v>
      </c>
      <c r="DD7" s="185" t="s">
        <v>57</v>
      </c>
      <c r="DE7" s="5">
        <v>1</v>
      </c>
      <c r="DF7" s="5">
        <v>1</v>
      </c>
      <c r="DG7" s="67" t="s">
        <v>57</v>
      </c>
      <c r="DH7" s="5">
        <v>1</v>
      </c>
      <c r="DI7" s="67" t="s">
        <v>57</v>
      </c>
      <c r="DJ7" s="43">
        <v>1</v>
      </c>
      <c r="DK7" s="42">
        <v>0</v>
      </c>
      <c r="DL7" s="43">
        <v>1</v>
      </c>
      <c r="DM7" s="43">
        <v>1</v>
      </c>
      <c r="DN7" s="42">
        <v>0</v>
      </c>
      <c r="DO7" s="42">
        <v>0</v>
      </c>
      <c r="DP7" s="67" t="s">
        <v>57</v>
      </c>
      <c r="DQ7" s="43">
        <v>1</v>
      </c>
      <c r="DR7" s="43">
        <v>1</v>
      </c>
      <c r="DS7" s="67" t="s">
        <v>57</v>
      </c>
      <c r="DT7" s="43">
        <v>1</v>
      </c>
      <c r="DU7" s="42">
        <v>0</v>
      </c>
      <c r="DV7" s="43">
        <v>1</v>
      </c>
      <c r="DW7" s="42">
        <v>0</v>
      </c>
      <c r="DX7" s="43">
        <v>1</v>
      </c>
      <c r="DY7" s="67" t="s">
        <v>57</v>
      </c>
      <c r="DZ7" s="67" t="s">
        <v>57</v>
      </c>
      <c r="EA7" s="67" t="s">
        <v>57</v>
      </c>
      <c r="EB7" s="67" t="s">
        <v>57</v>
      </c>
      <c r="EC7" s="67" t="s">
        <v>57</v>
      </c>
      <c r="ED7" s="67" t="s">
        <v>57</v>
      </c>
      <c r="EE7" s="67" t="s">
        <v>57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67" t="s">
        <v>57</v>
      </c>
      <c r="EO7" s="42">
        <v>0</v>
      </c>
      <c r="EP7" s="43">
        <v>1</v>
      </c>
      <c r="EQ7" s="43">
        <v>1</v>
      </c>
      <c r="ER7" s="43">
        <v>1</v>
      </c>
      <c r="ES7" s="43">
        <v>1</v>
      </c>
      <c r="ET7" s="43">
        <v>1</v>
      </c>
      <c r="EU7" s="43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44</v>
      </c>
      <c r="FD7" s="210">
        <f t="shared" si="1"/>
        <v>0.74576271186440679</v>
      </c>
      <c r="FE7" s="101">
        <f t="shared" si="2"/>
        <v>3</v>
      </c>
      <c r="FF7" s="179"/>
      <c r="FG7" s="190"/>
      <c r="FH7" s="190"/>
      <c r="FI7" s="190"/>
      <c r="FJ7" s="190"/>
      <c r="FK7" s="202">
        <v>859.09606327508709</v>
      </c>
      <c r="FL7" s="190"/>
      <c r="FM7" s="190"/>
      <c r="FN7" s="179"/>
    </row>
    <row r="8" spans="1:170" s="133" customFormat="1" x14ac:dyDescent="0.25">
      <c r="A8" s="192" t="s">
        <v>163</v>
      </c>
      <c r="B8" s="136" t="s">
        <v>7</v>
      </c>
      <c r="C8" s="193"/>
      <c r="D8" s="193"/>
      <c r="E8" s="22"/>
      <c r="F8" s="23"/>
      <c r="G8" s="188"/>
      <c r="H8" s="13">
        <v>0</v>
      </c>
      <c r="I8" s="13">
        <v>0</v>
      </c>
      <c r="J8" s="189" t="s">
        <v>57</v>
      </c>
      <c r="K8" s="189" t="s">
        <v>57</v>
      </c>
      <c r="L8" s="189" t="s">
        <v>57</v>
      </c>
      <c r="M8" s="14">
        <v>1</v>
      </c>
      <c r="N8" s="13">
        <v>0</v>
      </c>
      <c r="O8" s="14">
        <v>1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67" t="s">
        <v>57</v>
      </c>
      <c r="AD8" s="14">
        <v>1</v>
      </c>
      <c r="AE8" s="67" t="s">
        <v>57</v>
      </c>
      <c r="AF8" s="67" t="s">
        <v>57</v>
      </c>
      <c r="AG8" s="67" t="s">
        <v>57</v>
      </c>
      <c r="AH8" s="67" t="s">
        <v>57</v>
      </c>
      <c r="AI8" s="67" t="s">
        <v>57</v>
      </c>
      <c r="AJ8" s="67" t="s">
        <v>57</v>
      </c>
      <c r="AK8" s="67" t="s">
        <v>57</v>
      </c>
      <c r="AL8" s="67" t="s">
        <v>57</v>
      </c>
      <c r="AM8" s="67" t="s">
        <v>57</v>
      </c>
      <c r="AN8" s="67" t="s">
        <v>57</v>
      </c>
      <c r="AO8" s="67" t="s">
        <v>57</v>
      </c>
      <c r="AP8" s="67" t="s">
        <v>57</v>
      </c>
      <c r="AQ8" s="67" t="s">
        <v>57</v>
      </c>
      <c r="AR8" s="189" t="s">
        <v>57</v>
      </c>
      <c r="AS8" s="189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67" t="s">
        <v>57</v>
      </c>
      <c r="BG8" s="67" t="s">
        <v>57</v>
      </c>
      <c r="BH8" s="67" t="s">
        <v>57</v>
      </c>
      <c r="BI8" s="13">
        <v>0</v>
      </c>
      <c r="BJ8" s="67" t="s">
        <v>57</v>
      </c>
      <c r="BK8" s="13">
        <v>0</v>
      </c>
      <c r="BL8" s="13">
        <v>0</v>
      </c>
      <c r="BM8" s="13">
        <v>0</v>
      </c>
      <c r="BN8" s="67" t="s">
        <v>57</v>
      </c>
      <c r="BO8" s="14">
        <v>1</v>
      </c>
      <c r="BP8" s="14">
        <v>1</v>
      </c>
      <c r="BQ8" s="67" t="s">
        <v>57</v>
      </c>
      <c r="BR8" s="67" t="s">
        <v>57</v>
      </c>
      <c r="BS8" s="67" t="s">
        <v>57</v>
      </c>
      <c r="BT8" s="67" t="s">
        <v>57</v>
      </c>
      <c r="BU8" s="14">
        <v>1</v>
      </c>
      <c r="BV8" s="14">
        <v>1</v>
      </c>
      <c r="BW8" s="14">
        <v>1</v>
      </c>
      <c r="BX8" s="14">
        <v>1</v>
      </c>
      <c r="BY8" s="14">
        <v>1</v>
      </c>
      <c r="BZ8" s="14">
        <v>1</v>
      </c>
      <c r="CA8" s="14">
        <v>1</v>
      </c>
      <c r="CB8" s="185" t="s">
        <v>57</v>
      </c>
      <c r="CC8" s="14">
        <v>1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67" t="s">
        <v>57</v>
      </c>
      <c r="CJ8" s="67" t="s">
        <v>57</v>
      </c>
      <c r="CK8" s="13">
        <v>0</v>
      </c>
      <c r="CL8" s="67" t="s">
        <v>57</v>
      </c>
      <c r="CM8" s="13">
        <v>0</v>
      </c>
      <c r="CN8" s="13">
        <v>0</v>
      </c>
      <c r="CO8" s="13">
        <v>0</v>
      </c>
      <c r="CP8" s="67" t="s">
        <v>57</v>
      </c>
      <c r="CQ8" s="67" t="s">
        <v>57</v>
      </c>
      <c r="CR8" s="13">
        <v>0</v>
      </c>
      <c r="CS8" s="67" t="s">
        <v>57</v>
      </c>
      <c r="CT8" s="14">
        <v>1</v>
      </c>
      <c r="CU8" s="13">
        <v>0</v>
      </c>
      <c r="CV8" s="67" t="s">
        <v>57</v>
      </c>
      <c r="CW8" s="67" t="s">
        <v>57</v>
      </c>
      <c r="CX8" s="67" t="s">
        <v>57</v>
      </c>
      <c r="CY8" s="13">
        <v>0</v>
      </c>
      <c r="CZ8" s="67" t="s">
        <v>57</v>
      </c>
      <c r="DA8" s="13">
        <v>0</v>
      </c>
      <c r="DB8" s="13">
        <v>0</v>
      </c>
      <c r="DC8" s="13">
        <v>0</v>
      </c>
      <c r="DD8" s="185" t="s">
        <v>57</v>
      </c>
      <c r="DE8" s="14">
        <v>1</v>
      </c>
      <c r="DF8" s="14">
        <v>1</v>
      </c>
      <c r="DG8" s="67" t="s">
        <v>57</v>
      </c>
      <c r="DH8" s="14">
        <v>1</v>
      </c>
      <c r="DI8" s="67" t="s">
        <v>57</v>
      </c>
      <c r="DJ8" s="13">
        <v>0</v>
      </c>
      <c r="DK8" s="13">
        <v>0</v>
      </c>
      <c r="DL8" s="14">
        <v>1</v>
      </c>
      <c r="DM8" s="13">
        <v>0</v>
      </c>
      <c r="DN8" s="13">
        <v>0</v>
      </c>
      <c r="DO8" s="13">
        <v>0</v>
      </c>
      <c r="DP8" s="67" t="s">
        <v>57</v>
      </c>
      <c r="DQ8" s="13">
        <v>0</v>
      </c>
      <c r="DR8" s="13">
        <v>0</v>
      </c>
      <c r="DS8" s="67" t="s">
        <v>57</v>
      </c>
      <c r="DT8" s="14">
        <v>1</v>
      </c>
      <c r="DU8" s="13">
        <v>0</v>
      </c>
      <c r="DV8" s="14">
        <v>1</v>
      </c>
      <c r="DW8" s="13">
        <v>0</v>
      </c>
      <c r="DX8" s="14">
        <v>1</v>
      </c>
      <c r="DY8" s="67" t="s">
        <v>57</v>
      </c>
      <c r="DZ8" s="67" t="s">
        <v>57</v>
      </c>
      <c r="EA8" s="67" t="s">
        <v>57</v>
      </c>
      <c r="EB8" s="67" t="s">
        <v>57</v>
      </c>
      <c r="EC8" s="67" t="s">
        <v>57</v>
      </c>
      <c r="ED8" s="67" t="s">
        <v>57</v>
      </c>
      <c r="EE8" s="67" t="s">
        <v>57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67" t="s">
        <v>57</v>
      </c>
      <c r="EO8" s="13">
        <v>0</v>
      </c>
      <c r="EP8" s="14">
        <v>1</v>
      </c>
      <c r="EQ8" s="13">
        <v>0</v>
      </c>
      <c r="ER8" s="13">
        <v>0</v>
      </c>
      <c r="ES8" s="13">
        <v>0</v>
      </c>
      <c r="ET8" s="13">
        <v>0</v>
      </c>
      <c r="EU8" s="14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23</v>
      </c>
      <c r="FD8" s="210">
        <f t="shared" si="1"/>
        <v>0.38983050847457629</v>
      </c>
      <c r="FE8" s="101">
        <f t="shared" si="2"/>
        <v>29</v>
      </c>
      <c r="FF8" s="179"/>
      <c r="FG8" s="190"/>
      <c r="FH8" s="190"/>
      <c r="FI8" s="190"/>
      <c r="FJ8" s="190"/>
      <c r="FK8" s="202">
        <v>14233.854846698247</v>
      </c>
      <c r="FL8" s="190"/>
      <c r="FM8" s="190"/>
      <c r="FN8" s="179"/>
    </row>
    <row r="9" spans="1:170" s="133" customFormat="1" x14ac:dyDescent="0.25">
      <c r="A9" s="192" t="s">
        <v>164</v>
      </c>
      <c r="B9" s="129" t="s">
        <v>8</v>
      </c>
      <c r="C9" s="187"/>
      <c r="D9" s="187"/>
      <c r="E9" s="21"/>
      <c r="F9" s="21"/>
      <c r="G9" s="188"/>
      <c r="H9" s="56">
        <v>0</v>
      </c>
      <c r="I9" s="56">
        <v>0</v>
      </c>
      <c r="J9" s="189" t="s">
        <v>57</v>
      </c>
      <c r="K9" s="189" t="s">
        <v>57</v>
      </c>
      <c r="L9" s="189" t="s">
        <v>57</v>
      </c>
      <c r="M9" s="55">
        <v>1</v>
      </c>
      <c r="N9" s="56">
        <v>0</v>
      </c>
      <c r="O9" s="55">
        <v>1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67" t="s">
        <v>57</v>
      </c>
      <c r="AD9" s="55">
        <v>1</v>
      </c>
      <c r="AE9" s="67" t="s">
        <v>57</v>
      </c>
      <c r="AF9" s="67" t="s">
        <v>57</v>
      </c>
      <c r="AG9" s="67" t="s">
        <v>57</v>
      </c>
      <c r="AH9" s="67" t="s">
        <v>57</v>
      </c>
      <c r="AI9" s="67" t="s">
        <v>57</v>
      </c>
      <c r="AJ9" s="67" t="s">
        <v>57</v>
      </c>
      <c r="AK9" s="67" t="s">
        <v>57</v>
      </c>
      <c r="AL9" s="67" t="s">
        <v>57</v>
      </c>
      <c r="AM9" s="67" t="s">
        <v>57</v>
      </c>
      <c r="AN9" s="67" t="s">
        <v>57</v>
      </c>
      <c r="AO9" s="67" t="s">
        <v>57</v>
      </c>
      <c r="AP9" s="67" t="s">
        <v>57</v>
      </c>
      <c r="AQ9" s="67" t="s">
        <v>57</v>
      </c>
      <c r="AR9" s="189" t="s">
        <v>57</v>
      </c>
      <c r="AS9" s="189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67" t="s">
        <v>57</v>
      </c>
      <c r="BG9" s="67" t="s">
        <v>57</v>
      </c>
      <c r="BH9" s="67" t="s">
        <v>57</v>
      </c>
      <c r="BI9" s="55">
        <v>1</v>
      </c>
      <c r="BJ9" s="67" t="s">
        <v>57</v>
      </c>
      <c r="BK9" s="55">
        <v>1</v>
      </c>
      <c r="BL9" s="55">
        <v>1</v>
      </c>
      <c r="BM9" s="55">
        <v>1</v>
      </c>
      <c r="BN9" s="67" t="s">
        <v>57</v>
      </c>
      <c r="BO9" s="55">
        <v>1</v>
      </c>
      <c r="BP9" s="55">
        <v>1</v>
      </c>
      <c r="BQ9" s="67" t="s">
        <v>57</v>
      </c>
      <c r="BR9" s="67" t="s">
        <v>57</v>
      </c>
      <c r="BS9" s="67" t="s">
        <v>57</v>
      </c>
      <c r="BT9" s="67" t="s">
        <v>57</v>
      </c>
      <c r="BU9" s="55">
        <v>1</v>
      </c>
      <c r="BV9" s="55">
        <v>1</v>
      </c>
      <c r="BW9" s="55">
        <v>1</v>
      </c>
      <c r="BX9" s="55">
        <v>1</v>
      </c>
      <c r="BY9" s="55">
        <v>1</v>
      </c>
      <c r="BZ9" s="55">
        <v>1</v>
      </c>
      <c r="CA9" s="55">
        <v>1</v>
      </c>
      <c r="CB9" s="185" t="s">
        <v>57</v>
      </c>
      <c r="CC9" s="55">
        <v>1</v>
      </c>
      <c r="CD9" s="55">
        <v>1</v>
      </c>
      <c r="CE9" s="55">
        <v>1</v>
      </c>
      <c r="CF9" s="56">
        <v>0</v>
      </c>
      <c r="CG9" s="55">
        <v>1</v>
      </c>
      <c r="CH9" s="56">
        <v>0</v>
      </c>
      <c r="CI9" s="67" t="s">
        <v>57</v>
      </c>
      <c r="CJ9" s="67" t="s">
        <v>57</v>
      </c>
      <c r="CK9" s="55">
        <v>1</v>
      </c>
      <c r="CL9" s="67" t="s">
        <v>57</v>
      </c>
      <c r="CM9" s="56">
        <v>0</v>
      </c>
      <c r="CN9" s="55">
        <v>1</v>
      </c>
      <c r="CO9" s="55">
        <v>1</v>
      </c>
      <c r="CP9" s="67" t="s">
        <v>57</v>
      </c>
      <c r="CQ9" s="67" t="s">
        <v>57</v>
      </c>
      <c r="CR9" s="56">
        <v>0</v>
      </c>
      <c r="CS9" s="67" t="s">
        <v>57</v>
      </c>
      <c r="CT9" s="55">
        <v>1</v>
      </c>
      <c r="CU9" s="56">
        <v>0</v>
      </c>
      <c r="CV9" s="67" t="s">
        <v>57</v>
      </c>
      <c r="CW9" s="67" t="s">
        <v>57</v>
      </c>
      <c r="CX9" s="67" t="s">
        <v>57</v>
      </c>
      <c r="CY9" s="56">
        <v>0</v>
      </c>
      <c r="CZ9" s="67" t="s">
        <v>57</v>
      </c>
      <c r="DA9" s="56">
        <v>0</v>
      </c>
      <c r="DB9" s="56">
        <v>0</v>
      </c>
      <c r="DC9" s="56">
        <v>0</v>
      </c>
      <c r="DD9" s="185" t="s">
        <v>57</v>
      </c>
      <c r="DE9" s="55">
        <v>1</v>
      </c>
      <c r="DF9" s="55">
        <v>1</v>
      </c>
      <c r="DG9" s="67" t="s">
        <v>57</v>
      </c>
      <c r="DH9" s="55">
        <v>1</v>
      </c>
      <c r="DI9" s="67" t="s">
        <v>57</v>
      </c>
      <c r="DJ9" s="56">
        <v>0</v>
      </c>
      <c r="DK9" s="56">
        <v>0</v>
      </c>
      <c r="DL9" s="55">
        <v>1</v>
      </c>
      <c r="DM9" s="55">
        <v>1</v>
      </c>
      <c r="DN9" s="55">
        <v>1</v>
      </c>
      <c r="DO9" s="56">
        <v>0</v>
      </c>
      <c r="DP9" s="67" t="s">
        <v>57</v>
      </c>
      <c r="DQ9" s="55">
        <v>1</v>
      </c>
      <c r="DR9" s="55">
        <v>1</v>
      </c>
      <c r="DS9" s="67" t="s">
        <v>57</v>
      </c>
      <c r="DT9" s="55">
        <v>1</v>
      </c>
      <c r="DU9" s="55">
        <v>1</v>
      </c>
      <c r="DV9" s="56">
        <v>0</v>
      </c>
      <c r="DW9" s="56">
        <v>0</v>
      </c>
      <c r="DX9" s="55">
        <v>1</v>
      </c>
      <c r="DY9" s="67" t="s">
        <v>57</v>
      </c>
      <c r="DZ9" s="67" t="s">
        <v>57</v>
      </c>
      <c r="EA9" s="67" t="s">
        <v>57</v>
      </c>
      <c r="EB9" s="67" t="s">
        <v>57</v>
      </c>
      <c r="EC9" s="67" t="s">
        <v>57</v>
      </c>
      <c r="ED9" s="67" t="s">
        <v>57</v>
      </c>
      <c r="EE9" s="67" t="s">
        <v>57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67" t="s">
        <v>57</v>
      </c>
      <c r="EO9" s="56">
        <v>0</v>
      </c>
      <c r="EP9" s="56">
        <v>0</v>
      </c>
      <c r="EQ9" s="56">
        <v>0</v>
      </c>
      <c r="ER9" s="56">
        <v>0</v>
      </c>
      <c r="ES9" s="55">
        <v>1</v>
      </c>
      <c r="ET9" s="55">
        <v>1</v>
      </c>
      <c r="EU9" s="55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38</v>
      </c>
      <c r="FD9" s="210">
        <f t="shared" si="1"/>
        <v>0.64406779661016944</v>
      </c>
      <c r="FE9" s="101">
        <f t="shared" si="2"/>
        <v>7</v>
      </c>
      <c r="FF9" s="179"/>
      <c r="FG9" s="190"/>
      <c r="FH9" s="190"/>
      <c r="FI9" s="190"/>
      <c r="FJ9" s="190"/>
      <c r="FK9" s="202">
        <v>21264.513115873786</v>
      </c>
      <c r="FL9" s="190"/>
      <c r="FM9" s="190"/>
      <c r="FN9" s="179"/>
    </row>
    <row r="10" spans="1:170" s="133" customFormat="1" x14ac:dyDescent="0.25">
      <c r="A10" s="192" t="s">
        <v>162</v>
      </c>
      <c r="B10" s="129" t="s">
        <v>9</v>
      </c>
      <c r="C10" s="187"/>
      <c r="D10" s="187"/>
      <c r="E10" s="20"/>
      <c r="F10" s="21"/>
      <c r="G10" s="188"/>
      <c r="H10" s="43">
        <v>1</v>
      </c>
      <c r="I10" s="43">
        <v>1</v>
      </c>
      <c r="J10" s="189" t="s">
        <v>57</v>
      </c>
      <c r="K10" s="189" t="s">
        <v>57</v>
      </c>
      <c r="L10" s="189" t="s">
        <v>57</v>
      </c>
      <c r="M10" s="43">
        <v>1</v>
      </c>
      <c r="N10" s="42">
        <v>0</v>
      </c>
      <c r="O10" s="43">
        <v>1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67" t="s">
        <v>57</v>
      </c>
      <c r="AD10" s="43">
        <v>1</v>
      </c>
      <c r="AE10" s="67" t="s">
        <v>57</v>
      </c>
      <c r="AF10" s="67" t="s">
        <v>57</v>
      </c>
      <c r="AG10" s="67" t="s">
        <v>57</v>
      </c>
      <c r="AH10" s="67" t="s">
        <v>57</v>
      </c>
      <c r="AI10" s="67" t="s">
        <v>57</v>
      </c>
      <c r="AJ10" s="67" t="s">
        <v>57</v>
      </c>
      <c r="AK10" s="67" t="s">
        <v>57</v>
      </c>
      <c r="AL10" s="67" t="s">
        <v>57</v>
      </c>
      <c r="AM10" s="67" t="s">
        <v>57</v>
      </c>
      <c r="AN10" s="67" t="s">
        <v>57</v>
      </c>
      <c r="AO10" s="67" t="s">
        <v>57</v>
      </c>
      <c r="AP10" s="67" t="s">
        <v>57</v>
      </c>
      <c r="AQ10" s="67" t="s">
        <v>57</v>
      </c>
      <c r="AR10" s="189" t="s">
        <v>57</v>
      </c>
      <c r="AS10" s="189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67" t="s">
        <v>57</v>
      </c>
      <c r="BG10" s="67" t="s">
        <v>57</v>
      </c>
      <c r="BH10" s="67" t="s">
        <v>57</v>
      </c>
      <c r="BI10" s="42">
        <v>0</v>
      </c>
      <c r="BJ10" s="67" t="s">
        <v>57</v>
      </c>
      <c r="BK10" s="43">
        <v>1</v>
      </c>
      <c r="BL10" s="43">
        <v>1</v>
      </c>
      <c r="BM10" s="42">
        <v>0</v>
      </c>
      <c r="BN10" s="67" t="s">
        <v>57</v>
      </c>
      <c r="BO10" s="43">
        <v>1</v>
      </c>
      <c r="BP10" s="43">
        <v>1</v>
      </c>
      <c r="BQ10" s="67" t="s">
        <v>57</v>
      </c>
      <c r="BR10" s="67" t="s">
        <v>57</v>
      </c>
      <c r="BS10" s="67" t="s">
        <v>57</v>
      </c>
      <c r="BT10" s="67" t="s">
        <v>57</v>
      </c>
      <c r="BU10" s="43">
        <v>1</v>
      </c>
      <c r="BV10" s="43">
        <v>1</v>
      </c>
      <c r="BW10" s="43">
        <v>1</v>
      </c>
      <c r="BX10" s="43">
        <v>1</v>
      </c>
      <c r="BY10" s="43">
        <v>1</v>
      </c>
      <c r="BZ10" s="43">
        <v>1</v>
      </c>
      <c r="CA10" s="43">
        <v>1</v>
      </c>
      <c r="CB10" s="185" t="s">
        <v>57</v>
      </c>
      <c r="CC10" s="43">
        <v>1</v>
      </c>
      <c r="CD10" s="42">
        <v>0</v>
      </c>
      <c r="CE10" s="42">
        <v>0</v>
      </c>
      <c r="CF10" s="42">
        <v>0</v>
      </c>
      <c r="CG10" s="42">
        <v>0</v>
      </c>
      <c r="CH10" s="42">
        <v>0</v>
      </c>
      <c r="CI10" s="67" t="s">
        <v>57</v>
      </c>
      <c r="CJ10" s="67" t="s">
        <v>57</v>
      </c>
      <c r="CK10" s="42">
        <v>0</v>
      </c>
      <c r="CL10" s="67" t="s">
        <v>57</v>
      </c>
      <c r="CM10" s="42">
        <v>0</v>
      </c>
      <c r="CN10" s="42">
        <v>0</v>
      </c>
      <c r="CO10" s="42">
        <v>0</v>
      </c>
      <c r="CP10" s="67" t="s">
        <v>57</v>
      </c>
      <c r="CQ10" s="67" t="s">
        <v>57</v>
      </c>
      <c r="CR10" s="42">
        <v>0</v>
      </c>
      <c r="CS10" s="67" t="s">
        <v>57</v>
      </c>
      <c r="CT10" s="43">
        <v>1</v>
      </c>
      <c r="CU10" s="42">
        <v>0</v>
      </c>
      <c r="CV10" s="67" t="s">
        <v>57</v>
      </c>
      <c r="CW10" s="67" t="s">
        <v>57</v>
      </c>
      <c r="CX10" s="67" t="s">
        <v>57</v>
      </c>
      <c r="CY10" s="42">
        <v>0</v>
      </c>
      <c r="CZ10" s="67" t="s">
        <v>57</v>
      </c>
      <c r="DA10" s="42">
        <v>0</v>
      </c>
      <c r="DB10" s="42">
        <v>0</v>
      </c>
      <c r="DC10" s="42">
        <v>0</v>
      </c>
      <c r="DD10" s="185" t="s">
        <v>57</v>
      </c>
      <c r="DE10" s="43">
        <v>1</v>
      </c>
      <c r="DF10" s="43">
        <v>1</v>
      </c>
      <c r="DG10" s="67" t="s">
        <v>57</v>
      </c>
      <c r="DH10" s="43">
        <v>1</v>
      </c>
      <c r="DI10" s="67" t="s">
        <v>57</v>
      </c>
      <c r="DJ10" s="42">
        <v>0</v>
      </c>
      <c r="DK10" s="42">
        <v>0</v>
      </c>
      <c r="DL10" s="42">
        <v>0</v>
      </c>
      <c r="DM10" s="42">
        <v>0</v>
      </c>
      <c r="DN10" s="42">
        <v>0</v>
      </c>
      <c r="DO10" s="42">
        <v>0</v>
      </c>
      <c r="DP10" s="67" t="s">
        <v>57</v>
      </c>
      <c r="DQ10" s="42">
        <v>0</v>
      </c>
      <c r="DR10" s="42">
        <v>0</v>
      </c>
      <c r="DS10" s="67" t="s">
        <v>57</v>
      </c>
      <c r="DT10" s="42">
        <v>0</v>
      </c>
      <c r="DU10" s="42">
        <v>0</v>
      </c>
      <c r="DV10" s="42">
        <v>0</v>
      </c>
      <c r="DW10" s="42">
        <v>0</v>
      </c>
      <c r="DX10" s="42">
        <v>0</v>
      </c>
      <c r="DY10" s="67" t="s">
        <v>57</v>
      </c>
      <c r="DZ10" s="67" t="s">
        <v>57</v>
      </c>
      <c r="EA10" s="67" t="s">
        <v>57</v>
      </c>
      <c r="EB10" s="67" t="s">
        <v>57</v>
      </c>
      <c r="EC10" s="67" t="s">
        <v>57</v>
      </c>
      <c r="ED10" s="67" t="s">
        <v>57</v>
      </c>
      <c r="EE10" s="67" t="s">
        <v>57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67" t="s">
        <v>57</v>
      </c>
      <c r="EO10" s="42">
        <v>0</v>
      </c>
      <c r="EP10" s="42">
        <v>0</v>
      </c>
      <c r="EQ10" s="42">
        <v>0</v>
      </c>
      <c r="ER10" s="42">
        <v>0</v>
      </c>
      <c r="ES10" s="43">
        <v>1</v>
      </c>
      <c r="ET10" s="43">
        <v>1</v>
      </c>
      <c r="EU10" s="43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24</v>
      </c>
      <c r="FD10" s="210">
        <f t="shared" si="1"/>
        <v>0.40677966101694918</v>
      </c>
      <c r="FE10" s="101">
        <f t="shared" si="2"/>
        <v>27</v>
      </c>
      <c r="FF10" s="179"/>
      <c r="FG10" s="190"/>
      <c r="FH10" s="190"/>
      <c r="FI10" s="190"/>
      <c r="FJ10" s="190"/>
      <c r="FK10" s="202">
        <v>33324.472368750357</v>
      </c>
      <c r="FL10" s="190"/>
      <c r="FM10" s="190"/>
      <c r="FN10" s="179"/>
    </row>
    <row r="11" spans="1:170" s="133" customFormat="1" x14ac:dyDescent="0.25">
      <c r="A11" s="192" t="s">
        <v>161</v>
      </c>
      <c r="B11" s="129" t="s">
        <v>10</v>
      </c>
      <c r="C11" s="187"/>
      <c r="D11" s="187"/>
      <c r="E11" s="20"/>
      <c r="F11" s="21"/>
      <c r="G11" s="188"/>
      <c r="H11" s="43">
        <v>1</v>
      </c>
      <c r="I11" s="43">
        <v>1</v>
      </c>
      <c r="J11" s="189" t="s">
        <v>57</v>
      </c>
      <c r="K11" s="189" t="s">
        <v>57</v>
      </c>
      <c r="L11" s="189" t="s">
        <v>57</v>
      </c>
      <c r="M11" s="43">
        <v>1</v>
      </c>
      <c r="N11" s="43">
        <v>1</v>
      </c>
      <c r="O11" s="43">
        <v>1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67" t="s">
        <v>57</v>
      </c>
      <c r="AD11" s="43">
        <v>1</v>
      </c>
      <c r="AE11" s="67" t="s">
        <v>57</v>
      </c>
      <c r="AF11" s="67" t="s">
        <v>57</v>
      </c>
      <c r="AG11" s="67" t="s">
        <v>57</v>
      </c>
      <c r="AH11" s="67" t="s">
        <v>57</v>
      </c>
      <c r="AI11" s="67" t="s">
        <v>57</v>
      </c>
      <c r="AJ11" s="67" t="s">
        <v>57</v>
      </c>
      <c r="AK11" s="67" t="s">
        <v>57</v>
      </c>
      <c r="AL11" s="67" t="s">
        <v>57</v>
      </c>
      <c r="AM11" s="67" t="s">
        <v>57</v>
      </c>
      <c r="AN11" s="67" t="s">
        <v>57</v>
      </c>
      <c r="AO11" s="67" t="s">
        <v>57</v>
      </c>
      <c r="AP11" s="67" t="s">
        <v>57</v>
      </c>
      <c r="AQ11" s="67" t="s">
        <v>57</v>
      </c>
      <c r="AR11" s="189" t="s">
        <v>57</v>
      </c>
      <c r="AS11" s="189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67" t="s">
        <v>57</v>
      </c>
      <c r="BG11" s="67" t="s">
        <v>57</v>
      </c>
      <c r="BH11" s="67" t="s">
        <v>57</v>
      </c>
      <c r="BI11" s="43">
        <v>1</v>
      </c>
      <c r="BJ11" s="67" t="s">
        <v>57</v>
      </c>
      <c r="BK11" s="42">
        <v>0</v>
      </c>
      <c r="BL11" s="43">
        <v>1</v>
      </c>
      <c r="BM11" s="43">
        <v>1</v>
      </c>
      <c r="BN11" s="67" t="s">
        <v>57</v>
      </c>
      <c r="BO11" s="43">
        <v>1</v>
      </c>
      <c r="BP11" s="43">
        <v>1</v>
      </c>
      <c r="BQ11" s="67" t="s">
        <v>57</v>
      </c>
      <c r="BR11" s="67" t="s">
        <v>57</v>
      </c>
      <c r="BS11" s="67" t="s">
        <v>57</v>
      </c>
      <c r="BT11" s="67" t="s">
        <v>57</v>
      </c>
      <c r="BU11" s="43">
        <v>1</v>
      </c>
      <c r="BV11" s="43">
        <v>1</v>
      </c>
      <c r="BW11" s="43">
        <v>1</v>
      </c>
      <c r="BX11" s="43">
        <v>1</v>
      </c>
      <c r="BY11" s="43">
        <v>1</v>
      </c>
      <c r="BZ11" s="43">
        <v>1</v>
      </c>
      <c r="CA11" s="43">
        <v>1</v>
      </c>
      <c r="CB11" s="185" t="s">
        <v>57</v>
      </c>
      <c r="CC11" s="43">
        <v>1</v>
      </c>
      <c r="CD11" s="43">
        <v>1</v>
      </c>
      <c r="CE11" s="43">
        <v>1</v>
      </c>
      <c r="CF11" s="43">
        <v>1</v>
      </c>
      <c r="CG11" s="43">
        <v>1</v>
      </c>
      <c r="CH11" s="43">
        <v>1</v>
      </c>
      <c r="CI11" s="67" t="s">
        <v>57</v>
      </c>
      <c r="CJ11" s="67" t="s">
        <v>57</v>
      </c>
      <c r="CK11" s="42">
        <v>0</v>
      </c>
      <c r="CL11" s="67" t="s">
        <v>57</v>
      </c>
      <c r="CM11" s="43">
        <v>1</v>
      </c>
      <c r="CN11" s="43">
        <v>1</v>
      </c>
      <c r="CO11" s="43">
        <v>1</v>
      </c>
      <c r="CP11" s="67" t="s">
        <v>57</v>
      </c>
      <c r="CQ11" s="67" t="s">
        <v>57</v>
      </c>
      <c r="CR11" s="43">
        <v>1</v>
      </c>
      <c r="CS11" s="67" t="s">
        <v>57</v>
      </c>
      <c r="CT11" s="43">
        <v>1</v>
      </c>
      <c r="CU11" s="43">
        <v>1</v>
      </c>
      <c r="CV11" s="67" t="s">
        <v>57</v>
      </c>
      <c r="CW11" s="67" t="s">
        <v>57</v>
      </c>
      <c r="CX11" s="67" t="s">
        <v>57</v>
      </c>
      <c r="CY11" s="43">
        <v>1</v>
      </c>
      <c r="CZ11" s="67" t="s">
        <v>57</v>
      </c>
      <c r="DA11" s="42">
        <v>0</v>
      </c>
      <c r="DB11" s="43">
        <v>1</v>
      </c>
      <c r="DC11" s="43">
        <v>1</v>
      </c>
      <c r="DD11" s="185" t="s">
        <v>57</v>
      </c>
      <c r="DE11" s="43">
        <v>1</v>
      </c>
      <c r="DF11" s="43">
        <v>1</v>
      </c>
      <c r="DG11" s="67" t="s">
        <v>57</v>
      </c>
      <c r="DH11" s="43">
        <v>1</v>
      </c>
      <c r="DI11" s="67" t="s">
        <v>57</v>
      </c>
      <c r="DJ11" s="43">
        <v>1</v>
      </c>
      <c r="DK11" s="43">
        <v>1</v>
      </c>
      <c r="DL11" s="43">
        <v>1</v>
      </c>
      <c r="DM11" s="43">
        <v>1</v>
      </c>
      <c r="DN11" s="43">
        <v>1</v>
      </c>
      <c r="DO11" s="43">
        <v>1</v>
      </c>
      <c r="DP11" s="67" t="s">
        <v>57</v>
      </c>
      <c r="DQ11" s="43">
        <v>1</v>
      </c>
      <c r="DR11" s="43">
        <v>1</v>
      </c>
      <c r="DS11" s="67" t="s">
        <v>57</v>
      </c>
      <c r="DT11" s="43">
        <v>1</v>
      </c>
      <c r="DU11" s="43">
        <v>1</v>
      </c>
      <c r="DV11" s="43">
        <v>1</v>
      </c>
      <c r="DW11" s="43">
        <v>1</v>
      </c>
      <c r="DX11" s="43">
        <v>1</v>
      </c>
      <c r="DY11" s="67" t="s">
        <v>57</v>
      </c>
      <c r="DZ11" s="67" t="s">
        <v>57</v>
      </c>
      <c r="EA11" s="67" t="s">
        <v>57</v>
      </c>
      <c r="EB11" s="67" t="s">
        <v>57</v>
      </c>
      <c r="EC11" s="67" t="s">
        <v>57</v>
      </c>
      <c r="ED11" s="67" t="s">
        <v>57</v>
      </c>
      <c r="EE11" s="67" t="s">
        <v>57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67" t="s">
        <v>57</v>
      </c>
      <c r="EO11" s="43">
        <v>1</v>
      </c>
      <c r="EP11" s="43">
        <v>1</v>
      </c>
      <c r="EQ11" s="42">
        <v>0</v>
      </c>
      <c r="ER11" s="42">
        <v>0</v>
      </c>
      <c r="ES11" s="43">
        <v>1</v>
      </c>
      <c r="ET11" s="43">
        <v>1</v>
      </c>
      <c r="EU11" s="43">
        <v>1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54</v>
      </c>
      <c r="FD11" s="210">
        <f t="shared" si="1"/>
        <v>0.9152542372881356</v>
      </c>
      <c r="FE11" s="101">
        <f t="shared" si="2"/>
        <v>1</v>
      </c>
      <c r="FF11" s="179"/>
      <c r="FG11" s="190"/>
      <c r="FH11" s="190"/>
      <c r="FI11" s="190"/>
      <c r="FJ11" s="190"/>
      <c r="FK11" s="202">
        <v>1670.1998789232234</v>
      </c>
      <c r="FL11" s="190"/>
      <c r="FM11" s="190"/>
      <c r="FN11" s="179"/>
    </row>
    <row r="12" spans="1:170" s="133" customFormat="1" x14ac:dyDescent="0.25">
      <c r="A12" s="192" t="s">
        <v>165</v>
      </c>
      <c r="B12" s="129" t="s">
        <v>311</v>
      </c>
      <c r="C12" s="187"/>
      <c r="D12" s="187"/>
      <c r="E12" s="20"/>
      <c r="F12" s="21"/>
      <c r="G12" s="188"/>
      <c r="H12" s="43">
        <v>1</v>
      </c>
      <c r="I12" s="43">
        <v>1</v>
      </c>
      <c r="J12" s="189" t="s">
        <v>57</v>
      </c>
      <c r="K12" s="189" t="s">
        <v>57</v>
      </c>
      <c r="L12" s="189" t="s">
        <v>57</v>
      </c>
      <c r="M12" s="43">
        <v>1</v>
      </c>
      <c r="N12" s="43">
        <v>1</v>
      </c>
      <c r="O12" s="43">
        <v>1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67" t="s">
        <v>57</v>
      </c>
      <c r="AD12" s="43">
        <v>1</v>
      </c>
      <c r="AE12" s="67" t="s">
        <v>57</v>
      </c>
      <c r="AF12" s="67" t="s">
        <v>57</v>
      </c>
      <c r="AG12" s="67" t="s">
        <v>57</v>
      </c>
      <c r="AH12" s="67" t="s">
        <v>57</v>
      </c>
      <c r="AI12" s="67" t="s">
        <v>57</v>
      </c>
      <c r="AJ12" s="67" t="s">
        <v>57</v>
      </c>
      <c r="AK12" s="67" t="s">
        <v>57</v>
      </c>
      <c r="AL12" s="67" t="s">
        <v>57</v>
      </c>
      <c r="AM12" s="67" t="s">
        <v>57</v>
      </c>
      <c r="AN12" s="67" t="s">
        <v>57</v>
      </c>
      <c r="AO12" s="67" t="s">
        <v>57</v>
      </c>
      <c r="AP12" s="67" t="s">
        <v>57</v>
      </c>
      <c r="AQ12" s="67" t="s">
        <v>57</v>
      </c>
      <c r="AR12" s="189" t="s">
        <v>57</v>
      </c>
      <c r="AS12" s="189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67" t="s">
        <v>57</v>
      </c>
      <c r="BG12" s="67" t="s">
        <v>57</v>
      </c>
      <c r="BH12" s="67" t="s">
        <v>57</v>
      </c>
      <c r="BI12" s="43">
        <v>1</v>
      </c>
      <c r="BJ12" s="67" t="s">
        <v>57</v>
      </c>
      <c r="BK12" s="43">
        <v>1</v>
      </c>
      <c r="BL12" s="43">
        <v>1</v>
      </c>
      <c r="BM12" s="42">
        <v>0</v>
      </c>
      <c r="BN12" s="67" t="s">
        <v>57</v>
      </c>
      <c r="BO12" s="43">
        <v>1</v>
      </c>
      <c r="BP12" s="43">
        <v>1</v>
      </c>
      <c r="BQ12" s="67" t="s">
        <v>57</v>
      </c>
      <c r="BR12" s="67" t="s">
        <v>57</v>
      </c>
      <c r="BS12" s="67" t="s">
        <v>57</v>
      </c>
      <c r="BT12" s="67" t="s">
        <v>57</v>
      </c>
      <c r="BU12" s="43">
        <v>1</v>
      </c>
      <c r="BV12" s="43">
        <v>1</v>
      </c>
      <c r="BW12" s="43">
        <v>1</v>
      </c>
      <c r="BX12" s="43">
        <v>1</v>
      </c>
      <c r="BY12" s="43">
        <v>1</v>
      </c>
      <c r="BZ12" s="43">
        <v>1</v>
      </c>
      <c r="CA12" s="43">
        <v>1</v>
      </c>
      <c r="CB12" s="185" t="s">
        <v>57</v>
      </c>
      <c r="CC12" s="43">
        <v>1</v>
      </c>
      <c r="CD12" s="43">
        <v>1</v>
      </c>
      <c r="CE12" s="42">
        <v>0</v>
      </c>
      <c r="CF12" s="42">
        <v>0</v>
      </c>
      <c r="CG12" s="43">
        <v>1</v>
      </c>
      <c r="CH12" s="42">
        <v>0</v>
      </c>
      <c r="CI12" s="67" t="s">
        <v>57</v>
      </c>
      <c r="CJ12" s="67" t="s">
        <v>57</v>
      </c>
      <c r="CK12" s="44" t="s">
        <v>156</v>
      </c>
      <c r="CL12" s="67" t="s">
        <v>57</v>
      </c>
      <c r="CM12" s="44" t="s">
        <v>156</v>
      </c>
      <c r="CN12" s="44" t="s">
        <v>156</v>
      </c>
      <c r="CO12" s="44" t="s">
        <v>156</v>
      </c>
      <c r="CP12" s="67" t="s">
        <v>57</v>
      </c>
      <c r="CQ12" s="67" t="s">
        <v>57</v>
      </c>
      <c r="CR12" s="42">
        <v>0</v>
      </c>
      <c r="CS12" s="67" t="s">
        <v>57</v>
      </c>
      <c r="CT12" s="43">
        <v>1</v>
      </c>
      <c r="CU12" s="42">
        <v>0</v>
      </c>
      <c r="CV12" s="67" t="s">
        <v>57</v>
      </c>
      <c r="CW12" s="67" t="s">
        <v>57</v>
      </c>
      <c r="CX12" s="67" t="s">
        <v>57</v>
      </c>
      <c r="CY12" s="42">
        <v>0</v>
      </c>
      <c r="CZ12" s="67" t="s">
        <v>57</v>
      </c>
      <c r="DA12" s="42">
        <v>0</v>
      </c>
      <c r="DB12" s="42">
        <v>0</v>
      </c>
      <c r="DC12" s="42">
        <v>0</v>
      </c>
      <c r="DD12" s="185" t="s">
        <v>57</v>
      </c>
      <c r="DE12" s="43">
        <v>1</v>
      </c>
      <c r="DF12" s="43">
        <v>1</v>
      </c>
      <c r="DG12" s="67" t="s">
        <v>57</v>
      </c>
      <c r="DH12" s="43">
        <v>1</v>
      </c>
      <c r="DI12" s="67" t="s">
        <v>57</v>
      </c>
      <c r="DJ12" s="42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67" t="s">
        <v>57</v>
      </c>
      <c r="DQ12" s="43">
        <v>1</v>
      </c>
      <c r="DR12" s="43">
        <v>1</v>
      </c>
      <c r="DS12" s="67" t="s">
        <v>57</v>
      </c>
      <c r="DT12" s="42">
        <v>0</v>
      </c>
      <c r="DU12" s="42">
        <v>0</v>
      </c>
      <c r="DV12" s="43">
        <v>1</v>
      </c>
      <c r="DW12" s="42">
        <v>0</v>
      </c>
      <c r="DX12" s="43">
        <v>1</v>
      </c>
      <c r="DY12" s="67" t="s">
        <v>57</v>
      </c>
      <c r="DZ12" s="67" t="s">
        <v>57</v>
      </c>
      <c r="EA12" s="67" t="s">
        <v>57</v>
      </c>
      <c r="EB12" s="67" t="s">
        <v>57</v>
      </c>
      <c r="EC12" s="67" t="s">
        <v>57</v>
      </c>
      <c r="ED12" s="67" t="s">
        <v>57</v>
      </c>
      <c r="EE12" s="67" t="s">
        <v>57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67" t="s">
        <v>57</v>
      </c>
      <c r="EO12" s="42">
        <v>0</v>
      </c>
      <c r="EP12" s="42">
        <v>0</v>
      </c>
      <c r="EQ12" s="42">
        <v>0</v>
      </c>
      <c r="ER12" s="43">
        <v>1</v>
      </c>
      <c r="ES12" s="43">
        <v>1</v>
      </c>
      <c r="ET12" s="43">
        <v>1</v>
      </c>
      <c r="EU12" s="43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33</v>
      </c>
      <c r="FD12" s="210">
        <f>(FC12/55)</f>
        <v>0.6</v>
      </c>
      <c r="FE12" s="101">
        <f t="shared" si="2"/>
        <v>13</v>
      </c>
      <c r="FF12" s="179"/>
      <c r="FG12" s="190"/>
      <c r="FH12" s="190"/>
      <c r="FI12" s="190"/>
      <c r="FJ12" s="190"/>
      <c r="FK12" s="202">
        <v>54802.807379575723</v>
      </c>
      <c r="FL12" s="190"/>
      <c r="FM12" s="190"/>
      <c r="FN12" s="179"/>
    </row>
    <row r="13" spans="1:170" s="133" customFormat="1" x14ac:dyDescent="0.25">
      <c r="A13" s="192" t="s">
        <v>166</v>
      </c>
      <c r="B13" s="129" t="s">
        <v>11</v>
      </c>
      <c r="C13" s="187"/>
      <c r="D13" s="187"/>
      <c r="E13" s="24"/>
      <c r="F13" s="21"/>
      <c r="G13" s="188"/>
      <c r="H13" s="43">
        <v>1</v>
      </c>
      <c r="I13" s="43">
        <v>1</v>
      </c>
      <c r="J13" s="189" t="s">
        <v>57</v>
      </c>
      <c r="K13" s="189" t="s">
        <v>57</v>
      </c>
      <c r="L13" s="189" t="s">
        <v>57</v>
      </c>
      <c r="M13" s="42">
        <v>0</v>
      </c>
      <c r="N13" s="42">
        <v>0</v>
      </c>
      <c r="O13" s="43">
        <v>1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67" t="s">
        <v>57</v>
      </c>
      <c r="AD13" s="43">
        <v>1</v>
      </c>
      <c r="AE13" s="67" t="s">
        <v>57</v>
      </c>
      <c r="AF13" s="67" t="s">
        <v>57</v>
      </c>
      <c r="AG13" s="67" t="s">
        <v>57</v>
      </c>
      <c r="AH13" s="67" t="s">
        <v>57</v>
      </c>
      <c r="AI13" s="67" t="s">
        <v>57</v>
      </c>
      <c r="AJ13" s="67" t="s">
        <v>57</v>
      </c>
      <c r="AK13" s="67" t="s">
        <v>57</v>
      </c>
      <c r="AL13" s="67" t="s">
        <v>57</v>
      </c>
      <c r="AM13" s="67" t="s">
        <v>57</v>
      </c>
      <c r="AN13" s="67" t="s">
        <v>57</v>
      </c>
      <c r="AO13" s="67" t="s">
        <v>57</v>
      </c>
      <c r="AP13" s="67" t="s">
        <v>57</v>
      </c>
      <c r="AQ13" s="67" t="s">
        <v>57</v>
      </c>
      <c r="AR13" s="189" t="s">
        <v>57</v>
      </c>
      <c r="AS13" s="189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67" t="s">
        <v>57</v>
      </c>
      <c r="BG13" s="67" t="s">
        <v>57</v>
      </c>
      <c r="BH13" s="67" t="s">
        <v>57</v>
      </c>
      <c r="BI13" s="43">
        <v>1</v>
      </c>
      <c r="BJ13" s="67" t="s">
        <v>57</v>
      </c>
      <c r="BK13" s="42">
        <v>0</v>
      </c>
      <c r="BL13" s="43">
        <v>1</v>
      </c>
      <c r="BM13" s="43">
        <v>1</v>
      </c>
      <c r="BN13" s="67" t="s">
        <v>57</v>
      </c>
      <c r="BO13" s="43">
        <v>1</v>
      </c>
      <c r="BP13" s="43">
        <v>1</v>
      </c>
      <c r="BQ13" s="67" t="s">
        <v>57</v>
      </c>
      <c r="BR13" s="67" t="s">
        <v>57</v>
      </c>
      <c r="BS13" s="67" t="s">
        <v>57</v>
      </c>
      <c r="BT13" s="67" t="s">
        <v>57</v>
      </c>
      <c r="BU13" s="43">
        <v>1</v>
      </c>
      <c r="BV13" s="43">
        <v>1</v>
      </c>
      <c r="BW13" s="43">
        <v>1</v>
      </c>
      <c r="BX13" s="43">
        <v>1</v>
      </c>
      <c r="BY13" s="43">
        <v>1</v>
      </c>
      <c r="BZ13" s="43">
        <v>1</v>
      </c>
      <c r="CA13" s="43">
        <v>1</v>
      </c>
      <c r="CB13" s="185" t="s">
        <v>57</v>
      </c>
      <c r="CC13" s="43">
        <v>1</v>
      </c>
      <c r="CD13" s="42">
        <v>0</v>
      </c>
      <c r="CE13" s="42">
        <v>0</v>
      </c>
      <c r="CF13" s="42">
        <v>0</v>
      </c>
      <c r="CG13" s="43">
        <v>1</v>
      </c>
      <c r="CH13" s="43">
        <v>1</v>
      </c>
      <c r="CI13" s="67" t="s">
        <v>57</v>
      </c>
      <c r="CJ13" s="67" t="s">
        <v>57</v>
      </c>
      <c r="CK13" s="42">
        <v>0</v>
      </c>
      <c r="CL13" s="67" t="s">
        <v>57</v>
      </c>
      <c r="CM13" s="42">
        <v>0</v>
      </c>
      <c r="CN13" s="42">
        <v>0</v>
      </c>
      <c r="CO13" s="42">
        <v>0</v>
      </c>
      <c r="CP13" s="67" t="s">
        <v>57</v>
      </c>
      <c r="CQ13" s="67" t="s">
        <v>57</v>
      </c>
      <c r="CR13" s="42">
        <v>0</v>
      </c>
      <c r="CS13" s="67" t="s">
        <v>57</v>
      </c>
      <c r="CT13" s="43">
        <v>1</v>
      </c>
      <c r="CU13" s="43">
        <v>1</v>
      </c>
      <c r="CV13" s="67" t="s">
        <v>57</v>
      </c>
      <c r="CW13" s="67" t="s">
        <v>57</v>
      </c>
      <c r="CX13" s="67" t="s">
        <v>57</v>
      </c>
      <c r="CY13" s="42">
        <v>0</v>
      </c>
      <c r="CZ13" s="67" t="s">
        <v>57</v>
      </c>
      <c r="DA13" s="42">
        <v>0</v>
      </c>
      <c r="DB13" s="43">
        <v>1</v>
      </c>
      <c r="DC13" s="42">
        <v>0</v>
      </c>
      <c r="DD13" s="185" t="s">
        <v>57</v>
      </c>
      <c r="DE13" s="43">
        <v>1</v>
      </c>
      <c r="DF13" s="43">
        <v>1</v>
      </c>
      <c r="DG13" s="67" t="s">
        <v>57</v>
      </c>
      <c r="DH13" s="43">
        <v>1</v>
      </c>
      <c r="DI13" s="67" t="s">
        <v>57</v>
      </c>
      <c r="DJ13" s="42">
        <v>0</v>
      </c>
      <c r="DK13" s="42">
        <v>0</v>
      </c>
      <c r="DL13" s="43">
        <v>1</v>
      </c>
      <c r="DM13" s="42">
        <v>0</v>
      </c>
      <c r="DN13" s="43">
        <v>1</v>
      </c>
      <c r="DO13" s="42">
        <v>0</v>
      </c>
      <c r="DP13" s="67" t="s">
        <v>57</v>
      </c>
      <c r="DQ13" s="43">
        <v>1</v>
      </c>
      <c r="DR13" s="43">
        <v>1</v>
      </c>
      <c r="DS13" s="67" t="s">
        <v>57</v>
      </c>
      <c r="DT13" s="43">
        <v>1</v>
      </c>
      <c r="DU13" s="42">
        <v>0</v>
      </c>
      <c r="DV13" s="43">
        <v>1</v>
      </c>
      <c r="DW13" s="42">
        <v>0</v>
      </c>
      <c r="DX13" s="43">
        <v>1</v>
      </c>
      <c r="DY13" s="67" t="s">
        <v>57</v>
      </c>
      <c r="DZ13" s="67" t="s">
        <v>57</v>
      </c>
      <c r="EA13" s="67" t="s">
        <v>57</v>
      </c>
      <c r="EB13" s="67" t="s">
        <v>57</v>
      </c>
      <c r="EC13" s="67" t="s">
        <v>57</v>
      </c>
      <c r="ED13" s="67" t="s">
        <v>57</v>
      </c>
      <c r="EE13" s="67" t="s">
        <v>57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67" t="s">
        <v>57</v>
      </c>
      <c r="EO13" s="43">
        <v>1</v>
      </c>
      <c r="EP13" s="43">
        <v>1</v>
      </c>
      <c r="EQ13" s="42">
        <v>0</v>
      </c>
      <c r="ER13" s="43">
        <v>1</v>
      </c>
      <c r="ES13" s="43">
        <v>1</v>
      </c>
      <c r="ET13" s="43">
        <v>1</v>
      </c>
      <c r="EU13" s="43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38</v>
      </c>
      <c r="FD13" s="210">
        <f t="shared" si="1"/>
        <v>0.64406779661016944</v>
      </c>
      <c r="FE13" s="101">
        <f t="shared" si="2"/>
        <v>7</v>
      </c>
      <c r="FF13" s="179"/>
      <c r="FG13" s="190"/>
      <c r="FH13" s="190"/>
      <c r="FI13" s="190"/>
      <c r="FJ13" s="190"/>
      <c r="FK13" s="202">
        <v>3043.6138547078676</v>
      </c>
      <c r="FL13" s="190"/>
      <c r="FM13" s="190"/>
      <c r="FN13" s="179"/>
    </row>
    <row r="14" spans="1:170" s="133" customFormat="1" x14ac:dyDescent="0.25">
      <c r="A14" s="192" t="s">
        <v>167</v>
      </c>
      <c r="B14" s="129" t="s">
        <v>12</v>
      </c>
      <c r="C14" s="187"/>
      <c r="D14" s="187"/>
      <c r="E14" s="20"/>
      <c r="F14" s="20"/>
      <c r="G14" s="188"/>
      <c r="H14" s="43">
        <v>1</v>
      </c>
      <c r="I14" s="43">
        <v>1</v>
      </c>
      <c r="J14" s="189" t="s">
        <v>57</v>
      </c>
      <c r="K14" s="189" t="s">
        <v>57</v>
      </c>
      <c r="L14" s="189" t="s">
        <v>57</v>
      </c>
      <c r="M14" s="43">
        <v>1</v>
      </c>
      <c r="N14" s="42">
        <v>0</v>
      </c>
      <c r="O14" s="43">
        <v>1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67" t="s">
        <v>57</v>
      </c>
      <c r="AD14" s="43">
        <v>1</v>
      </c>
      <c r="AE14" s="67" t="s">
        <v>57</v>
      </c>
      <c r="AF14" s="67" t="s">
        <v>57</v>
      </c>
      <c r="AG14" s="67" t="s">
        <v>57</v>
      </c>
      <c r="AH14" s="67" t="s">
        <v>57</v>
      </c>
      <c r="AI14" s="67" t="s">
        <v>57</v>
      </c>
      <c r="AJ14" s="67" t="s">
        <v>57</v>
      </c>
      <c r="AK14" s="67" t="s">
        <v>57</v>
      </c>
      <c r="AL14" s="67" t="s">
        <v>57</v>
      </c>
      <c r="AM14" s="67" t="s">
        <v>57</v>
      </c>
      <c r="AN14" s="67" t="s">
        <v>57</v>
      </c>
      <c r="AO14" s="67" t="s">
        <v>57</v>
      </c>
      <c r="AP14" s="67" t="s">
        <v>57</v>
      </c>
      <c r="AQ14" s="67" t="s">
        <v>57</v>
      </c>
      <c r="AR14" s="189" t="s">
        <v>57</v>
      </c>
      <c r="AS14" s="189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67" t="s">
        <v>57</v>
      </c>
      <c r="BG14" s="67" t="s">
        <v>57</v>
      </c>
      <c r="BH14" s="67" t="s">
        <v>57</v>
      </c>
      <c r="BI14" s="42">
        <v>0</v>
      </c>
      <c r="BJ14" s="67" t="s">
        <v>57</v>
      </c>
      <c r="BK14" s="42">
        <v>0</v>
      </c>
      <c r="BL14" s="43">
        <v>1</v>
      </c>
      <c r="BM14" s="42">
        <v>0</v>
      </c>
      <c r="BN14" s="67" t="s">
        <v>57</v>
      </c>
      <c r="BO14" s="43">
        <v>1</v>
      </c>
      <c r="BP14" s="43">
        <v>1</v>
      </c>
      <c r="BQ14" s="67" t="s">
        <v>57</v>
      </c>
      <c r="BR14" s="67" t="s">
        <v>57</v>
      </c>
      <c r="BS14" s="67" t="s">
        <v>57</v>
      </c>
      <c r="BT14" s="67" t="s">
        <v>57</v>
      </c>
      <c r="BU14" s="43">
        <v>1</v>
      </c>
      <c r="BV14" s="43">
        <v>1</v>
      </c>
      <c r="BW14" s="42">
        <v>0</v>
      </c>
      <c r="BX14" s="43">
        <v>1</v>
      </c>
      <c r="BY14" s="43">
        <v>1</v>
      </c>
      <c r="BZ14" s="43">
        <v>1</v>
      </c>
      <c r="CA14" s="43">
        <v>1</v>
      </c>
      <c r="CB14" s="185" t="s">
        <v>57</v>
      </c>
      <c r="CC14" s="43">
        <v>1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67" t="s">
        <v>57</v>
      </c>
      <c r="CJ14" s="67" t="s">
        <v>57</v>
      </c>
      <c r="CK14" s="42">
        <v>0</v>
      </c>
      <c r="CL14" s="67" t="s">
        <v>57</v>
      </c>
      <c r="CM14" s="42">
        <v>0</v>
      </c>
      <c r="CN14" s="42">
        <v>0</v>
      </c>
      <c r="CO14" s="42">
        <v>0</v>
      </c>
      <c r="CP14" s="67" t="s">
        <v>57</v>
      </c>
      <c r="CQ14" s="67" t="s">
        <v>57</v>
      </c>
      <c r="CR14" s="42">
        <v>0</v>
      </c>
      <c r="CS14" s="67" t="s">
        <v>57</v>
      </c>
      <c r="CT14" s="43">
        <v>1</v>
      </c>
      <c r="CU14" s="42">
        <v>0</v>
      </c>
      <c r="CV14" s="67" t="s">
        <v>57</v>
      </c>
      <c r="CW14" s="67" t="s">
        <v>57</v>
      </c>
      <c r="CX14" s="67" t="s">
        <v>57</v>
      </c>
      <c r="CY14" s="42">
        <v>0</v>
      </c>
      <c r="CZ14" s="67" t="s">
        <v>57</v>
      </c>
      <c r="DA14" s="42">
        <v>0</v>
      </c>
      <c r="DB14" s="42">
        <v>0</v>
      </c>
      <c r="DC14" s="42">
        <v>0</v>
      </c>
      <c r="DD14" s="185" t="s">
        <v>57</v>
      </c>
      <c r="DE14" s="43">
        <v>1</v>
      </c>
      <c r="DF14" s="43">
        <v>1</v>
      </c>
      <c r="DG14" s="67" t="s">
        <v>57</v>
      </c>
      <c r="DH14" s="43">
        <v>1</v>
      </c>
      <c r="DI14" s="67" t="s">
        <v>57</v>
      </c>
      <c r="DJ14" s="42">
        <v>0</v>
      </c>
      <c r="DK14" s="42">
        <v>0</v>
      </c>
      <c r="DL14" s="43">
        <v>1</v>
      </c>
      <c r="DM14" s="42">
        <v>0</v>
      </c>
      <c r="DN14" s="42">
        <v>0</v>
      </c>
      <c r="DO14" s="42">
        <v>0</v>
      </c>
      <c r="DP14" s="67" t="s">
        <v>57</v>
      </c>
      <c r="DQ14" s="42">
        <v>0</v>
      </c>
      <c r="DR14" s="42">
        <v>0</v>
      </c>
      <c r="DS14" s="67" t="s">
        <v>57</v>
      </c>
      <c r="DT14" s="42">
        <v>0</v>
      </c>
      <c r="DU14" s="42">
        <v>0</v>
      </c>
      <c r="DV14" s="42">
        <v>0</v>
      </c>
      <c r="DW14" s="42">
        <v>0</v>
      </c>
      <c r="DX14" s="43">
        <v>1</v>
      </c>
      <c r="DY14" s="67" t="s">
        <v>57</v>
      </c>
      <c r="DZ14" s="67" t="s">
        <v>57</v>
      </c>
      <c r="EA14" s="67" t="s">
        <v>57</v>
      </c>
      <c r="EB14" s="67" t="s">
        <v>57</v>
      </c>
      <c r="EC14" s="67" t="s">
        <v>57</v>
      </c>
      <c r="ED14" s="67" t="s">
        <v>57</v>
      </c>
      <c r="EE14" s="67" t="s">
        <v>57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67" t="s">
        <v>57</v>
      </c>
      <c r="EO14" s="42">
        <v>0</v>
      </c>
      <c r="EP14" s="42">
        <v>0</v>
      </c>
      <c r="EQ14" s="43">
        <v>1</v>
      </c>
      <c r="ER14" s="43">
        <v>1</v>
      </c>
      <c r="ES14" s="43">
        <v>1</v>
      </c>
      <c r="ET14" s="43">
        <v>1</v>
      </c>
      <c r="EU14" s="43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26</v>
      </c>
      <c r="FD14" s="210">
        <f t="shared" si="1"/>
        <v>0.44067796610169491</v>
      </c>
      <c r="FE14" s="101">
        <f t="shared" si="2"/>
        <v>25</v>
      </c>
      <c r="FF14" s="179"/>
      <c r="FG14" s="190"/>
      <c r="FH14" s="190"/>
      <c r="FI14" s="190"/>
      <c r="FJ14" s="190"/>
      <c r="FK14" s="202">
        <v>5854.0756134235371</v>
      </c>
      <c r="FL14" s="190"/>
      <c r="FM14" s="190"/>
      <c r="FN14" s="179"/>
    </row>
    <row r="15" spans="1:170" s="133" customFormat="1" x14ac:dyDescent="0.25">
      <c r="A15" s="192" t="s">
        <v>168</v>
      </c>
      <c r="B15" s="129" t="s">
        <v>13</v>
      </c>
      <c r="C15" s="187"/>
      <c r="D15" s="187"/>
      <c r="E15" s="20"/>
      <c r="F15" s="21"/>
      <c r="G15" s="188"/>
      <c r="H15" s="55">
        <v>1</v>
      </c>
      <c r="I15" s="55">
        <v>1</v>
      </c>
      <c r="J15" s="189" t="s">
        <v>57</v>
      </c>
      <c r="K15" s="189" t="s">
        <v>57</v>
      </c>
      <c r="L15" s="189" t="s">
        <v>57</v>
      </c>
      <c r="M15" s="55">
        <v>1</v>
      </c>
      <c r="N15" s="56">
        <v>0</v>
      </c>
      <c r="O15" s="55">
        <v>1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67" t="s">
        <v>57</v>
      </c>
      <c r="AD15" s="55">
        <v>1</v>
      </c>
      <c r="AE15" s="67" t="s">
        <v>57</v>
      </c>
      <c r="AF15" s="67" t="s">
        <v>57</v>
      </c>
      <c r="AG15" s="67" t="s">
        <v>57</v>
      </c>
      <c r="AH15" s="67" t="s">
        <v>57</v>
      </c>
      <c r="AI15" s="67" t="s">
        <v>57</v>
      </c>
      <c r="AJ15" s="67" t="s">
        <v>57</v>
      </c>
      <c r="AK15" s="67" t="s">
        <v>57</v>
      </c>
      <c r="AL15" s="67" t="s">
        <v>57</v>
      </c>
      <c r="AM15" s="67" t="s">
        <v>57</v>
      </c>
      <c r="AN15" s="67" t="s">
        <v>57</v>
      </c>
      <c r="AO15" s="67" t="s">
        <v>57</v>
      </c>
      <c r="AP15" s="67" t="s">
        <v>57</v>
      </c>
      <c r="AQ15" s="67" t="s">
        <v>57</v>
      </c>
      <c r="AR15" s="189" t="s">
        <v>57</v>
      </c>
      <c r="AS15" s="189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67" t="s">
        <v>57</v>
      </c>
      <c r="BG15" s="67" t="s">
        <v>57</v>
      </c>
      <c r="BH15" s="67" t="s">
        <v>57</v>
      </c>
      <c r="BI15" s="55">
        <v>1</v>
      </c>
      <c r="BJ15" s="67" t="s">
        <v>57</v>
      </c>
      <c r="BK15" s="55">
        <v>1</v>
      </c>
      <c r="BL15" s="55">
        <v>1</v>
      </c>
      <c r="BM15" s="55">
        <v>1</v>
      </c>
      <c r="BN15" s="67" t="s">
        <v>57</v>
      </c>
      <c r="BO15" s="55">
        <v>1</v>
      </c>
      <c r="BP15" s="55">
        <v>1</v>
      </c>
      <c r="BQ15" s="67" t="s">
        <v>57</v>
      </c>
      <c r="BR15" s="67" t="s">
        <v>57</v>
      </c>
      <c r="BS15" s="67" t="s">
        <v>57</v>
      </c>
      <c r="BT15" s="67" t="s">
        <v>57</v>
      </c>
      <c r="BU15" s="55">
        <v>1</v>
      </c>
      <c r="BV15" s="55">
        <v>1</v>
      </c>
      <c r="BW15" s="55">
        <v>1</v>
      </c>
      <c r="BX15" s="55">
        <v>1</v>
      </c>
      <c r="BY15" s="55">
        <v>1</v>
      </c>
      <c r="BZ15" s="55">
        <v>1</v>
      </c>
      <c r="CA15" s="55">
        <v>1</v>
      </c>
      <c r="CB15" s="185" t="s">
        <v>57</v>
      </c>
      <c r="CC15" s="55">
        <v>1</v>
      </c>
      <c r="CD15" s="56">
        <v>0</v>
      </c>
      <c r="CE15" s="56">
        <v>0</v>
      </c>
      <c r="CF15" s="56">
        <v>0</v>
      </c>
      <c r="CG15" s="55">
        <v>1</v>
      </c>
      <c r="CH15" s="56">
        <v>0</v>
      </c>
      <c r="CI15" s="67" t="s">
        <v>57</v>
      </c>
      <c r="CJ15" s="67" t="s">
        <v>57</v>
      </c>
      <c r="CK15" s="56">
        <v>0</v>
      </c>
      <c r="CL15" s="67" t="s">
        <v>57</v>
      </c>
      <c r="CM15" s="56">
        <v>0</v>
      </c>
      <c r="CN15" s="56">
        <v>0</v>
      </c>
      <c r="CO15" s="56">
        <v>0</v>
      </c>
      <c r="CP15" s="67" t="s">
        <v>57</v>
      </c>
      <c r="CQ15" s="67" t="s">
        <v>57</v>
      </c>
      <c r="CR15" s="55">
        <v>1</v>
      </c>
      <c r="CS15" s="67" t="s">
        <v>57</v>
      </c>
      <c r="CT15" s="55">
        <v>1</v>
      </c>
      <c r="CU15" s="55">
        <v>1</v>
      </c>
      <c r="CV15" s="67" t="s">
        <v>57</v>
      </c>
      <c r="CW15" s="67" t="s">
        <v>57</v>
      </c>
      <c r="CX15" s="67" t="s">
        <v>57</v>
      </c>
      <c r="CY15" s="55">
        <v>1</v>
      </c>
      <c r="CZ15" s="67" t="s">
        <v>57</v>
      </c>
      <c r="DA15" s="56">
        <v>0</v>
      </c>
      <c r="DB15" s="55">
        <v>1</v>
      </c>
      <c r="DC15" s="55">
        <v>1</v>
      </c>
      <c r="DD15" s="185" t="s">
        <v>57</v>
      </c>
      <c r="DE15" s="55">
        <v>1</v>
      </c>
      <c r="DF15" s="55">
        <v>1</v>
      </c>
      <c r="DG15" s="67" t="s">
        <v>57</v>
      </c>
      <c r="DH15" s="55">
        <v>1</v>
      </c>
      <c r="DI15" s="67" t="s">
        <v>57</v>
      </c>
      <c r="DJ15" s="55">
        <v>1</v>
      </c>
      <c r="DK15" s="56">
        <v>0</v>
      </c>
      <c r="DL15" s="56">
        <v>0</v>
      </c>
      <c r="DM15" s="56">
        <v>0</v>
      </c>
      <c r="DN15" s="56">
        <v>0</v>
      </c>
      <c r="DO15" s="56">
        <v>0</v>
      </c>
      <c r="DP15" s="67" t="s">
        <v>57</v>
      </c>
      <c r="DQ15" s="55">
        <v>1</v>
      </c>
      <c r="DR15" s="56">
        <v>0</v>
      </c>
      <c r="DS15" s="67" t="s">
        <v>57</v>
      </c>
      <c r="DT15" s="55">
        <v>1</v>
      </c>
      <c r="DU15" s="56">
        <v>0</v>
      </c>
      <c r="DV15" s="55">
        <v>1</v>
      </c>
      <c r="DW15" s="56">
        <v>0</v>
      </c>
      <c r="DX15" s="55">
        <v>1</v>
      </c>
      <c r="DY15" s="67" t="s">
        <v>57</v>
      </c>
      <c r="DZ15" s="67" t="s">
        <v>57</v>
      </c>
      <c r="EA15" s="67" t="s">
        <v>57</v>
      </c>
      <c r="EB15" s="67" t="s">
        <v>57</v>
      </c>
      <c r="EC15" s="67" t="s">
        <v>57</v>
      </c>
      <c r="ED15" s="67" t="s">
        <v>57</v>
      </c>
      <c r="EE15" s="67" t="s">
        <v>57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67" t="s">
        <v>57</v>
      </c>
      <c r="EO15" s="55">
        <v>1</v>
      </c>
      <c r="EP15" s="55">
        <v>1</v>
      </c>
      <c r="EQ15" s="55">
        <v>1</v>
      </c>
      <c r="ER15" s="55">
        <v>1</v>
      </c>
      <c r="ES15" s="55">
        <v>1</v>
      </c>
      <c r="ET15" s="55">
        <v>1</v>
      </c>
      <c r="EU15" s="56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40</v>
      </c>
      <c r="FD15" s="210">
        <f t="shared" si="1"/>
        <v>0.67796610169491522</v>
      </c>
      <c r="FE15" s="101">
        <f t="shared" si="2"/>
        <v>5</v>
      </c>
      <c r="FF15" s="179"/>
      <c r="FG15" s="190"/>
      <c r="FH15" s="190"/>
      <c r="FI15" s="190"/>
      <c r="FJ15" s="190"/>
      <c r="FK15" s="202">
        <v>2257.2800886186901</v>
      </c>
      <c r="FL15" s="190"/>
      <c r="FM15" s="190"/>
      <c r="FN15" s="179"/>
    </row>
    <row r="16" spans="1:170" s="133" customFormat="1" x14ac:dyDescent="0.25">
      <c r="A16" s="192" t="s">
        <v>169</v>
      </c>
      <c r="B16" s="129" t="s">
        <v>14</v>
      </c>
      <c r="C16" s="194"/>
      <c r="D16" s="194"/>
      <c r="E16" s="20"/>
      <c r="F16" s="20"/>
      <c r="G16" s="188"/>
      <c r="H16" s="43">
        <v>1</v>
      </c>
      <c r="I16" s="42">
        <v>0</v>
      </c>
      <c r="J16" s="189" t="s">
        <v>57</v>
      </c>
      <c r="K16" s="189" t="s">
        <v>57</v>
      </c>
      <c r="L16" s="189" t="s">
        <v>57</v>
      </c>
      <c r="M16" s="42">
        <v>0</v>
      </c>
      <c r="N16" s="43">
        <v>1</v>
      </c>
      <c r="O16" s="43">
        <v>1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67" t="s">
        <v>57</v>
      </c>
      <c r="AD16" s="42">
        <v>0</v>
      </c>
      <c r="AE16" s="67" t="s">
        <v>57</v>
      </c>
      <c r="AF16" s="67" t="s">
        <v>57</v>
      </c>
      <c r="AG16" s="67" t="s">
        <v>57</v>
      </c>
      <c r="AH16" s="67" t="s">
        <v>57</v>
      </c>
      <c r="AI16" s="67" t="s">
        <v>57</v>
      </c>
      <c r="AJ16" s="67" t="s">
        <v>57</v>
      </c>
      <c r="AK16" s="67" t="s">
        <v>57</v>
      </c>
      <c r="AL16" s="67" t="s">
        <v>57</v>
      </c>
      <c r="AM16" s="67" t="s">
        <v>57</v>
      </c>
      <c r="AN16" s="67" t="s">
        <v>57</v>
      </c>
      <c r="AO16" s="67" t="s">
        <v>57</v>
      </c>
      <c r="AP16" s="67" t="s">
        <v>57</v>
      </c>
      <c r="AQ16" s="67" t="s">
        <v>57</v>
      </c>
      <c r="AR16" s="189" t="s">
        <v>57</v>
      </c>
      <c r="AS16" s="189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67" t="s">
        <v>57</v>
      </c>
      <c r="BG16" s="67" t="s">
        <v>57</v>
      </c>
      <c r="BH16" s="67" t="s">
        <v>57</v>
      </c>
      <c r="BI16" s="42">
        <v>0</v>
      </c>
      <c r="BJ16" s="67" t="s">
        <v>57</v>
      </c>
      <c r="BK16" s="42">
        <v>0</v>
      </c>
      <c r="BL16" s="42">
        <v>0</v>
      </c>
      <c r="BM16" s="42">
        <v>0</v>
      </c>
      <c r="BN16" s="67" t="s">
        <v>57</v>
      </c>
      <c r="BO16" s="43">
        <v>1</v>
      </c>
      <c r="BP16" s="43">
        <v>1</v>
      </c>
      <c r="BQ16" s="67" t="s">
        <v>57</v>
      </c>
      <c r="BR16" s="67" t="s">
        <v>57</v>
      </c>
      <c r="BS16" s="67" t="s">
        <v>57</v>
      </c>
      <c r="BT16" s="67" t="s">
        <v>57</v>
      </c>
      <c r="BU16" s="43">
        <v>1</v>
      </c>
      <c r="BV16" s="43">
        <v>1</v>
      </c>
      <c r="BW16" s="43">
        <v>1</v>
      </c>
      <c r="BX16" s="43">
        <v>1</v>
      </c>
      <c r="BY16" s="43">
        <v>1</v>
      </c>
      <c r="BZ16" s="43">
        <v>1</v>
      </c>
      <c r="CA16" s="43">
        <v>1</v>
      </c>
      <c r="CB16" s="185" t="s">
        <v>57</v>
      </c>
      <c r="CC16" s="43">
        <v>1</v>
      </c>
      <c r="CD16" s="42">
        <v>0</v>
      </c>
      <c r="CE16" s="42">
        <v>0</v>
      </c>
      <c r="CF16" s="42">
        <v>0</v>
      </c>
      <c r="CG16" s="43">
        <v>1</v>
      </c>
      <c r="CH16" s="42">
        <v>0</v>
      </c>
      <c r="CI16" s="67" t="s">
        <v>57</v>
      </c>
      <c r="CJ16" s="67" t="s">
        <v>57</v>
      </c>
      <c r="CK16" s="42">
        <v>0</v>
      </c>
      <c r="CL16" s="67" t="s">
        <v>57</v>
      </c>
      <c r="CM16" s="42">
        <v>0</v>
      </c>
      <c r="CN16" s="42">
        <v>0</v>
      </c>
      <c r="CO16" s="42">
        <v>0</v>
      </c>
      <c r="CP16" s="67" t="s">
        <v>57</v>
      </c>
      <c r="CQ16" s="67" t="s">
        <v>57</v>
      </c>
      <c r="CR16" s="42">
        <v>0</v>
      </c>
      <c r="CS16" s="67" t="s">
        <v>57</v>
      </c>
      <c r="CT16" s="43">
        <v>1</v>
      </c>
      <c r="CU16" s="42">
        <v>0</v>
      </c>
      <c r="CV16" s="67" t="s">
        <v>57</v>
      </c>
      <c r="CW16" s="67" t="s">
        <v>57</v>
      </c>
      <c r="CX16" s="67" t="s">
        <v>57</v>
      </c>
      <c r="CY16" s="42">
        <v>0</v>
      </c>
      <c r="CZ16" s="67" t="s">
        <v>57</v>
      </c>
      <c r="DA16" s="42">
        <v>0</v>
      </c>
      <c r="DB16" s="42">
        <v>0</v>
      </c>
      <c r="DC16" s="42">
        <v>0</v>
      </c>
      <c r="DD16" s="185" t="s">
        <v>57</v>
      </c>
      <c r="DE16" s="43">
        <v>1</v>
      </c>
      <c r="DF16" s="43">
        <v>1</v>
      </c>
      <c r="DG16" s="67" t="s">
        <v>57</v>
      </c>
      <c r="DH16" s="43">
        <v>1</v>
      </c>
      <c r="DI16" s="67" t="s">
        <v>57</v>
      </c>
      <c r="DJ16" s="42">
        <v>0</v>
      </c>
      <c r="DK16" s="42">
        <v>0</v>
      </c>
      <c r="DL16" s="43">
        <v>1</v>
      </c>
      <c r="DM16" s="42">
        <v>0</v>
      </c>
      <c r="DN16" s="42">
        <v>0</v>
      </c>
      <c r="DO16" s="42">
        <v>0</v>
      </c>
      <c r="DP16" s="67" t="s">
        <v>57</v>
      </c>
      <c r="DQ16" s="42">
        <v>0</v>
      </c>
      <c r="DR16" s="42">
        <v>0</v>
      </c>
      <c r="DS16" s="67" t="s">
        <v>57</v>
      </c>
      <c r="DT16" s="43">
        <v>1</v>
      </c>
      <c r="DU16" s="42">
        <v>0</v>
      </c>
      <c r="DV16" s="43">
        <v>1</v>
      </c>
      <c r="DW16" s="42">
        <v>0</v>
      </c>
      <c r="DX16" s="43">
        <v>1</v>
      </c>
      <c r="DY16" s="67" t="s">
        <v>57</v>
      </c>
      <c r="DZ16" s="67" t="s">
        <v>57</v>
      </c>
      <c r="EA16" s="67" t="s">
        <v>57</v>
      </c>
      <c r="EB16" s="67" t="s">
        <v>57</v>
      </c>
      <c r="EC16" s="67" t="s">
        <v>57</v>
      </c>
      <c r="ED16" s="67" t="s">
        <v>57</v>
      </c>
      <c r="EE16" s="67" t="s">
        <v>57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67" t="s">
        <v>57</v>
      </c>
      <c r="EO16" s="43">
        <v>1</v>
      </c>
      <c r="EP16" s="43">
        <v>1</v>
      </c>
      <c r="EQ16" s="43">
        <v>1</v>
      </c>
      <c r="ER16" s="42">
        <v>0</v>
      </c>
      <c r="ES16" s="43">
        <v>1</v>
      </c>
      <c r="ET16" s="43">
        <v>1</v>
      </c>
      <c r="EU16" s="43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28</v>
      </c>
      <c r="FD16" s="210">
        <f t="shared" si="1"/>
        <v>0.47457627118644069</v>
      </c>
      <c r="FE16" s="101">
        <f t="shared" si="2"/>
        <v>22</v>
      </c>
      <c r="FF16" s="179"/>
      <c r="FG16" s="190"/>
      <c r="FH16" s="190"/>
      <c r="FI16" s="190"/>
      <c r="FJ16" s="190"/>
      <c r="FK16" s="202">
        <v>3256.378967858941</v>
      </c>
      <c r="FL16" s="190"/>
      <c r="FM16" s="190"/>
      <c r="FN16" s="179"/>
    </row>
    <row r="17" spans="1:170" s="133" customFormat="1" x14ac:dyDescent="0.25">
      <c r="A17" s="192" t="s">
        <v>170</v>
      </c>
      <c r="B17" s="129" t="s">
        <v>15</v>
      </c>
      <c r="C17" s="187"/>
      <c r="D17" s="194"/>
      <c r="E17" s="20"/>
      <c r="F17" s="20"/>
      <c r="G17" s="188"/>
      <c r="H17" s="43">
        <v>1</v>
      </c>
      <c r="I17" s="42">
        <v>0</v>
      </c>
      <c r="J17" s="189" t="s">
        <v>57</v>
      </c>
      <c r="K17" s="189" t="s">
        <v>57</v>
      </c>
      <c r="L17" s="189" t="s">
        <v>57</v>
      </c>
      <c r="M17" s="43">
        <v>1</v>
      </c>
      <c r="N17" s="43">
        <v>1</v>
      </c>
      <c r="O17" s="43">
        <v>1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67" t="s">
        <v>57</v>
      </c>
      <c r="AD17" s="43">
        <v>1</v>
      </c>
      <c r="AE17" s="67" t="s">
        <v>57</v>
      </c>
      <c r="AF17" s="67" t="s">
        <v>57</v>
      </c>
      <c r="AG17" s="67" t="s">
        <v>57</v>
      </c>
      <c r="AH17" s="67" t="s">
        <v>57</v>
      </c>
      <c r="AI17" s="67" t="s">
        <v>57</v>
      </c>
      <c r="AJ17" s="67" t="s">
        <v>57</v>
      </c>
      <c r="AK17" s="67" t="s">
        <v>57</v>
      </c>
      <c r="AL17" s="67" t="s">
        <v>57</v>
      </c>
      <c r="AM17" s="67" t="s">
        <v>57</v>
      </c>
      <c r="AN17" s="67" t="s">
        <v>57</v>
      </c>
      <c r="AO17" s="67" t="s">
        <v>57</v>
      </c>
      <c r="AP17" s="67" t="s">
        <v>57</v>
      </c>
      <c r="AQ17" s="67" t="s">
        <v>57</v>
      </c>
      <c r="AR17" s="189" t="s">
        <v>57</v>
      </c>
      <c r="AS17" s="189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67" t="s">
        <v>57</v>
      </c>
      <c r="BG17" s="67" t="s">
        <v>57</v>
      </c>
      <c r="BH17" s="67" t="s">
        <v>57</v>
      </c>
      <c r="BI17" s="42">
        <v>0</v>
      </c>
      <c r="BJ17" s="67" t="s">
        <v>57</v>
      </c>
      <c r="BK17" s="43">
        <v>1</v>
      </c>
      <c r="BL17" s="43">
        <v>1</v>
      </c>
      <c r="BM17" s="42">
        <v>0</v>
      </c>
      <c r="BN17" s="67" t="s">
        <v>57</v>
      </c>
      <c r="BO17" s="43">
        <v>1</v>
      </c>
      <c r="BP17" s="43">
        <v>1</v>
      </c>
      <c r="BQ17" s="67" t="s">
        <v>57</v>
      </c>
      <c r="BR17" s="67" t="s">
        <v>57</v>
      </c>
      <c r="BS17" s="67" t="s">
        <v>57</v>
      </c>
      <c r="BT17" s="67" t="s">
        <v>57</v>
      </c>
      <c r="BU17" s="43">
        <v>1</v>
      </c>
      <c r="BV17" s="43">
        <v>1</v>
      </c>
      <c r="BW17" s="43">
        <v>1</v>
      </c>
      <c r="BX17" s="43">
        <v>1</v>
      </c>
      <c r="BY17" s="43">
        <v>1</v>
      </c>
      <c r="BZ17" s="43">
        <v>1</v>
      </c>
      <c r="CA17" s="43">
        <v>1</v>
      </c>
      <c r="CB17" s="185" t="s">
        <v>57</v>
      </c>
      <c r="CC17" s="43">
        <v>1</v>
      </c>
      <c r="CD17" s="42">
        <v>0</v>
      </c>
      <c r="CE17" s="43">
        <v>1</v>
      </c>
      <c r="CF17" s="42">
        <v>0</v>
      </c>
      <c r="CG17" s="43">
        <v>1</v>
      </c>
      <c r="CH17" s="42">
        <v>0</v>
      </c>
      <c r="CI17" s="67" t="s">
        <v>57</v>
      </c>
      <c r="CJ17" s="67" t="s">
        <v>57</v>
      </c>
      <c r="CK17" s="43">
        <v>1</v>
      </c>
      <c r="CL17" s="67" t="s">
        <v>57</v>
      </c>
      <c r="CM17" s="42">
        <v>0</v>
      </c>
      <c r="CN17" s="43">
        <v>1</v>
      </c>
      <c r="CO17" s="43">
        <v>1</v>
      </c>
      <c r="CP17" s="67" t="s">
        <v>57</v>
      </c>
      <c r="CQ17" s="67" t="s">
        <v>57</v>
      </c>
      <c r="CR17" s="43">
        <v>1</v>
      </c>
      <c r="CS17" s="67" t="s">
        <v>57</v>
      </c>
      <c r="CT17" s="43">
        <v>1</v>
      </c>
      <c r="CU17" s="43">
        <v>1</v>
      </c>
      <c r="CV17" s="67" t="s">
        <v>57</v>
      </c>
      <c r="CW17" s="67" t="s">
        <v>57</v>
      </c>
      <c r="CX17" s="67" t="s">
        <v>57</v>
      </c>
      <c r="CY17" s="42">
        <v>0</v>
      </c>
      <c r="CZ17" s="67" t="s">
        <v>57</v>
      </c>
      <c r="DA17" s="42">
        <v>0</v>
      </c>
      <c r="DB17" s="43">
        <v>1</v>
      </c>
      <c r="DC17" s="43">
        <v>1</v>
      </c>
      <c r="DD17" s="185" t="s">
        <v>57</v>
      </c>
      <c r="DE17" s="43">
        <v>1</v>
      </c>
      <c r="DF17" s="43">
        <v>1</v>
      </c>
      <c r="DG17" s="67" t="s">
        <v>57</v>
      </c>
      <c r="DH17" s="43">
        <v>1</v>
      </c>
      <c r="DI17" s="67" t="s">
        <v>57</v>
      </c>
      <c r="DJ17" s="43">
        <v>1</v>
      </c>
      <c r="DK17" s="42">
        <v>0</v>
      </c>
      <c r="DL17" s="42">
        <v>0</v>
      </c>
      <c r="DM17" s="43">
        <v>1</v>
      </c>
      <c r="DN17" s="43">
        <v>1</v>
      </c>
      <c r="DO17" s="43">
        <v>1</v>
      </c>
      <c r="DP17" s="67" t="s">
        <v>57</v>
      </c>
      <c r="DQ17" s="43">
        <v>1</v>
      </c>
      <c r="DR17" s="43">
        <v>1</v>
      </c>
      <c r="DS17" s="67" t="s">
        <v>57</v>
      </c>
      <c r="DT17" s="43">
        <v>1</v>
      </c>
      <c r="DU17" s="42">
        <v>0</v>
      </c>
      <c r="DV17" s="43">
        <v>1</v>
      </c>
      <c r="DW17" s="43">
        <v>1</v>
      </c>
      <c r="DX17" s="43">
        <v>1</v>
      </c>
      <c r="DY17" s="67" t="s">
        <v>57</v>
      </c>
      <c r="DZ17" s="67" t="s">
        <v>57</v>
      </c>
      <c r="EA17" s="67" t="s">
        <v>57</v>
      </c>
      <c r="EB17" s="67" t="s">
        <v>57</v>
      </c>
      <c r="EC17" s="67" t="s">
        <v>57</v>
      </c>
      <c r="ED17" s="67" t="s">
        <v>57</v>
      </c>
      <c r="EE17" s="67" t="s">
        <v>57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67" t="s">
        <v>57</v>
      </c>
      <c r="EO17" s="43">
        <v>1</v>
      </c>
      <c r="EP17" s="42">
        <v>0</v>
      </c>
      <c r="EQ17" s="42">
        <v>0</v>
      </c>
      <c r="ER17" s="42">
        <v>0</v>
      </c>
      <c r="ES17" s="43">
        <v>1</v>
      </c>
      <c r="ET17" s="42">
        <v>0</v>
      </c>
      <c r="EU17" s="42">
        <v>0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42</v>
      </c>
      <c r="FD17" s="210">
        <f t="shared" si="1"/>
        <v>0.71186440677966101</v>
      </c>
      <c r="FE17" s="101">
        <f t="shared" si="2"/>
        <v>4</v>
      </c>
      <c r="FF17" s="179"/>
      <c r="FG17" s="190"/>
      <c r="FH17" s="190"/>
      <c r="FI17" s="190"/>
      <c r="FJ17" s="190"/>
      <c r="FK17" s="202">
        <v>14650.707471424761</v>
      </c>
      <c r="FL17" s="190"/>
      <c r="FM17" s="190"/>
      <c r="FN17" s="179"/>
    </row>
    <row r="18" spans="1:170" s="133" customFormat="1" x14ac:dyDescent="0.25">
      <c r="A18" s="192" t="s">
        <v>171</v>
      </c>
      <c r="B18" s="129" t="s">
        <v>16</v>
      </c>
      <c r="C18" s="187"/>
      <c r="D18" s="187"/>
      <c r="E18" s="195"/>
      <c r="F18" s="195"/>
      <c r="G18" s="188"/>
      <c r="H18" s="43">
        <v>1</v>
      </c>
      <c r="I18" s="43">
        <v>1</v>
      </c>
      <c r="J18" s="189" t="s">
        <v>57</v>
      </c>
      <c r="K18" s="189" t="s">
        <v>57</v>
      </c>
      <c r="L18" s="189" t="s">
        <v>57</v>
      </c>
      <c r="M18" s="43">
        <v>1</v>
      </c>
      <c r="N18" s="43">
        <v>1</v>
      </c>
      <c r="O18" s="43">
        <v>1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67" t="s">
        <v>57</v>
      </c>
      <c r="AD18" s="43">
        <v>1</v>
      </c>
      <c r="AE18" s="67" t="s">
        <v>57</v>
      </c>
      <c r="AF18" s="67" t="s">
        <v>57</v>
      </c>
      <c r="AG18" s="67" t="s">
        <v>57</v>
      </c>
      <c r="AH18" s="67" t="s">
        <v>57</v>
      </c>
      <c r="AI18" s="67" t="s">
        <v>57</v>
      </c>
      <c r="AJ18" s="67" t="s">
        <v>57</v>
      </c>
      <c r="AK18" s="67" t="s">
        <v>57</v>
      </c>
      <c r="AL18" s="67" t="s">
        <v>57</v>
      </c>
      <c r="AM18" s="67" t="s">
        <v>57</v>
      </c>
      <c r="AN18" s="67" t="s">
        <v>57</v>
      </c>
      <c r="AO18" s="67" t="s">
        <v>57</v>
      </c>
      <c r="AP18" s="67" t="s">
        <v>57</v>
      </c>
      <c r="AQ18" s="67" t="s">
        <v>57</v>
      </c>
      <c r="AR18" s="189" t="s">
        <v>57</v>
      </c>
      <c r="AS18" s="189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67" t="s">
        <v>57</v>
      </c>
      <c r="BG18" s="67" t="s">
        <v>57</v>
      </c>
      <c r="BH18" s="67" t="s">
        <v>57</v>
      </c>
      <c r="BI18" s="42">
        <v>0</v>
      </c>
      <c r="BJ18" s="67" t="s">
        <v>57</v>
      </c>
      <c r="BK18" s="43">
        <v>1</v>
      </c>
      <c r="BL18" s="43">
        <v>1</v>
      </c>
      <c r="BM18" s="43">
        <v>1</v>
      </c>
      <c r="BN18" s="67" t="s">
        <v>57</v>
      </c>
      <c r="BO18" s="43">
        <v>1</v>
      </c>
      <c r="BP18" s="43">
        <v>1</v>
      </c>
      <c r="BQ18" s="67" t="s">
        <v>57</v>
      </c>
      <c r="BR18" s="67" t="s">
        <v>57</v>
      </c>
      <c r="BS18" s="67" t="s">
        <v>57</v>
      </c>
      <c r="BT18" s="67" t="s">
        <v>57</v>
      </c>
      <c r="BU18" s="43">
        <v>1</v>
      </c>
      <c r="BV18" s="43">
        <v>1</v>
      </c>
      <c r="BW18" s="42">
        <v>0</v>
      </c>
      <c r="BX18" s="43">
        <v>1</v>
      </c>
      <c r="BY18" s="43">
        <v>1</v>
      </c>
      <c r="BZ18" s="43">
        <v>1</v>
      </c>
      <c r="CA18" s="43">
        <v>1</v>
      </c>
      <c r="CB18" s="185" t="s">
        <v>57</v>
      </c>
      <c r="CC18" s="43">
        <v>1</v>
      </c>
      <c r="CD18" s="43">
        <v>1</v>
      </c>
      <c r="CE18" s="42">
        <v>0</v>
      </c>
      <c r="CF18" s="42">
        <v>0</v>
      </c>
      <c r="CG18" s="42">
        <v>0</v>
      </c>
      <c r="CH18" s="42">
        <v>0</v>
      </c>
      <c r="CI18" s="67" t="s">
        <v>57</v>
      </c>
      <c r="CJ18" s="67" t="s">
        <v>57</v>
      </c>
      <c r="CK18" s="42">
        <v>0</v>
      </c>
      <c r="CL18" s="67" t="s">
        <v>57</v>
      </c>
      <c r="CM18" s="42">
        <v>0</v>
      </c>
      <c r="CN18" s="42">
        <v>0</v>
      </c>
      <c r="CO18" s="42">
        <v>0</v>
      </c>
      <c r="CP18" s="67" t="s">
        <v>57</v>
      </c>
      <c r="CQ18" s="67" t="s">
        <v>57</v>
      </c>
      <c r="CR18" s="42">
        <v>0</v>
      </c>
      <c r="CS18" s="67" t="s">
        <v>57</v>
      </c>
      <c r="CT18" s="43">
        <v>1</v>
      </c>
      <c r="CU18" s="42">
        <v>0</v>
      </c>
      <c r="CV18" s="67" t="s">
        <v>57</v>
      </c>
      <c r="CW18" s="67" t="s">
        <v>57</v>
      </c>
      <c r="CX18" s="67" t="s">
        <v>57</v>
      </c>
      <c r="CY18" s="42">
        <v>0</v>
      </c>
      <c r="CZ18" s="67" t="s">
        <v>57</v>
      </c>
      <c r="DA18" s="42">
        <v>0</v>
      </c>
      <c r="DB18" s="43">
        <v>1</v>
      </c>
      <c r="DC18" s="42">
        <v>0</v>
      </c>
      <c r="DD18" s="185" t="s">
        <v>57</v>
      </c>
      <c r="DE18" s="43">
        <v>1</v>
      </c>
      <c r="DF18" s="43">
        <v>1</v>
      </c>
      <c r="DG18" s="67" t="s">
        <v>57</v>
      </c>
      <c r="DH18" s="43">
        <v>1</v>
      </c>
      <c r="DI18" s="67" t="s">
        <v>57</v>
      </c>
      <c r="DJ18" s="43">
        <v>1</v>
      </c>
      <c r="DK18" s="42">
        <v>0</v>
      </c>
      <c r="DL18" s="43">
        <v>1</v>
      </c>
      <c r="DM18" s="42">
        <v>0</v>
      </c>
      <c r="DN18" s="42">
        <v>0</v>
      </c>
      <c r="DO18" s="42">
        <v>0</v>
      </c>
      <c r="DP18" s="67" t="s">
        <v>57</v>
      </c>
      <c r="DQ18" s="43">
        <v>1</v>
      </c>
      <c r="DR18" s="43">
        <v>1</v>
      </c>
      <c r="DS18" s="67" t="s">
        <v>57</v>
      </c>
      <c r="DT18" s="43">
        <v>1</v>
      </c>
      <c r="DU18" s="43">
        <v>1</v>
      </c>
      <c r="DV18" s="43">
        <v>1</v>
      </c>
      <c r="DW18" s="43">
        <v>1</v>
      </c>
      <c r="DX18" s="43">
        <v>1</v>
      </c>
      <c r="DY18" s="67" t="s">
        <v>57</v>
      </c>
      <c r="DZ18" s="67" t="s">
        <v>57</v>
      </c>
      <c r="EA18" s="67" t="s">
        <v>57</v>
      </c>
      <c r="EB18" s="67" t="s">
        <v>57</v>
      </c>
      <c r="EC18" s="67" t="s">
        <v>57</v>
      </c>
      <c r="ED18" s="67" t="s">
        <v>57</v>
      </c>
      <c r="EE18" s="67" t="s">
        <v>57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67" t="s">
        <v>57</v>
      </c>
      <c r="EO18" s="42">
        <v>0</v>
      </c>
      <c r="EP18" s="43">
        <v>1</v>
      </c>
      <c r="EQ18" s="42">
        <v>0</v>
      </c>
      <c r="ER18" s="42">
        <v>0</v>
      </c>
      <c r="ES18" s="43">
        <v>1</v>
      </c>
      <c r="ET18" s="43">
        <v>1</v>
      </c>
      <c r="EU18" s="43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37</v>
      </c>
      <c r="FD18" s="210">
        <f t="shared" si="1"/>
        <v>0.6271186440677966</v>
      </c>
      <c r="FE18" s="101">
        <f t="shared" si="2"/>
        <v>10</v>
      </c>
      <c r="FF18" s="179"/>
      <c r="FG18" s="190"/>
      <c r="FH18" s="190"/>
      <c r="FI18" s="190"/>
      <c r="FJ18" s="190"/>
      <c r="FK18" s="202">
        <v>32325.384515282614</v>
      </c>
      <c r="FL18" s="190"/>
      <c r="FM18" s="190"/>
      <c r="FN18" s="179"/>
    </row>
    <row r="19" spans="1:170" s="133" customFormat="1" x14ac:dyDescent="0.25">
      <c r="A19" s="192" t="s">
        <v>172</v>
      </c>
      <c r="B19" s="129" t="s">
        <v>17</v>
      </c>
      <c r="C19" s="187"/>
      <c r="D19" s="187"/>
      <c r="E19" s="21"/>
      <c r="F19" s="21"/>
      <c r="G19" s="188"/>
      <c r="H19" s="43">
        <v>1</v>
      </c>
      <c r="I19" s="43">
        <v>1</v>
      </c>
      <c r="J19" s="189" t="s">
        <v>57</v>
      </c>
      <c r="K19" s="189" t="s">
        <v>57</v>
      </c>
      <c r="L19" s="189" t="s">
        <v>57</v>
      </c>
      <c r="M19" s="43">
        <v>1</v>
      </c>
      <c r="N19" s="42">
        <v>0</v>
      </c>
      <c r="O19" s="43">
        <v>1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67" t="s">
        <v>57</v>
      </c>
      <c r="AD19" s="43">
        <v>1</v>
      </c>
      <c r="AE19" s="67" t="s">
        <v>57</v>
      </c>
      <c r="AF19" s="67" t="s">
        <v>57</v>
      </c>
      <c r="AG19" s="67" t="s">
        <v>57</v>
      </c>
      <c r="AH19" s="67" t="s">
        <v>57</v>
      </c>
      <c r="AI19" s="67" t="s">
        <v>57</v>
      </c>
      <c r="AJ19" s="67" t="s">
        <v>57</v>
      </c>
      <c r="AK19" s="67" t="s">
        <v>57</v>
      </c>
      <c r="AL19" s="67" t="s">
        <v>57</v>
      </c>
      <c r="AM19" s="67" t="s">
        <v>57</v>
      </c>
      <c r="AN19" s="67" t="s">
        <v>57</v>
      </c>
      <c r="AO19" s="67" t="s">
        <v>57</v>
      </c>
      <c r="AP19" s="67" t="s">
        <v>57</v>
      </c>
      <c r="AQ19" s="67" t="s">
        <v>57</v>
      </c>
      <c r="AR19" s="189" t="s">
        <v>57</v>
      </c>
      <c r="AS19" s="189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67" t="s">
        <v>57</v>
      </c>
      <c r="BG19" s="67" t="s">
        <v>57</v>
      </c>
      <c r="BH19" s="67" t="s">
        <v>57</v>
      </c>
      <c r="BI19" s="42">
        <v>0</v>
      </c>
      <c r="BJ19" s="67" t="s">
        <v>57</v>
      </c>
      <c r="BK19" s="42">
        <v>0</v>
      </c>
      <c r="BL19" s="42">
        <v>0</v>
      </c>
      <c r="BM19" s="42">
        <v>0</v>
      </c>
      <c r="BN19" s="67" t="s">
        <v>57</v>
      </c>
      <c r="BO19" s="43">
        <v>1</v>
      </c>
      <c r="BP19" s="43">
        <v>1</v>
      </c>
      <c r="BQ19" s="67" t="s">
        <v>57</v>
      </c>
      <c r="BR19" s="67" t="s">
        <v>57</v>
      </c>
      <c r="BS19" s="67" t="s">
        <v>57</v>
      </c>
      <c r="BT19" s="67" t="s">
        <v>57</v>
      </c>
      <c r="BU19" s="43">
        <v>1</v>
      </c>
      <c r="BV19" s="43">
        <v>1</v>
      </c>
      <c r="BW19" s="42">
        <v>0</v>
      </c>
      <c r="BX19" s="43">
        <v>1</v>
      </c>
      <c r="BY19" s="43">
        <v>1</v>
      </c>
      <c r="BZ19" s="43">
        <v>1</v>
      </c>
      <c r="CA19" s="43">
        <v>1</v>
      </c>
      <c r="CB19" s="185" t="s">
        <v>57</v>
      </c>
      <c r="CC19" s="43">
        <v>1</v>
      </c>
      <c r="CD19" s="42">
        <v>0</v>
      </c>
      <c r="CE19" s="42">
        <v>0</v>
      </c>
      <c r="CF19" s="42">
        <v>0</v>
      </c>
      <c r="CG19" s="42">
        <v>0</v>
      </c>
      <c r="CH19" s="42">
        <v>0</v>
      </c>
      <c r="CI19" s="67" t="s">
        <v>57</v>
      </c>
      <c r="CJ19" s="67" t="s">
        <v>57</v>
      </c>
      <c r="CK19" s="42">
        <v>0</v>
      </c>
      <c r="CL19" s="67" t="s">
        <v>57</v>
      </c>
      <c r="CM19" s="42">
        <v>0</v>
      </c>
      <c r="CN19" s="42">
        <v>0</v>
      </c>
      <c r="CO19" s="42">
        <v>0</v>
      </c>
      <c r="CP19" s="67" t="s">
        <v>57</v>
      </c>
      <c r="CQ19" s="67" t="s">
        <v>57</v>
      </c>
      <c r="CR19" s="42">
        <v>0</v>
      </c>
      <c r="CS19" s="67" t="s">
        <v>57</v>
      </c>
      <c r="CT19" s="43">
        <v>1</v>
      </c>
      <c r="CU19" s="42">
        <v>0</v>
      </c>
      <c r="CV19" s="67" t="s">
        <v>57</v>
      </c>
      <c r="CW19" s="67" t="s">
        <v>57</v>
      </c>
      <c r="CX19" s="67" t="s">
        <v>57</v>
      </c>
      <c r="CY19" s="42">
        <v>0</v>
      </c>
      <c r="CZ19" s="67" t="s">
        <v>57</v>
      </c>
      <c r="DA19" s="42">
        <v>0</v>
      </c>
      <c r="DB19" s="42">
        <v>0</v>
      </c>
      <c r="DC19" s="42">
        <v>0</v>
      </c>
      <c r="DD19" s="185" t="s">
        <v>57</v>
      </c>
      <c r="DE19" s="43">
        <v>1</v>
      </c>
      <c r="DF19" s="43">
        <v>1</v>
      </c>
      <c r="DG19" s="67" t="s">
        <v>57</v>
      </c>
      <c r="DH19" s="43">
        <v>1</v>
      </c>
      <c r="DI19" s="67" t="s">
        <v>57</v>
      </c>
      <c r="DJ19" s="42">
        <v>0</v>
      </c>
      <c r="DK19" s="42">
        <v>0</v>
      </c>
      <c r="DL19" s="43">
        <v>1</v>
      </c>
      <c r="DM19" s="42">
        <v>0</v>
      </c>
      <c r="DN19" s="42">
        <v>0</v>
      </c>
      <c r="DO19" s="42">
        <v>0</v>
      </c>
      <c r="DP19" s="67" t="s">
        <v>57</v>
      </c>
      <c r="DQ19" s="43">
        <v>1</v>
      </c>
      <c r="DR19" s="42">
        <v>0</v>
      </c>
      <c r="DS19" s="67" t="s">
        <v>57</v>
      </c>
      <c r="DT19" s="42">
        <v>0</v>
      </c>
      <c r="DU19" s="42">
        <v>0</v>
      </c>
      <c r="DV19" s="42">
        <v>0</v>
      </c>
      <c r="DW19" s="42">
        <v>0</v>
      </c>
      <c r="DX19" s="43">
        <v>1</v>
      </c>
      <c r="DY19" s="67" t="s">
        <v>57</v>
      </c>
      <c r="DZ19" s="67" t="s">
        <v>57</v>
      </c>
      <c r="EA19" s="67" t="s">
        <v>57</v>
      </c>
      <c r="EB19" s="67" t="s">
        <v>57</v>
      </c>
      <c r="EC19" s="67" t="s">
        <v>57</v>
      </c>
      <c r="ED19" s="67" t="s">
        <v>57</v>
      </c>
      <c r="EE19" s="67" t="s">
        <v>57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67" t="s">
        <v>57</v>
      </c>
      <c r="EO19" s="42">
        <v>0</v>
      </c>
      <c r="EP19" s="43">
        <v>1</v>
      </c>
      <c r="EQ19" s="42">
        <v>0</v>
      </c>
      <c r="ER19" s="43">
        <v>1</v>
      </c>
      <c r="ES19" s="43">
        <v>1</v>
      </c>
      <c r="ET19" s="43">
        <v>1</v>
      </c>
      <c r="EU19" s="42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25</v>
      </c>
      <c r="FD19" s="210">
        <f t="shared" si="1"/>
        <v>0.42372881355932202</v>
      </c>
      <c r="FE19" s="101">
        <f t="shared" si="2"/>
        <v>26</v>
      </c>
      <c r="FF19" s="179"/>
      <c r="FG19" s="190"/>
      <c r="FH19" s="190"/>
      <c r="FI19" s="190"/>
      <c r="FJ19" s="190"/>
      <c r="FK19" s="202">
        <v>13939.701901935738</v>
      </c>
      <c r="FL19" s="190"/>
      <c r="FM19" s="190"/>
      <c r="FN19" s="179"/>
    </row>
    <row r="20" spans="1:170" s="133" customFormat="1" x14ac:dyDescent="0.25">
      <c r="A20" s="192" t="s">
        <v>173</v>
      </c>
      <c r="B20" s="129" t="s">
        <v>18</v>
      </c>
      <c r="C20" s="187"/>
      <c r="D20" s="187"/>
      <c r="E20" s="20"/>
      <c r="F20" s="20"/>
      <c r="G20" s="188"/>
      <c r="H20" s="42">
        <v>0</v>
      </c>
      <c r="I20" s="42">
        <v>0</v>
      </c>
      <c r="J20" s="189" t="s">
        <v>57</v>
      </c>
      <c r="K20" s="189" t="s">
        <v>57</v>
      </c>
      <c r="L20" s="189" t="s">
        <v>57</v>
      </c>
      <c r="M20" s="43">
        <v>1</v>
      </c>
      <c r="N20" s="42">
        <v>0</v>
      </c>
      <c r="O20" s="43">
        <v>1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67" t="s">
        <v>57</v>
      </c>
      <c r="AD20" s="43">
        <v>1</v>
      </c>
      <c r="AE20" s="67" t="s">
        <v>57</v>
      </c>
      <c r="AF20" s="67" t="s">
        <v>57</v>
      </c>
      <c r="AG20" s="67" t="s">
        <v>57</v>
      </c>
      <c r="AH20" s="67" t="s">
        <v>57</v>
      </c>
      <c r="AI20" s="67" t="s">
        <v>57</v>
      </c>
      <c r="AJ20" s="67" t="s">
        <v>57</v>
      </c>
      <c r="AK20" s="67" t="s">
        <v>57</v>
      </c>
      <c r="AL20" s="67" t="s">
        <v>57</v>
      </c>
      <c r="AM20" s="67" t="s">
        <v>57</v>
      </c>
      <c r="AN20" s="67" t="s">
        <v>57</v>
      </c>
      <c r="AO20" s="67" t="s">
        <v>57</v>
      </c>
      <c r="AP20" s="67" t="s">
        <v>57</v>
      </c>
      <c r="AQ20" s="67" t="s">
        <v>57</v>
      </c>
      <c r="AR20" s="189" t="s">
        <v>57</v>
      </c>
      <c r="AS20" s="189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67" t="s">
        <v>57</v>
      </c>
      <c r="BG20" s="67" t="s">
        <v>57</v>
      </c>
      <c r="BH20" s="67" t="s">
        <v>57</v>
      </c>
      <c r="BI20" s="43">
        <v>1</v>
      </c>
      <c r="BJ20" s="67" t="s">
        <v>57</v>
      </c>
      <c r="BK20" s="42">
        <v>0</v>
      </c>
      <c r="BL20" s="43">
        <v>1</v>
      </c>
      <c r="BM20" s="43">
        <v>1</v>
      </c>
      <c r="BN20" s="67" t="s">
        <v>57</v>
      </c>
      <c r="BO20" s="43">
        <v>1</v>
      </c>
      <c r="BP20" s="43">
        <v>1</v>
      </c>
      <c r="BQ20" s="67" t="s">
        <v>57</v>
      </c>
      <c r="BR20" s="67" t="s">
        <v>57</v>
      </c>
      <c r="BS20" s="67" t="s">
        <v>57</v>
      </c>
      <c r="BT20" s="67" t="s">
        <v>57</v>
      </c>
      <c r="BU20" s="43">
        <v>1</v>
      </c>
      <c r="BV20" s="43">
        <v>1</v>
      </c>
      <c r="BW20" s="43">
        <v>1</v>
      </c>
      <c r="BX20" s="43">
        <v>1</v>
      </c>
      <c r="BY20" s="43">
        <v>1</v>
      </c>
      <c r="BZ20" s="43">
        <v>1</v>
      </c>
      <c r="CA20" s="43">
        <v>1</v>
      </c>
      <c r="CB20" s="185" t="s">
        <v>57</v>
      </c>
      <c r="CC20" s="43">
        <v>1</v>
      </c>
      <c r="CD20" s="43">
        <v>1</v>
      </c>
      <c r="CE20" s="42">
        <v>0</v>
      </c>
      <c r="CF20" s="42">
        <v>0</v>
      </c>
      <c r="CG20" s="43">
        <v>1</v>
      </c>
      <c r="CH20" s="42">
        <v>0</v>
      </c>
      <c r="CI20" s="67" t="s">
        <v>57</v>
      </c>
      <c r="CJ20" s="67" t="s">
        <v>57</v>
      </c>
      <c r="CK20" s="42">
        <v>0</v>
      </c>
      <c r="CL20" s="67" t="s">
        <v>57</v>
      </c>
      <c r="CM20" s="42">
        <v>0</v>
      </c>
      <c r="CN20" s="42">
        <v>0</v>
      </c>
      <c r="CO20" s="42">
        <v>0</v>
      </c>
      <c r="CP20" s="67" t="s">
        <v>57</v>
      </c>
      <c r="CQ20" s="67" t="s">
        <v>57</v>
      </c>
      <c r="CR20" s="42">
        <v>0</v>
      </c>
      <c r="CS20" s="67" t="s">
        <v>57</v>
      </c>
      <c r="CT20" s="43">
        <v>1</v>
      </c>
      <c r="CU20" s="42">
        <v>0</v>
      </c>
      <c r="CV20" s="67" t="s">
        <v>57</v>
      </c>
      <c r="CW20" s="67" t="s">
        <v>57</v>
      </c>
      <c r="CX20" s="67" t="s">
        <v>57</v>
      </c>
      <c r="CY20" s="42">
        <v>0</v>
      </c>
      <c r="CZ20" s="67" t="s">
        <v>57</v>
      </c>
      <c r="DA20" s="42">
        <v>0</v>
      </c>
      <c r="DB20" s="42">
        <v>0</v>
      </c>
      <c r="DC20" s="42">
        <v>0</v>
      </c>
      <c r="DD20" s="185" t="s">
        <v>57</v>
      </c>
      <c r="DE20" s="43">
        <v>1</v>
      </c>
      <c r="DF20" s="43">
        <v>1</v>
      </c>
      <c r="DG20" s="67" t="s">
        <v>57</v>
      </c>
      <c r="DH20" s="43">
        <v>1</v>
      </c>
      <c r="DI20" s="67" t="s">
        <v>57</v>
      </c>
      <c r="DJ20" s="43">
        <v>1</v>
      </c>
      <c r="DK20" s="42">
        <v>0</v>
      </c>
      <c r="DL20" s="43">
        <v>1</v>
      </c>
      <c r="DM20" s="43">
        <v>1</v>
      </c>
      <c r="DN20" s="43">
        <v>1</v>
      </c>
      <c r="DO20" s="42">
        <v>0</v>
      </c>
      <c r="DP20" s="67" t="s">
        <v>57</v>
      </c>
      <c r="DQ20" s="43">
        <v>1</v>
      </c>
      <c r="DR20" s="42">
        <v>0</v>
      </c>
      <c r="DS20" s="67" t="s">
        <v>57</v>
      </c>
      <c r="DT20" s="42">
        <v>0</v>
      </c>
      <c r="DU20" s="43">
        <v>1</v>
      </c>
      <c r="DV20" s="43">
        <v>1</v>
      </c>
      <c r="DW20" s="42">
        <v>0</v>
      </c>
      <c r="DX20" s="43">
        <v>1</v>
      </c>
      <c r="DY20" s="67" t="s">
        <v>57</v>
      </c>
      <c r="DZ20" s="67" t="s">
        <v>57</v>
      </c>
      <c r="EA20" s="67" t="s">
        <v>57</v>
      </c>
      <c r="EB20" s="67" t="s">
        <v>57</v>
      </c>
      <c r="EC20" s="67" t="s">
        <v>57</v>
      </c>
      <c r="ED20" s="67" t="s">
        <v>57</v>
      </c>
      <c r="EE20" s="67" t="s">
        <v>57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67" t="s">
        <v>57</v>
      </c>
      <c r="EO20" s="42">
        <v>0</v>
      </c>
      <c r="EP20" s="43">
        <v>1</v>
      </c>
      <c r="EQ20" s="42">
        <v>0</v>
      </c>
      <c r="ER20" s="42">
        <v>0</v>
      </c>
      <c r="ES20" s="42">
        <v>0</v>
      </c>
      <c r="ET20" s="43">
        <v>1</v>
      </c>
      <c r="EU20" s="42">
        <v>0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32</v>
      </c>
      <c r="FD20" s="210">
        <f t="shared" si="1"/>
        <v>0.5423728813559322</v>
      </c>
      <c r="FE20" s="101">
        <f t="shared" si="2"/>
        <v>19</v>
      </c>
      <c r="FF20" s="179"/>
      <c r="FG20" s="190"/>
      <c r="FH20" s="190"/>
      <c r="FI20" s="190"/>
      <c r="FJ20" s="190"/>
      <c r="FK20" s="202">
        <v>1403.3692492400648</v>
      </c>
      <c r="FL20" s="190"/>
      <c r="FM20" s="190"/>
      <c r="FN20" s="179"/>
    </row>
    <row r="21" spans="1:170" s="133" customFormat="1" x14ac:dyDescent="0.25">
      <c r="A21" s="192" t="s">
        <v>174</v>
      </c>
      <c r="B21" s="129" t="s">
        <v>19</v>
      </c>
      <c r="C21" s="187"/>
      <c r="D21" s="187"/>
      <c r="E21" s="21"/>
      <c r="F21" s="21"/>
      <c r="G21" s="188"/>
      <c r="H21" s="42">
        <v>0</v>
      </c>
      <c r="I21" s="42">
        <v>0</v>
      </c>
      <c r="J21" s="189" t="s">
        <v>57</v>
      </c>
      <c r="K21" s="189" t="s">
        <v>57</v>
      </c>
      <c r="L21" s="189" t="s">
        <v>57</v>
      </c>
      <c r="M21" s="43">
        <v>1</v>
      </c>
      <c r="N21" s="42">
        <v>0</v>
      </c>
      <c r="O21" s="43">
        <v>1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67" t="s">
        <v>57</v>
      </c>
      <c r="AD21" s="43">
        <v>1</v>
      </c>
      <c r="AE21" s="67" t="s">
        <v>57</v>
      </c>
      <c r="AF21" s="67" t="s">
        <v>57</v>
      </c>
      <c r="AG21" s="67" t="s">
        <v>57</v>
      </c>
      <c r="AH21" s="67" t="s">
        <v>57</v>
      </c>
      <c r="AI21" s="67" t="s">
        <v>57</v>
      </c>
      <c r="AJ21" s="67" t="s">
        <v>57</v>
      </c>
      <c r="AK21" s="67" t="s">
        <v>57</v>
      </c>
      <c r="AL21" s="67" t="s">
        <v>57</v>
      </c>
      <c r="AM21" s="67" t="s">
        <v>57</v>
      </c>
      <c r="AN21" s="67" t="s">
        <v>57</v>
      </c>
      <c r="AO21" s="67" t="s">
        <v>57</v>
      </c>
      <c r="AP21" s="67" t="s">
        <v>57</v>
      </c>
      <c r="AQ21" s="67" t="s">
        <v>57</v>
      </c>
      <c r="AR21" s="189" t="s">
        <v>57</v>
      </c>
      <c r="AS21" s="189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67" t="s">
        <v>57</v>
      </c>
      <c r="BG21" s="67" t="s">
        <v>57</v>
      </c>
      <c r="BH21" s="67" t="s">
        <v>57</v>
      </c>
      <c r="BI21" s="43">
        <v>1</v>
      </c>
      <c r="BJ21" s="67" t="s">
        <v>57</v>
      </c>
      <c r="BK21" s="43">
        <v>1</v>
      </c>
      <c r="BL21" s="43">
        <v>1</v>
      </c>
      <c r="BM21" s="43">
        <v>1</v>
      </c>
      <c r="BN21" s="67" t="s">
        <v>57</v>
      </c>
      <c r="BO21" s="43">
        <v>1</v>
      </c>
      <c r="BP21" s="43">
        <v>1</v>
      </c>
      <c r="BQ21" s="67" t="s">
        <v>57</v>
      </c>
      <c r="BR21" s="67" t="s">
        <v>57</v>
      </c>
      <c r="BS21" s="67" t="s">
        <v>57</v>
      </c>
      <c r="BT21" s="67" t="s">
        <v>57</v>
      </c>
      <c r="BU21" s="43">
        <v>1</v>
      </c>
      <c r="BV21" s="43">
        <v>1</v>
      </c>
      <c r="BW21" s="43">
        <v>1</v>
      </c>
      <c r="BX21" s="43">
        <v>1</v>
      </c>
      <c r="BY21" s="42">
        <v>0</v>
      </c>
      <c r="BZ21" s="43">
        <v>1</v>
      </c>
      <c r="CA21" s="43">
        <v>1</v>
      </c>
      <c r="CB21" s="185" t="s">
        <v>57</v>
      </c>
      <c r="CC21" s="43">
        <v>1</v>
      </c>
      <c r="CD21" s="42">
        <v>0</v>
      </c>
      <c r="CE21" s="43">
        <v>1</v>
      </c>
      <c r="CF21" s="43">
        <v>1</v>
      </c>
      <c r="CG21" s="43">
        <v>1</v>
      </c>
      <c r="CH21" s="43">
        <v>1</v>
      </c>
      <c r="CI21" s="67" t="s">
        <v>57</v>
      </c>
      <c r="CJ21" s="67" t="s">
        <v>57</v>
      </c>
      <c r="CK21" s="43">
        <v>1</v>
      </c>
      <c r="CL21" s="67" t="s">
        <v>57</v>
      </c>
      <c r="CM21" s="42">
        <v>0</v>
      </c>
      <c r="CN21" s="43">
        <v>1</v>
      </c>
      <c r="CO21" s="42">
        <v>0</v>
      </c>
      <c r="CP21" s="67" t="s">
        <v>57</v>
      </c>
      <c r="CQ21" s="67" t="s">
        <v>57</v>
      </c>
      <c r="CR21" s="42">
        <v>0</v>
      </c>
      <c r="CS21" s="67" t="s">
        <v>57</v>
      </c>
      <c r="CT21" s="43">
        <v>1</v>
      </c>
      <c r="CU21" s="43">
        <v>1</v>
      </c>
      <c r="CV21" s="67" t="s">
        <v>57</v>
      </c>
      <c r="CW21" s="67" t="s">
        <v>57</v>
      </c>
      <c r="CX21" s="67" t="s">
        <v>57</v>
      </c>
      <c r="CY21" s="42">
        <v>0</v>
      </c>
      <c r="CZ21" s="67" t="s">
        <v>57</v>
      </c>
      <c r="DA21" s="42">
        <v>0</v>
      </c>
      <c r="DB21" s="42">
        <v>0</v>
      </c>
      <c r="DC21" s="42">
        <v>0</v>
      </c>
      <c r="DD21" s="185" t="s">
        <v>57</v>
      </c>
      <c r="DE21" s="43">
        <v>1</v>
      </c>
      <c r="DF21" s="43">
        <v>1</v>
      </c>
      <c r="DG21" s="67" t="s">
        <v>57</v>
      </c>
      <c r="DH21" s="43">
        <v>1</v>
      </c>
      <c r="DI21" s="67" t="s">
        <v>57</v>
      </c>
      <c r="DJ21" s="42">
        <v>0</v>
      </c>
      <c r="DK21" s="42">
        <v>0</v>
      </c>
      <c r="DL21" s="42">
        <v>0</v>
      </c>
      <c r="DM21" s="43">
        <v>1</v>
      </c>
      <c r="DN21" s="42">
        <v>0</v>
      </c>
      <c r="DO21" s="42">
        <v>0</v>
      </c>
      <c r="DP21" s="67" t="s">
        <v>57</v>
      </c>
      <c r="DQ21" s="42">
        <v>0</v>
      </c>
      <c r="DR21" s="42">
        <v>0</v>
      </c>
      <c r="DS21" s="67" t="s">
        <v>57</v>
      </c>
      <c r="DT21" s="43">
        <v>1</v>
      </c>
      <c r="DU21" s="42">
        <v>0</v>
      </c>
      <c r="DV21" s="42">
        <v>0</v>
      </c>
      <c r="DW21" s="42">
        <v>0</v>
      </c>
      <c r="DX21" s="43">
        <v>1</v>
      </c>
      <c r="DY21" s="67" t="s">
        <v>57</v>
      </c>
      <c r="DZ21" s="67" t="s">
        <v>57</v>
      </c>
      <c r="EA21" s="67" t="s">
        <v>57</v>
      </c>
      <c r="EB21" s="67" t="s">
        <v>57</v>
      </c>
      <c r="EC21" s="67" t="s">
        <v>57</v>
      </c>
      <c r="ED21" s="67" t="s">
        <v>57</v>
      </c>
      <c r="EE21" s="67" t="s">
        <v>57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67" t="s">
        <v>57</v>
      </c>
      <c r="EO21" s="43">
        <v>1</v>
      </c>
      <c r="EP21" s="43">
        <v>1</v>
      </c>
      <c r="EQ21" s="42">
        <v>0</v>
      </c>
      <c r="ER21" s="43">
        <v>1</v>
      </c>
      <c r="ES21" s="43">
        <v>1</v>
      </c>
      <c r="ET21" s="43">
        <v>1</v>
      </c>
      <c r="EU21" s="43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36</v>
      </c>
      <c r="FD21" s="210">
        <f t="shared" si="1"/>
        <v>0.61016949152542377</v>
      </c>
      <c r="FE21" s="101">
        <f t="shared" si="2"/>
        <v>12</v>
      </c>
      <c r="FF21" s="179"/>
      <c r="FG21" s="190"/>
      <c r="FH21" s="190"/>
      <c r="FI21" s="190"/>
      <c r="FJ21" s="190"/>
      <c r="FK21" s="202">
        <v>5272.9771508076365</v>
      </c>
      <c r="FL21" s="190"/>
      <c r="FM21" s="190"/>
      <c r="FN21" s="179"/>
    </row>
    <row r="22" spans="1:170" s="133" customFormat="1" x14ac:dyDescent="0.25">
      <c r="A22" s="192" t="s">
        <v>175</v>
      </c>
      <c r="B22" s="129" t="s">
        <v>20</v>
      </c>
      <c r="C22" s="187"/>
      <c r="D22" s="187"/>
      <c r="E22" s="20"/>
      <c r="F22" s="21"/>
      <c r="G22" s="188"/>
      <c r="H22" s="43">
        <v>1</v>
      </c>
      <c r="I22" s="43">
        <v>1</v>
      </c>
      <c r="J22" s="189" t="s">
        <v>57</v>
      </c>
      <c r="K22" s="189" t="s">
        <v>57</v>
      </c>
      <c r="L22" s="189" t="s">
        <v>57</v>
      </c>
      <c r="M22" s="43">
        <v>1</v>
      </c>
      <c r="N22" s="42">
        <v>0</v>
      </c>
      <c r="O22" s="43">
        <v>1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67" t="s">
        <v>57</v>
      </c>
      <c r="AD22" s="43">
        <v>1</v>
      </c>
      <c r="AE22" s="67" t="s">
        <v>57</v>
      </c>
      <c r="AF22" s="67" t="s">
        <v>57</v>
      </c>
      <c r="AG22" s="67" t="s">
        <v>57</v>
      </c>
      <c r="AH22" s="67" t="s">
        <v>57</v>
      </c>
      <c r="AI22" s="67" t="s">
        <v>57</v>
      </c>
      <c r="AJ22" s="67" t="s">
        <v>57</v>
      </c>
      <c r="AK22" s="67" t="s">
        <v>57</v>
      </c>
      <c r="AL22" s="67" t="s">
        <v>57</v>
      </c>
      <c r="AM22" s="67" t="s">
        <v>57</v>
      </c>
      <c r="AN22" s="67" t="s">
        <v>57</v>
      </c>
      <c r="AO22" s="67" t="s">
        <v>57</v>
      </c>
      <c r="AP22" s="67" t="s">
        <v>57</v>
      </c>
      <c r="AQ22" s="67" t="s">
        <v>57</v>
      </c>
      <c r="AR22" s="189" t="s">
        <v>57</v>
      </c>
      <c r="AS22" s="189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67" t="s">
        <v>57</v>
      </c>
      <c r="BG22" s="67" t="s">
        <v>57</v>
      </c>
      <c r="BH22" s="67" t="s">
        <v>57</v>
      </c>
      <c r="BI22" s="43">
        <v>1</v>
      </c>
      <c r="BJ22" s="67" t="s">
        <v>57</v>
      </c>
      <c r="BK22" s="43">
        <v>1</v>
      </c>
      <c r="BL22" s="43">
        <v>1</v>
      </c>
      <c r="BM22" s="43">
        <v>1</v>
      </c>
      <c r="BN22" s="67" t="s">
        <v>57</v>
      </c>
      <c r="BO22" s="43">
        <v>1</v>
      </c>
      <c r="BP22" s="43">
        <v>1</v>
      </c>
      <c r="BQ22" s="67" t="s">
        <v>57</v>
      </c>
      <c r="BR22" s="67" t="s">
        <v>57</v>
      </c>
      <c r="BS22" s="67" t="s">
        <v>57</v>
      </c>
      <c r="BT22" s="67" t="s">
        <v>57</v>
      </c>
      <c r="BU22" s="43">
        <v>1</v>
      </c>
      <c r="BV22" s="43">
        <v>1</v>
      </c>
      <c r="BW22" s="43">
        <v>1</v>
      </c>
      <c r="BX22" s="43">
        <v>1</v>
      </c>
      <c r="BY22" s="43">
        <v>1</v>
      </c>
      <c r="BZ22" s="43">
        <v>1</v>
      </c>
      <c r="CA22" s="43">
        <v>1</v>
      </c>
      <c r="CB22" s="185" t="s">
        <v>57</v>
      </c>
      <c r="CC22" s="43">
        <v>1</v>
      </c>
      <c r="CD22" s="42">
        <v>0</v>
      </c>
      <c r="CE22" s="42">
        <v>0</v>
      </c>
      <c r="CF22" s="42">
        <v>0</v>
      </c>
      <c r="CG22" s="42">
        <v>0</v>
      </c>
      <c r="CH22" s="43">
        <v>1</v>
      </c>
      <c r="CI22" s="67" t="s">
        <v>57</v>
      </c>
      <c r="CJ22" s="67" t="s">
        <v>57</v>
      </c>
      <c r="CK22" s="42">
        <v>0</v>
      </c>
      <c r="CL22" s="67" t="s">
        <v>57</v>
      </c>
      <c r="CM22" s="42">
        <v>0</v>
      </c>
      <c r="CN22" s="42">
        <v>0</v>
      </c>
      <c r="CO22" s="42">
        <v>0</v>
      </c>
      <c r="CP22" s="67" t="s">
        <v>57</v>
      </c>
      <c r="CQ22" s="67" t="s">
        <v>57</v>
      </c>
      <c r="CR22" s="42">
        <v>0</v>
      </c>
      <c r="CS22" s="67" t="s">
        <v>57</v>
      </c>
      <c r="CT22" s="43">
        <v>1</v>
      </c>
      <c r="CU22" s="43">
        <v>1</v>
      </c>
      <c r="CV22" s="67" t="s">
        <v>57</v>
      </c>
      <c r="CW22" s="67" t="s">
        <v>57</v>
      </c>
      <c r="CX22" s="67" t="s">
        <v>57</v>
      </c>
      <c r="CY22" s="42">
        <v>0</v>
      </c>
      <c r="CZ22" s="67" t="s">
        <v>57</v>
      </c>
      <c r="DA22" s="42">
        <v>0</v>
      </c>
      <c r="DB22" s="43">
        <v>1</v>
      </c>
      <c r="DC22" s="42">
        <v>0</v>
      </c>
      <c r="DD22" s="185" t="s">
        <v>57</v>
      </c>
      <c r="DE22" s="43">
        <v>1</v>
      </c>
      <c r="DF22" s="43">
        <v>1</v>
      </c>
      <c r="DG22" s="67" t="s">
        <v>57</v>
      </c>
      <c r="DH22" s="42">
        <v>0</v>
      </c>
      <c r="DI22" s="67" t="s">
        <v>57</v>
      </c>
      <c r="DJ22" s="42">
        <v>0</v>
      </c>
      <c r="DK22" s="42">
        <v>0</v>
      </c>
      <c r="DL22" s="43">
        <v>1</v>
      </c>
      <c r="DM22" s="42">
        <v>0</v>
      </c>
      <c r="DN22" s="42">
        <v>0</v>
      </c>
      <c r="DO22" s="42">
        <v>0</v>
      </c>
      <c r="DP22" s="67" t="s">
        <v>57</v>
      </c>
      <c r="DQ22" s="43">
        <v>1</v>
      </c>
      <c r="DR22" s="43">
        <v>1</v>
      </c>
      <c r="DS22" s="67" t="s">
        <v>57</v>
      </c>
      <c r="DT22" s="43">
        <v>1</v>
      </c>
      <c r="DU22" s="43">
        <v>1</v>
      </c>
      <c r="DV22" s="43">
        <v>1</v>
      </c>
      <c r="DW22" s="43">
        <v>1</v>
      </c>
      <c r="DX22" s="43">
        <v>1</v>
      </c>
      <c r="DY22" s="67" t="s">
        <v>57</v>
      </c>
      <c r="DZ22" s="67" t="s">
        <v>57</v>
      </c>
      <c r="EA22" s="67" t="s">
        <v>57</v>
      </c>
      <c r="EB22" s="67" t="s">
        <v>57</v>
      </c>
      <c r="EC22" s="67" t="s">
        <v>57</v>
      </c>
      <c r="ED22" s="67" t="s">
        <v>57</v>
      </c>
      <c r="EE22" s="67" t="s">
        <v>57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67" t="s">
        <v>57</v>
      </c>
      <c r="EO22" s="43">
        <v>1</v>
      </c>
      <c r="EP22" s="43">
        <v>1</v>
      </c>
      <c r="EQ22" s="42">
        <v>0</v>
      </c>
      <c r="ER22" s="43">
        <v>1</v>
      </c>
      <c r="ES22" s="42">
        <v>0</v>
      </c>
      <c r="ET22" s="42">
        <v>0</v>
      </c>
      <c r="EU22" s="43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37</v>
      </c>
      <c r="FD22" s="210">
        <f t="shared" si="1"/>
        <v>0.6271186440677966</v>
      </c>
      <c r="FE22" s="101">
        <f t="shared" si="2"/>
        <v>10</v>
      </c>
      <c r="FF22" s="179"/>
      <c r="FG22" s="190"/>
      <c r="FH22" s="190"/>
      <c r="FI22" s="190"/>
      <c r="FJ22" s="190"/>
      <c r="FK22" s="202">
        <v>38763.116778156014</v>
      </c>
      <c r="FL22" s="190"/>
      <c r="FM22" s="190"/>
      <c r="FN22" s="179"/>
    </row>
    <row r="23" spans="1:170" s="133" customFormat="1" x14ac:dyDescent="0.25">
      <c r="A23" s="192" t="s">
        <v>176</v>
      </c>
      <c r="B23" s="129" t="s">
        <v>21</v>
      </c>
      <c r="C23" s="187"/>
      <c r="D23" s="187"/>
      <c r="E23" s="20"/>
      <c r="F23" s="21"/>
      <c r="G23" s="188"/>
      <c r="H23" s="43">
        <v>1</v>
      </c>
      <c r="I23" s="43">
        <v>1</v>
      </c>
      <c r="J23" s="189" t="s">
        <v>57</v>
      </c>
      <c r="K23" s="189" t="s">
        <v>57</v>
      </c>
      <c r="L23" s="189" t="s">
        <v>57</v>
      </c>
      <c r="M23" s="43">
        <v>1</v>
      </c>
      <c r="N23" s="42">
        <v>1</v>
      </c>
      <c r="O23" s="43">
        <v>1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67" t="s">
        <v>57</v>
      </c>
      <c r="AD23" s="43">
        <v>1</v>
      </c>
      <c r="AE23" s="67" t="s">
        <v>57</v>
      </c>
      <c r="AF23" s="67" t="s">
        <v>57</v>
      </c>
      <c r="AG23" s="67" t="s">
        <v>57</v>
      </c>
      <c r="AH23" s="67" t="s">
        <v>57</v>
      </c>
      <c r="AI23" s="67" t="s">
        <v>57</v>
      </c>
      <c r="AJ23" s="67" t="s">
        <v>57</v>
      </c>
      <c r="AK23" s="67" t="s">
        <v>57</v>
      </c>
      <c r="AL23" s="67" t="s">
        <v>57</v>
      </c>
      <c r="AM23" s="67" t="s">
        <v>57</v>
      </c>
      <c r="AN23" s="67" t="s">
        <v>57</v>
      </c>
      <c r="AO23" s="67" t="s">
        <v>57</v>
      </c>
      <c r="AP23" s="67" t="s">
        <v>57</v>
      </c>
      <c r="AQ23" s="67" t="s">
        <v>57</v>
      </c>
      <c r="AR23" s="189" t="s">
        <v>57</v>
      </c>
      <c r="AS23" s="189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67" t="s">
        <v>57</v>
      </c>
      <c r="BG23" s="67" t="s">
        <v>57</v>
      </c>
      <c r="BH23" s="67" t="s">
        <v>57</v>
      </c>
      <c r="BI23" s="43">
        <v>1</v>
      </c>
      <c r="BJ23" s="67" t="s">
        <v>57</v>
      </c>
      <c r="BK23" s="43">
        <v>1</v>
      </c>
      <c r="BL23" s="43">
        <v>1</v>
      </c>
      <c r="BM23" s="43">
        <v>1</v>
      </c>
      <c r="BN23" s="67" t="s">
        <v>57</v>
      </c>
      <c r="BO23" s="43">
        <v>1</v>
      </c>
      <c r="BP23" s="43">
        <v>1</v>
      </c>
      <c r="BQ23" s="67" t="s">
        <v>57</v>
      </c>
      <c r="BR23" s="67" t="s">
        <v>57</v>
      </c>
      <c r="BS23" s="67" t="s">
        <v>57</v>
      </c>
      <c r="BT23" s="67" t="s">
        <v>57</v>
      </c>
      <c r="BU23" s="43">
        <v>1</v>
      </c>
      <c r="BV23" s="43">
        <v>1</v>
      </c>
      <c r="BW23" s="43">
        <v>1</v>
      </c>
      <c r="BX23" s="43">
        <v>1</v>
      </c>
      <c r="BY23" s="42">
        <v>0</v>
      </c>
      <c r="BZ23" s="43">
        <v>1</v>
      </c>
      <c r="CA23" s="43">
        <v>1</v>
      </c>
      <c r="CB23" s="185" t="s">
        <v>57</v>
      </c>
      <c r="CC23" s="43">
        <v>1</v>
      </c>
      <c r="CD23" s="42">
        <v>0</v>
      </c>
      <c r="CE23" s="42">
        <v>0</v>
      </c>
      <c r="CF23" s="42">
        <v>0</v>
      </c>
      <c r="CG23" s="42">
        <v>0</v>
      </c>
      <c r="CH23" s="42">
        <v>0</v>
      </c>
      <c r="CI23" s="67" t="s">
        <v>57</v>
      </c>
      <c r="CJ23" s="67" t="s">
        <v>57</v>
      </c>
      <c r="CK23" s="42">
        <v>0</v>
      </c>
      <c r="CL23" s="67" t="s">
        <v>57</v>
      </c>
      <c r="CM23" s="42">
        <v>0</v>
      </c>
      <c r="CN23" s="42">
        <v>0</v>
      </c>
      <c r="CO23" s="42">
        <v>0</v>
      </c>
      <c r="CP23" s="67" t="s">
        <v>57</v>
      </c>
      <c r="CQ23" s="67" t="s">
        <v>57</v>
      </c>
      <c r="CR23" s="42">
        <v>0</v>
      </c>
      <c r="CS23" s="67" t="s">
        <v>57</v>
      </c>
      <c r="CT23" s="43">
        <v>1</v>
      </c>
      <c r="CU23" s="42">
        <v>0</v>
      </c>
      <c r="CV23" s="67" t="s">
        <v>57</v>
      </c>
      <c r="CW23" s="67" t="s">
        <v>57</v>
      </c>
      <c r="CX23" s="67" t="s">
        <v>57</v>
      </c>
      <c r="CY23" s="42">
        <v>0</v>
      </c>
      <c r="CZ23" s="67" t="s">
        <v>57</v>
      </c>
      <c r="DA23" s="42">
        <v>0</v>
      </c>
      <c r="DB23" s="42">
        <v>0</v>
      </c>
      <c r="DC23" s="42">
        <v>0</v>
      </c>
      <c r="DD23" s="185" t="s">
        <v>57</v>
      </c>
      <c r="DE23" s="43">
        <v>1</v>
      </c>
      <c r="DF23" s="43">
        <v>1</v>
      </c>
      <c r="DG23" s="67" t="s">
        <v>57</v>
      </c>
      <c r="DH23" s="42">
        <v>0</v>
      </c>
      <c r="DI23" s="67" t="s">
        <v>57</v>
      </c>
      <c r="DJ23" s="43">
        <v>1</v>
      </c>
      <c r="DK23" s="43">
        <v>1</v>
      </c>
      <c r="DL23" s="43">
        <v>1</v>
      </c>
      <c r="DM23" s="43">
        <v>1</v>
      </c>
      <c r="DN23" s="42">
        <v>0</v>
      </c>
      <c r="DO23" s="42">
        <v>0</v>
      </c>
      <c r="DP23" s="67" t="s">
        <v>57</v>
      </c>
      <c r="DQ23" s="43">
        <v>1</v>
      </c>
      <c r="DR23" s="43">
        <v>1</v>
      </c>
      <c r="DS23" s="67" t="s">
        <v>57</v>
      </c>
      <c r="DT23" s="43">
        <v>1</v>
      </c>
      <c r="DU23" s="42">
        <v>0</v>
      </c>
      <c r="DV23" s="42">
        <v>0</v>
      </c>
      <c r="DW23" s="42">
        <v>0</v>
      </c>
      <c r="DX23" s="43">
        <v>1</v>
      </c>
      <c r="DY23" s="67" t="s">
        <v>57</v>
      </c>
      <c r="DZ23" s="67" t="s">
        <v>57</v>
      </c>
      <c r="EA23" s="67" t="s">
        <v>57</v>
      </c>
      <c r="EB23" s="67" t="s">
        <v>57</v>
      </c>
      <c r="EC23" s="67" t="s">
        <v>57</v>
      </c>
      <c r="ED23" s="67" t="s">
        <v>57</v>
      </c>
      <c r="EE23" s="67" t="s">
        <v>57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67" t="s">
        <v>57</v>
      </c>
      <c r="EO23" s="42">
        <v>0</v>
      </c>
      <c r="EP23" s="42">
        <v>0</v>
      </c>
      <c r="EQ23" s="42">
        <v>0</v>
      </c>
      <c r="ER23" s="43">
        <v>1</v>
      </c>
      <c r="ES23" s="43">
        <v>1</v>
      </c>
      <c r="ET23" s="43">
        <v>1</v>
      </c>
      <c r="EU23" s="43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34</v>
      </c>
      <c r="FD23" s="210">
        <f t="shared" si="1"/>
        <v>0.57627118644067798</v>
      </c>
      <c r="FE23" s="101">
        <f t="shared" si="2"/>
        <v>14</v>
      </c>
      <c r="FF23" s="179"/>
      <c r="FG23" s="190"/>
      <c r="FH23" s="190"/>
      <c r="FI23" s="190"/>
      <c r="FJ23" s="190"/>
      <c r="FK23" s="202">
        <v>5081.9226548682454</v>
      </c>
      <c r="FL23" s="190"/>
      <c r="FM23" s="190"/>
      <c r="FN23" s="179"/>
    </row>
    <row r="24" spans="1:170" s="133" customFormat="1" x14ac:dyDescent="0.25">
      <c r="A24" s="192" t="s">
        <v>177</v>
      </c>
      <c r="B24" s="129" t="s">
        <v>22</v>
      </c>
      <c r="C24" s="187"/>
      <c r="D24" s="187"/>
      <c r="E24" s="20"/>
      <c r="F24" s="21"/>
      <c r="G24" s="188"/>
      <c r="H24" s="43">
        <v>1</v>
      </c>
      <c r="I24" s="43">
        <v>1</v>
      </c>
      <c r="J24" s="189" t="s">
        <v>57</v>
      </c>
      <c r="K24" s="189" t="s">
        <v>57</v>
      </c>
      <c r="L24" s="189" t="s">
        <v>57</v>
      </c>
      <c r="M24" s="43">
        <v>1</v>
      </c>
      <c r="N24" s="42">
        <v>0</v>
      </c>
      <c r="O24" s="43">
        <v>1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67" t="s">
        <v>57</v>
      </c>
      <c r="AD24" s="43">
        <v>1</v>
      </c>
      <c r="AE24" s="67" t="s">
        <v>57</v>
      </c>
      <c r="AF24" s="67" t="s">
        <v>57</v>
      </c>
      <c r="AG24" s="67" t="s">
        <v>57</v>
      </c>
      <c r="AH24" s="67" t="s">
        <v>57</v>
      </c>
      <c r="AI24" s="67" t="s">
        <v>57</v>
      </c>
      <c r="AJ24" s="67" t="s">
        <v>57</v>
      </c>
      <c r="AK24" s="67" t="s">
        <v>57</v>
      </c>
      <c r="AL24" s="67" t="s">
        <v>57</v>
      </c>
      <c r="AM24" s="67" t="s">
        <v>57</v>
      </c>
      <c r="AN24" s="67" t="s">
        <v>57</v>
      </c>
      <c r="AO24" s="67" t="s">
        <v>57</v>
      </c>
      <c r="AP24" s="67" t="s">
        <v>57</v>
      </c>
      <c r="AQ24" s="67" t="s">
        <v>57</v>
      </c>
      <c r="AR24" s="189" t="s">
        <v>57</v>
      </c>
      <c r="AS24" s="189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67" t="s">
        <v>57</v>
      </c>
      <c r="BG24" s="67" t="s">
        <v>57</v>
      </c>
      <c r="BH24" s="67" t="s">
        <v>57</v>
      </c>
      <c r="BI24" s="43">
        <v>1</v>
      </c>
      <c r="BJ24" s="67" t="s">
        <v>57</v>
      </c>
      <c r="BK24" s="43">
        <v>1</v>
      </c>
      <c r="BL24" s="43">
        <v>1</v>
      </c>
      <c r="BM24" s="43">
        <v>1</v>
      </c>
      <c r="BN24" s="67" t="s">
        <v>57</v>
      </c>
      <c r="BO24" s="43">
        <v>1</v>
      </c>
      <c r="BP24" s="43">
        <v>1</v>
      </c>
      <c r="BQ24" s="67" t="s">
        <v>57</v>
      </c>
      <c r="BR24" s="67" t="s">
        <v>57</v>
      </c>
      <c r="BS24" s="67" t="s">
        <v>57</v>
      </c>
      <c r="BT24" s="67" t="s">
        <v>57</v>
      </c>
      <c r="BU24" s="43">
        <v>1</v>
      </c>
      <c r="BV24" s="43">
        <v>1</v>
      </c>
      <c r="BW24" s="43">
        <v>1</v>
      </c>
      <c r="BX24" s="43">
        <v>1</v>
      </c>
      <c r="BY24" s="43">
        <v>1</v>
      </c>
      <c r="BZ24" s="43">
        <v>1</v>
      </c>
      <c r="CA24" s="43">
        <v>1</v>
      </c>
      <c r="CB24" s="185" t="s">
        <v>57</v>
      </c>
      <c r="CC24" s="43">
        <v>1</v>
      </c>
      <c r="CD24" s="43">
        <v>1</v>
      </c>
      <c r="CE24" s="43">
        <v>1</v>
      </c>
      <c r="CF24" s="43">
        <v>1</v>
      </c>
      <c r="CG24" s="43">
        <v>1</v>
      </c>
      <c r="CH24" s="43">
        <v>1</v>
      </c>
      <c r="CI24" s="67" t="s">
        <v>57</v>
      </c>
      <c r="CJ24" s="67" t="s">
        <v>57</v>
      </c>
      <c r="CK24" s="42">
        <v>0</v>
      </c>
      <c r="CL24" s="67" t="s">
        <v>57</v>
      </c>
      <c r="CM24" s="42">
        <v>0</v>
      </c>
      <c r="CN24" s="43">
        <v>1</v>
      </c>
      <c r="CO24" s="43">
        <v>1</v>
      </c>
      <c r="CP24" s="67" t="s">
        <v>57</v>
      </c>
      <c r="CQ24" s="67" t="s">
        <v>57</v>
      </c>
      <c r="CR24" s="42">
        <v>0</v>
      </c>
      <c r="CS24" s="67" t="s">
        <v>57</v>
      </c>
      <c r="CT24" s="43">
        <v>1</v>
      </c>
      <c r="CU24" s="43">
        <v>1</v>
      </c>
      <c r="CV24" s="67" t="s">
        <v>57</v>
      </c>
      <c r="CW24" s="67" t="s">
        <v>57</v>
      </c>
      <c r="CX24" s="67" t="s">
        <v>57</v>
      </c>
      <c r="CY24" s="42">
        <v>0</v>
      </c>
      <c r="CZ24" s="67" t="s">
        <v>57</v>
      </c>
      <c r="DA24" s="42">
        <v>0</v>
      </c>
      <c r="DB24" s="42">
        <v>0</v>
      </c>
      <c r="DC24" s="43">
        <v>1</v>
      </c>
      <c r="DD24" s="185" t="s">
        <v>57</v>
      </c>
      <c r="DE24" s="43">
        <v>1</v>
      </c>
      <c r="DF24" s="43">
        <v>1</v>
      </c>
      <c r="DG24" s="67" t="s">
        <v>57</v>
      </c>
      <c r="DH24" s="43">
        <v>1</v>
      </c>
      <c r="DI24" s="67" t="s">
        <v>57</v>
      </c>
      <c r="DJ24" s="43">
        <v>1</v>
      </c>
      <c r="DK24" s="42">
        <v>0</v>
      </c>
      <c r="DL24" s="43">
        <v>1</v>
      </c>
      <c r="DM24" s="43">
        <v>1</v>
      </c>
      <c r="DN24" s="43">
        <v>1</v>
      </c>
      <c r="DO24" s="42">
        <v>0</v>
      </c>
      <c r="DP24" s="67" t="s">
        <v>57</v>
      </c>
      <c r="DQ24" s="43">
        <v>1</v>
      </c>
      <c r="DR24" s="43">
        <v>1</v>
      </c>
      <c r="DS24" s="67" t="s">
        <v>57</v>
      </c>
      <c r="DT24" s="43">
        <v>1</v>
      </c>
      <c r="DU24" s="43">
        <v>1</v>
      </c>
      <c r="DV24" s="43">
        <v>1</v>
      </c>
      <c r="DW24" s="42">
        <v>0</v>
      </c>
      <c r="DX24" s="43">
        <v>1</v>
      </c>
      <c r="DY24" s="67" t="s">
        <v>57</v>
      </c>
      <c r="DZ24" s="67" t="s">
        <v>57</v>
      </c>
      <c r="EA24" s="67" t="s">
        <v>57</v>
      </c>
      <c r="EB24" s="67" t="s">
        <v>57</v>
      </c>
      <c r="EC24" s="67" t="s">
        <v>57</v>
      </c>
      <c r="ED24" s="67" t="s">
        <v>57</v>
      </c>
      <c r="EE24" s="67" t="s">
        <v>57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67" t="s">
        <v>57</v>
      </c>
      <c r="EO24" s="43">
        <v>1</v>
      </c>
      <c r="EP24" s="43">
        <v>1</v>
      </c>
      <c r="EQ24" s="43">
        <v>1</v>
      </c>
      <c r="ER24" s="43">
        <v>1</v>
      </c>
      <c r="ES24" s="43">
        <v>1</v>
      </c>
      <c r="ET24" s="43">
        <v>1</v>
      </c>
      <c r="EU24" s="43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49</v>
      </c>
      <c r="FD24" s="210">
        <f t="shared" si="1"/>
        <v>0.83050847457627119</v>
      </c>
      <c r="FE24" s="101">
        <f t="shared" si="2"/>
        <v>2</v>
      </c>
      <c r="FF24" s="179"/>
      <c r="FG24" s="190"/>
      <c r="FH24" s="190"/>
      <c r="FI24" s="190"/>
      <c r="FJ24" s="190"/>
      <c r="FK24" s="202">
        <v>5777.0484120806386</v>
      </c>
      <c r="FL24" s="190"/>
      <c r="FM24" s="190"/>
      <c r="FN24" s="179"/>
    </row>
    <row r="25" spans="1:170" s="133" customFormat="1" x14ac:dyDescent="0.25">
      <c r="A25" s="192" t="s">
        <v>178</v>
      </c>
      <c r="B25" s="129" t="s">
        <v>23</v>
      </c>
      <c r="C25" s="187"/>
      <c r="D25" s="187"/>
      <c r="E25" s="20"/>
      <c r="F25" s="20"/>
      <c r="G25" s="188"/>
      <c r="H25" s="42">
        <v>0</v>
      </c>
      <c r="I25" s="42">
        <v>0</v>
      </c>
      <c r="J25" s="189" t="s">
        <v>57</v>
      </c>
      <c r="K25" s="189" t="s">
        <v>57</v>
      </c>
      <c r="L25" s="189" t="s">
        <v>57</v>
      </c>
      <c r="M25" s="43">
        <v>1</v>
      </c>
      <c r="N25" s="42">
        <v>0</v>
      </c>
      <c r="O25" s="43">
        <v>1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67" t="s">
        <v>57</v>
      </c>
      <c r="AD25" s="43">
        <v>1</v>
      </c>
      <c r="AE25" s="67" t="s">
        <v>57</v>
      </c>
      <c r="AF25" s="67" t="s">
        <v>57</v>
      </c>
      <c r="AG25" s="67" t="s">
        <v>57</v>
      </c>
      <c r="AH25" s="67" t="s">
        <v>57</v>
      </c>
      <c r="AI25" s="67" t="s">
        <v>57</v>
      </c>
      <c r="AJ25" s="67" t="s">
        <v>57</v>
      </c>
      <c r="AK25" s="67" t="s">
        <v>57</v>
      </c>
      <c r="AL25" s="67" t="s">
        <v>57</v>
      </c>
      <c r="AM25" s="67" t="s">
        <v>57</v>
      </c>
      <c r="AN25" s="67" t="s">
        <v>57</v>
      </c>
      <c r="AO25" s="67" t="s">
        <v>57</v>
      </c>
      <c r="AP25" s="67" t="s">
        <v>57</v>
      </c>
      <c r="AQ25" s="67" t="s">
        <v>57</v>
      </c>
      <c r="AR25" s="189" t="s">
        <v>57</v>
      </c>
      <c r="AS25" s="189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67" t="s">
        <v>57</v>
      </c>
      <c r="BG25" s="67" t="s">
        <v>57</v>
      </c>
      <c r="BH25" s="67" t="s">
        <v>57</v>
      </c>
      <c r="BI25" s="42">
        <v>0</v>
      </c>
      <c r="BJ25" s="67" t="s">
        <v>57</v>
      </c>
      <c r="BK25" s="42">
        <v>0</v>
      </c>
      <c r="BL25" s="43">
        <v>1</v>
      </c>
      <c r="BM25" s="42">
        <v>0</v>
      </c>
      <c r="BN25" s="67" t="s">
        <v>57</v>
      </c>
      <c r="BO25" s="43">
        <v>1</v>
      </c>
      <c r="BP25" s="43">
        <v>1</v>
      </c>
      <c r="BQ25" s="67" t="s">
        <v>57</v>
      </c>
      <c r="BR25" s="67" t="s">
        <v>57</v>
      </c>
      <c r="BS25" s="67" t="s">
        <v>57</v>
      </c>
      <c r="BT25" s="67" t="s">
        <v>57</v>
      </c>
      <c r="BU25" s="43">
        <v>1</v>
      </c>
      <c r="BV25" s="43">
        <v>1</v>
      </c>
      <c r="BW25" s="43">
        <v>1</v>
      </c>
      <c r="BX25" s="43">
        <v>1</v>
      </c>
      <c r="BY25" s="42">
        <v>0</v>
      </c>
      <c r="BZ25" s="43">
        <v>1</v>
      </c>
      <c r="CA25" s="43">
        <v>1</v>
      </c>
      <c r="CB25" s="185" t="s">
        <v>57</v>
      </c>
      <c r="CC25" s="43">
        <v>1</v>
      </c>
      <c r="CD25" s="42">
        <v>0</v>
      </c>
      <c r="CE25" s="42">
        <v>0</v>
      </c>
      <c r="CF25" s="42">
        <v>0</v>
      </c>
      <c r="CG25" s="42">
        <v>0</v>
      </c>
      <c r="CH25" s="42">
        <v>0</v>
      </c>
      <c r="CI25" s="67" t="s">
        <v>57</v>
      </c>
      <c r="CJ25" s="67" t="s">
        <v>57</v>
      </c>
      <c r="CK25" s="42">
        <v>0</v>
      </c>
      <c r="CL25" s="67" t="s">
        <v>57</v>
      </c>
      <c r="CM25" s="42">
        <v>0</v>
      </c>
      <c r="CN25" s="42">
        <v>0</v>
      </c>
      <c r="CO25" s="42">
        <v>0</v>
      </c>
      <c r="CP25" s="67" t="s">
        <v>57</v>
      </c>
      <c r="CQ25" s="67" t="s">
        <v>57</v>
      </c>
      <c r="CR25" s="42">
        <v>0</v>
      </c>
      <c r="CS25" s="67" t="s">
        <v>57</v>
      </c>
      <c r="CT25" s="43">
        <v>1</v>
      </c>
      <c r="CU25" s="42">
        <v>0</v>
      </c>
      <c r="CV25" s="67" t="s">
        <v>57</v>
      </c>
      <c r="CW25" s="67" t="s">
        <v>57</v>
      </c>
      <c r="CX25" s="67" t="s">
        <v>57</v>
      </c>
      <c r="CY25" s="42">
        <v>0</v>
      </c>
      <c r="CZ25" s="67" t="s">
        <v>57</v>
      </c>
      <c r="DA25" s="42">
        <v>0</v>
      </c>
      <c r="DB25" s="42">
        <v>0</v>
      </c>
      <c r="DC25" s="42">
        <v>0</v>
      </c>
      <c r="DD25" s="185" t="s">
        <v>57</v>
      </c>
      <c r="DE25" s="43">
        <v>1</v>
      </c>
      <c r="DF25" s="43">
        <v>1</v>
      </c>
      <c r="DG25" s="67" t="s">
        <v>57</v>
      </c>
      <c r="DH25" s="43">
        <v>1</v>
      </c>
      <c r="DI25" s="67" t="s">
        <v>57</v>
      </c>
      <c r="DJ25" s="42">
        <v>0</v>
      </c>
      <c r="DK25" s="42">
        <v>0</v>
      </c>
      <c r="DL25" s="43">
        <v>1</v>
      </c>
      <c r="DM25" s="43">
        <v>1</v>
      </c>
      <c r="DN25" s="42">
        <v>0</v>
      </c>
      <c r="DO25" s="42">
        <v>0</v>
      </c>
      <c r="DP25" s="67" t="s">
        <v>57</v>
      </c>
      <c r="DQ25" s="43">
        <v>1</v>
      </c>
      <c r="DR25" s="43">
        <v>1</v>
      </c>
      <c r="DS25" s="67" t="s">
        <v>57</v>
      </c>
      <c r="DT25" s="43">
        <v>1</v>
      </c>
      <c r="DU25" s="42">
        <v>0</v>
      </c>
      <c r="DV25" s="42">
        <v>0</v>
      </c>
      <c r="DW25" s="42">
        <v>0</v>
      </c>
      <c r="DX25" s="43">
        <v>1</v>
      </c>
      <c r="DY25" s="67" t="s">
        <v>57</v>
      </c>
      <c r="DZ25" s="67" t="s">
        <v>57</v>
      </c>
      <c r="EA25" s="67" t="s">
        <v>57</v>
      </c>
      <c r="EB25" s="67" t="s">
        <v>57</v>
      </c>
      <c r="EC25" s="67" t="s">
        <v>57</v>
      </c>
      <c r="ED25" s="67" t="s">
        <v>57</v>
      </c>
      <c r="EE25" s="67" t="s">
        <v>57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67" t="s">
        <v>57</v>
      </c>
      <c r="EO25" s="43">
        <v>1</v>
      </c>
      <c r="EP25" s="42">
        <v>0</v>
      </c>
      <c r="EQ25" s="42">
        <v>0</v>
      </c>
      <c r="ER25" s="42">
        <v>0</v>
      </c>
      <c r="ES25" s="42">
        <v>0</v>
      </c>
      <c r="ET25" s="42">
        <v>0</v>
      </c>
      <c r="EU25" s="42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24</v>
      </c>
      <c r="FD25" s="210">
        <f t="shared" si="1"/>
        <v>0.40677966101694918</v>
      </c>
      <c r="FE25" s="101">
        <f t="shared" si="2"/>
        <v>27</v>
      </c>
      <c r="FF25" s="179"/>
      <c r="FG25" s="190"/>
      <c r="FH25" s="190"/>
      <c r="FI25" s="190"/>
      <c r="FJ25" s="190"/>
      <c r="FK25" s="202">
        <v>1168.3438878839304</v>
      </c>
      <c r="FL25" s="190"/>
      <c r="FM25" s="190"/>
      <c r="FN25" s="179"/>
    </row>
    <row r="26" spans="1:170" s="133" customFormat="1" x14ac:dyDescent="0.25">
      <c r="A26" s="192" t="s">
        <v>179</v>
      </c>
      <c r="B26" s="129" t="s">
        <v>24</v>
      </c>
      <c r="C26" s="187"/>
      <c r="D26" s="187"/>
      <c r="E26" s="21"/>
      <c r="F26" s="21"/>
      <c r="G26" s="188"/>
      <c r="H26" s="43">
        <v>1</v>
      </c>
      <c r="I26" s="43">
        <v>1</v>
      </c>
      <c r="J26" s="189" t="s">
        <v>57</v>
      </c>
      <c r="K26" s="189" t="s">
        <v>57</v>
      </c>
      <c r="L26" s="189" t="s">
        <v>57</v>
      </c>
      <c r="M26" s="43">
        <v>1</v>
      </c>
      <c r="N26" s="42">
        <v>0</v>
      </c>
      <c r="O26" s="43">
        <v>1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67" t="s">
        <v>57</v>
      </c>
      <c r="AD26" s="43">
        <v>1</v>
      </c>
      <c r="AE26" s="67" t="s">
        <v>57</v>
      </c>
      <c r="AF26" s="67" t="s">
        <v>57</v>
      </c>
      <c r="AG26" s="67" t="s">
        <v>57</v>
      </c>
      <c r="AH26" s="67" t="s">
        <v>57</v>
      </c>
      <c r="AI26" s="67" t="s">
        <v>57</v>
      </c>
      <c r="AJ26" s="67" t="s">
        <v>57</v>
      </c>
      <c r="AK26" s="67" t="s">
        <v>57</v>
      </c>
      <c r="AL26" s="67" t="s">
        <v>57</v>
      </c>
      <c r="AM26" s="67" t="s">
        <v>57</v>
      </c>
      <c r="AN26" s="67" t="s">
        <v>57</v>
      </c>
      <c r="AO26" s="67" t="s">
        <v>57</v>
      </c>
      <c r="AP26" s="67" t="s">
        <v>57</v>
      </c>
      <c r="AQ26" s="67" t="s">
        <v>57</v>
      </c>
      <c r="AR26" s="189" t="s">
        <v>57</v>
      </c>
      <c r="AS26" s="189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67" t="s">
        <v>57</v>
      </c>
      <c r="BG26" s="67" t="s">
        <v>57</v>
      </c>
      <c r="BH26" s="67" t="s">
        <v>57</v>
      </c>
      <c r="BI26" s="42">
        <v>0</v>
      </c>
      <c r="BJ26" s="67" t="s">
        <v>57</v>
      </c>
      <c r="BK26" s="43">
        <v>1</v>
      </c>
      <c r="BL26" s="42">
        <v>0</v>
      </c>
      <c r="BM26" s="42">
        <v>0</v>
      </c>
      <c r="BN26" s="67" t="s">
        <v>57</v>
      </c>
      <c r="BO26" s="43">
        <v>1</v>
      </c>
      <c r="BP26" s="43">
        <v>1</v>
      </c>
      <c r="BQ26" s="67" t="s">
        <v>57</v>
      </c>
      <c r="BR26" s="67" t="s">
        <v>57</v>
      </c>
      <c r="BS26" s="67" t="s">
        <v>57</v>
      </c>
      <c r="BT26" s="67" t="s">
        <v>57</v>
      </c>
      <c r="BU26" s="43">
        <v>1</v>
      </c>
      <c r="BV26" s="43">
        <v>1</v>
      </c>
      <c r="BW26" s="43">
        <v>1</v>
      </c>
      <c r="BX26" s="43">
        <v>1</v>
      </c>
      <c r="BY26" s="43">
        <v>1</v>
      </c>
      <c r="BZ26" s="43">
        <v>1</v>
      </c>
      <c r="CA26" s="43">
        <v>1</v>
      </c>
      <c r="CB26" s="185" t="s">
        <v>57</v>
      </c>
      <c r="CC26" s="43">
        <v>1</v>
      </c>
      <c r="CD26" s="42">
        <v>0</v>
      </c>
      <c r="CE26" s="42">
        <v>0</v>
      </c>
      <c r="CF26" s="42">
        <v>0</v>
      </c>
      <c r="CG26" s="42">
        <v>0</v>
      </c>
      <c r="CH26" s="42">
        <v>0</v>
      </c>
      <c r="CI26" s="67" t="s">
        <v>57</v>
      </c>
      <c r="CJ26" s="67" t="s">
        <v>57</v>
      </c>
      <c r="CK26" s="42">
        <v>0</v>
      </c>
      <c r="CL26" s="67" t="s">
        <v>57</v>
      </c>
      <c r="CM26" s="42">
        <v>0</v>
      </c>
      <c r="CN26" s="42">
        <v>0</v>
      </c>
      <c r="CO26" s="42">
        <v>0</v>
      </c>
      <c r="CP26" s="67" t="s">
        <v>57</v>
      </c>
      <c r="CQ26" s="67" t="s">
        <v>57</v>
      </c>
      <c r="CR26" s="42">
        <v>0</v>
      </c>
      <c r="CS26" s="67" t="s">
        <v>57</v>
      </c>
      <c r="CT26" s="43">
        <v>1</v>
      </c>
      <c r="CU26" s="42">
        <v>0</v>
      </c>
      <c r="CV26" s="67" t="s">
        <v>57</v>
      </c>
      <c r="CW26" s="67" t="s">
        <v>57</v>
      </c>
      <c r="CX26" s="67" t="s">
        <v>57</v>
      </c>
      <c r="CY26" s="42">
        <v>0</v>
      </c>
      <c r="CZ26" s="67" t="s">
        <v>57</v>
      </c>
      <c r="DA26" s="42">
        <v>0</v>
      </c>
      <c r="DB26" s="43">
        <v>1</v>
      </c>
      <c r="DC26" s="42">
        <v>0</v>
      </c>
      <c r="DD26" s="185" t="s">
        <v>57</v>
      </c>
      <c r="DE26" s="203">
        <v>1</v>
      </c>
      <c r="DF26" s="203">
        <v>1</v>
      </c>
      <c r="DG26" s="67" t="s">
        <v>57</v>
      </c>
      <c r="DH26" s="43">
        <v>1</v>
      </c>
      <c r="DI26" s="67" t="s">
        <v>57</v>
      </c>
      <c r="DJ26" s="42">
        <v>0</v>
      </c>
      <c r="DK26" s="42">
        <v>0</v>
      </c>
      <c r="DL26" s="43">
        <v>1</v>
      </c>
      <c r="DM26" s="42">
        <v>0</v>
      </c>
      <c r="DN26" s="42">
        <v>0</v>
      </c>
      <c r="DO26" s="42">
        <v>0</v>
      </c>
      <c r="DP26" s="67" t="s">
        <v>57</v>
      </c>
      <c r="DQ26" s="43">
        <v>1</v>
      </c>
      <c r="DR26" s="42">
        <v>0</v>
      </c>
      <c r="DS26" s="67" t="s">
        <v>57</v>
      </c>
      <c r="DT26" s="42">
        <v>0</v>
      </c>
      <c r="DU26" s="42">
        <v>0</v>
      </c>
      <c r="DV26" s="43">
        <v>1</v>
      </c>
      <c r="DW26" s="42">
        <v>0</v>
      </c>
      <c r="DX26" s="43">
        <v>1</v>
      </c>
      <c r="DY26" s="67" t="s">
        <v>57</v>
      </c>
      <c r="DZ26" s="67" t="s">
        <v>57</v>
      </c>
      <c r="EA26" s="67" t="s">
        <v>57</v>
      </c>
      <c r="EB26" s="67" t="s">
        <v>57</v>
      </c>
      <c r="EC26" s="67" t="s">
        <v>57</v>
      </c>
      <c r="ED26" s="67" t="s">
        <v>57</v>
      </c>
      <c r="EE26" s="67" t="s">
        <v>57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67" t="s">
        <v>57</v>
      </c>
      <c r="EO26" s="43">
        <v>1</v>
      </c>
      <c r="EP26" s="43">
        <v>1</v>
      </c>
      <c r="EQ26" s="43">
        <v>1</v>
      </c>
      <c r="ER26" s="43">
        <v>1</v>
      </c>
      <c r="ES26" s="42">
        <v>0</v>
      </c>
      <c r="ET26" s="43">
        <v>1</v>
      </c>
      <c r="EU26" s="43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31</v>
      </c>
      <c r="FD26" s="210">
        <f t="shared" si="1"/>
        <v>0.52542372881355937</v>
      </c>
      <c r="FE26" s="101">
        <f t="shared" si="2"/>
        <v>20</v>
      </c>
      <c r="FF26" s="179"/>
      <c r="FG26" s="190"/>
      <c r="FH26" s="190"/>
      <c r="FI26" s="190"/>
      <c r="FJ26" s="190"/>
      <c r="FK26" s="202">
        <v>11830.458682169965</v>
      </c>
      <c r="FL26" s="190"/>
      <c r="FM26" s="190"/>
      <c r="FN26" s="179"/>
    </row>
    <row r="27" spans="1:170" s="133" customFormat="1" x14ac:dyDescent="0.25">
      <c r="A27" s="192" t="s">
        <v>180</v>
      </c>
      <c r="B27" s="129" t="s">
        <v>25</v>
      </c>
      <c r="C27" s="187"/>
      <c r="D27" s="187"/>
      <c r="E27" s="20"/>
      <c r="F27" s="21"/>
      <c r="G27" s="188"/>
      <c r="H27" s="42">
        <v>0</v>
      </c>
      <c r="I27" s="42">
        <v>0</v>
      </c>
      <c r="J27" s="189" t="s">
        <v>57</v>
      </c>
      <c r="K27" s="189" t="s">
        <v>57</v>
      </c>
      <c r="L27" s="189" t="s">
        <v>57</v>
      </c>
      <c r="M27" s="43">
        <v>1</v>
      </c>
      <c r="N27" s="42">
        <v>0</v>
      </c>
      <c r="O27" s="43">
        <v>1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67" t="s">
        <v>57</v>
      </c>
      <c r="AD27" s="43">
        <v>1</v>
      </c>
      <c r="AE27" s="67" t="s">
        <v>57</v>
      </c>
      <c r="AF27" s="67" t="s">
        <v>57</v>
      </c>
      <c r="AG27" s="67" t="s">
        <v>57</v>
      </c>
      <c r="AH27" s="67" t="s">
        <v>57</v>
      </c>
      <c r="AI27" s="67" t="s">
        <v>57</v>
      </c>
      <c r="AJ27" s="67" t="s">
        <v>57</v>
      </c>
      <c r="AK27" s="67" t="s">
        <v>57</v>
      </c>
      <c r="AL27" s="67" t="s">
        <v>57</v>
      </c>
      <c r="AM27" s="67" t="s">
        <v>57</v>
      </c>
      <c r="AN27" s="67" t="s">
        <v>57</v>
      </c>
      <c r="AO27" s="67" t="s">
        <v>57</v>
      </c>
      <c r="AP27" s="67" t="s">
        <v>57</v>
      </c>
      <c r="AQ27" s="67" t="s">
        <v>57</v>
      </c>
      <c r="AR27" s="189" t="s">
        <v>57</v>
      </c>
      <c r="AS27" s="189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67" t="s">
        <v>57</v>
      </c>
      <c r="BG27" s="67" t="s">
        <v>57</v>
      </c>
      <c r="BH27" s="67" t="s">
        <v>57</v>
      </c>
      <c r="BI27" s="43">
        <v>1</v>
      </c>
      <c r="BJ27" s="67" t="s">
        <v>57</v>
      </c>
      <c r="BK27" s="43">
        <v>1</v>
      </c>
      <c r="BL27" s="43">
        <v>1</v>
      </c>
      <c r="BM27" s="42">
        <v>0</v>
      </c>
      <c r="BN27" s="67" t="s">
        <v>57</v>
      </c>
      <c r="BO27" s="43">
        <v>1</v>
      </c>
      <c r="BP27" s="43">
        <v>1</v>
      </c>
      <c r="BQ27" s="67" t="s">
        <v>57</v>
      </c>
      <c r="BR27" s="67" t="s">
        <v>57</v>
      </c>
      <c r="BS27" s="67" t="s">
        <v>57</v>
      </c>
      <c r="BT27" s="67" t="s">
        <v>57</v>
      </c>
      <c r="BU27" s="43">
        <v>1</v>
      </c>
      <c r="BV27" s="43">
        <v>1</v>
      </c>
      <c r="BW27" s="43">
        <v>1</v>
      </c>
      <c r="BX27" s="43">
        <v>1</v>
      </c>
      <c r="BY27" s="42">
        <v>0</v>
      </c>
      <c r="BZ27" s="43">
        <v>1</v>
      </c>
      <c r="CA27" s="43">
        <v>1</v>
      </c>
      <c r="CB27" s="185" t="s">
        <v>57</v>
      </c>
      <c r="CC27" s="43">
        <v>1</v>
      </c>
      <c r="CD27" s="42">
        <v>0</v>
      </c>
      <c r="CE27" s="42">
        <v>0</v>
      </c>
      <c r="CF27" s="42">
        <v>0</v>
      </c>
      <c r="CG27" s="42">
        <v>0</v>
      </c>
      <c r="CH27" s="42">
        <v>0</v>
      </c>
      <c r="CI27" s="67" t="s">
        <v>57</v>
      </c>
      <c r="CJ27" s="67" t="s">
        <v>57</v>
      </c>
      <c r="CK27" s="42">
        <v>0</v>
      </c>
      <c r="CL27" s="67" t="s">
        <v>57</v>
      </c>
      <c r="CM27" s="42">
        <v>0</v>
      </c>
      <c r="CN27" s="42">
        <v>0</v>
      </c>
      <c r="CO27" s="42">
        <v>0</v>
      </c>
      <c r="CP27" s="67" t="s">
        <v>57</v>
      </c>
      <c r="CQ27" s="67" t="s">
        <v>57</v>
      </c>
      <c r="CR27" s="42">
        <v>0</v>
      </c>
      <c r="CS27" s="67" t="s">
        <v>57</v>
      </c>
      <c r="CT27" s="43">
        <v>1</v>
      </c>
      <c r="CU27" s="42">
        <v>0</v>
      </c>
      <c r="CV27" s="67" t="s">
        <v>57</v>
      </c>
      <c r="CW27" s="67" t="s">
        <v>57</v>
      </c>
      <c r="CX27" s="67" t="s">
        <v>57</v>
      </c>
      <c r="CY27" s="42">
        <v>0</v>
      </c>
      <c r="CZ27" s="67" t="s">
        <v>57</v>
      </c>
      <c r="DA27" s="42">
        <v>0</v>
      </c>
      <c r="DB27" s="42">
        <v>0</v>
      </c>
      <c r="DC27" s="42">
        <v>0</v>
      </c>
      <c r="DD27" s="185" t="s">
        <v>57</v>
      </c>
      <c r="DE27" s="43">
        <v>1</v>
      </c>
      <c r="DF27" s="43">
        <v>1</v>
      </c>
      <c r="DG27" s="67" t="s">
        <v>57</v>
      </c>
      <c r="DH27" s="43">
        <v>1</v>
      </c>
      <c r="DI27" s="67" t="s">
        <v>57</v>
      </c>
      <c r="DJ27" s="43">
        <v>1</v>
      </c>
      <c r="DK27" s="42">
        <v>0</v>
      </c>
      <c r="DL27" s="43">
        <v>1</v>
      </c>
      <c r="DM27" s="42">
        <v>0</v>
      </c>
      <c r="DN27" s="42">
        <v>0</v>
      </c>
      <c r="DO27" s="42">
        <v>0</v>
      </c>
      <c r="DP27" s="67" t="s">
        <v>57</v>
      </c>
      <c r="DQ27" s="42">
        <v>0</v>
      </c>
      <c r="DR27" s="42">
        <v>0</v>
      </c>
      <c r="DS27" s="67" t="s">
        <v>57</v>
      </c>
      <c r="DT27" s="43">
        <v>1</v>
      </c>
      <c r="DU27" s="42">
        <v>0</v>
      </c>
      <c r="DV27" s="43">
        <v>1</v>
      </c>
      <c r="DW27" s="42">
        <v>0</v>
      </c>
      <c r="DX27" s="43">
        <v>1</v>
      </c>
      <c r="DY27" s="67" t="s">
        <v>57</v>
      </c>
      <c r="DZ27" s="67" t="s">
        <v>57</v>
      </c>
      <c r="EA27" s="67" t="s">
        <v>57</v>
      </c>
      <c r="EB27" s="67" t="s">
        <v>57</v>
      </c>
      <c r="EC27" s="67" t="s">
        <v>57</v>
      </c>
      <c r="ED27" s="67" t="s">
        <v>57</v>
      </c>
      <c r="EE27" s="67" t="s">
        <v>57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67" t="s">
        <v>57</v>
      </c>
      <c r="EO27" s="42">
        <v>0</v>
      </c>
      <c r="EP27" s="43">
        <v>1</v>
      </c>
      <c r="EQ27" s="42">
        <v>0</v>
      </c>
      <c r="ER27" s="43">
        <v>1</v>
      </c>
      <c r="ES27" s="42">
        <v>0</v>
      </c>
      <c r="ET27" s="43">
        <v>1</v>
      </c>
      <c r="EU27" s="42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 t="shared" si="0"/>
        <v>27</v>
      </c>
      <c r="FD27" s="210">
        <f t="shared" si="1"/>
        <v>0.4576271186440678</v>
      </c>
      <c r="FE27" s="101">
        <f t="shared" si="2"/>
        <v>23</v>
      </c>
      <c r="FF27" s="179"/>
      <c r="FG27" s="190"/>
      <c r="FH27" s="190"/>
      <c r="FI27" s="190"/>
      <c r="FJ27" s="190"/>
      <c r="FK27" s="202">
        <v>3895.1181226525923</v>
      </c>
      <c r="FL27" s="190"/>
      <c r="FM27" s="190"/>
      <c r="FN27" s="179"/>
    </row>
    <row r="28" spans="1:170" s="133" customFormat="1" x14ac:dyDescent="0.25">
      <c r="A28" s="192" t="s">
        <v>181</v>
      </c>
      <c r="B28" s="129" t="s">
        <v>26</v>
      </c>
      <c r="C28" s="187"/>
      <c r="D28" s="187"/>
      <c r="E28" s="20"/>
      <c r="F28" s="20"/>
      <c r="G28" s="188"/>
      <c r="H28" s="43">
        <v>1</v>
      </c>
      <c r="I28" s="43">
        <v>1</v>
      </c>
      <c r="J28" s="189" t="s">
        <v>57</v>
      </c>
      <c r="K28" s="189" t="s">
        <v>57</v>
      </c>
      <c r="L28" s="189" t="s">
        <v>57</v>
      </c>
      <c r="M28" s="42">
        <v>0</v>
      </c>
      <c r="N28" s="42">
        <v>0</v>
      </c>
      <c r="O28" s="43">
        <v>1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67" t="s">
        <v>57</v>
      </c>
      <c r="AD28" s="43">
        <v>1</v>
      </c>
      <c r="AE28" s="67" t="s">
        <v>57</v>
      </c>
      <c r="AF28" s="67" t="s">
        <v>57</v>
      </c>
      <c r="AG28" s="67" t="s">
        <v>57</v>
      </c>
      <c r="AH28" s="67" t="s">
        <v>57</v>
      </c>
      <c r="AI28" s="67" t="s">
        <v>57</v>
      </c>
      <c r="AJ28" s="67" t="s">
        <v>57</v>
      </c>
      <c r="AK28" s="67" t="s">
        <v>57</v>
      </c>
      <c r="AL28" s="67" t="s">
        <v>57</v>
      </c>
      <c r="AM28" s="67" t="s">
        <v>57</v>
      </c>
      <c r="AN28" s="67" t="s">
        <v>57</v>
      </c>
      <c r="AO28" s="67" t="s">
        <v>57</v>
      </c>
      <c r="AP28" s="67" t="s">
        <v>57</v>
      </c>
      <c r="AQ28" s="67" t="s">
        <v>57</v>
      </c>
      <c r="AR28" s="189" t="s">
        <v>57</v>
      </c>
      <c r="AS28" s="189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67" t="s">
        <v>57</v>
      </c>
      <c r="BG28" s="67" t="s">
        <v>57</v>
      </c>
      <c r="BH28" s="67" t="s">
        <v>57</v>
      </c>
      <c r="BI28" s="43">
        <v>1</v>
      </c>
      <c r="BJ28" s="67" t="s">
        <v>57</v>
      </c>
      <c r="BK28" s="43">
        <v>1</v>
      </c>
      <c r="BL28" s="43">
        <v>1</v>
      </c>
      <c r="BM28" s="43">
        <v>1</v>
      </c>
      <c r="BN28" s="67" t="s">
        <v>57</v>
      </c>
      <c r="BO28" s="43">
        <v>1</v>
      </c>
      <c r="BP28" s="43">
        <v>1</v>
      </c>
      <c r="BQ28" s="67" t="s">
        <v>57</v>
      </c>
      <c r="BR28" s="67" t="s">
        <v>57</v>
      </c>
      <c r="BS28" s="67" t="s">
        <v>57</v>
      </c>
      <c r="BT28" s="67" t="s">
        <v>57</v>
      </c>
      <c r="BU28" s="43">
        <v>1</v>
      </c>
      <c r="BV28" s="43">
        <v>1</v>
      </c>
      <c r="BW28" s="43">
        <v>1</v>
      </c>
      <c r="BX28" s="43">
        <v>1</v>
      </c>
      <c r="BY28" s="43">
        <v>1</v>
      </c>
      <c r="BZ28" s="43">
        <v>1</v>
      </c>
      <c r="CA28" s="43">
        <v>1</v>
      </c>
      <c r="CB28" s="185" t="s">
        <v>57</v>
      </c>
      <c r="CC28" s="43">
        <v>1</v>
      </c>
      <c r="CD28" s="43">
        <v>1</v>
      </c>
      <c r="CE28" s="42">
        <v>0</v>
      </c>
      <c r="CF28" s="42">
        <v>0</v>
      </c>
      <c r="CG28" s="43">
        <v>1</v>
      </c>
      <c r="CH28" s="43">
        <v>1</v>
      </c>
      <c r="CI28" s="67" t="s">
        <v>57</v>
      </c>
      <c r="CJ28" s="67" t="s">
        <v>57</v>
      </c>
      <c r="CK28" s="42">
        <v>0</v>
      </c>
      <c r="CL28" s="67" t="s">
        <v>57</v>
      </c>
      <c r="CM28" s="42">
        <v>0</v>
      </c>
      <c r="CN28" s="42">
        <v>0</v>
      </c>
      <c r="CO28" s="42">
        <v>0</v>
      </c>
      <c r="CP28" s="67" t="s">
        <v>57</v>
      </c>
      <c r="CQ28" s="67" t="s">
        <v>57</v>
      </c>
      <c r="CR28" s="42">
        <v>0</v>
      </c>
      <c r="CS28" s="67" t="s">
        <v>57</v>
      </c>
      <c r="CT28" s="43">
        <v>1</v>
      </c>
      <c r="CU28" s="43">
        <v>1</v>
      </c>
      <c r="CV28" s="67" t="s">
        <v>57</v>
      </c>
      <c r="CW28" s="67" t="s">
        <v>57</v>
      </c>
      <c r="CX28" s="67" t="s">
        <v>57</v>
      </c>
      <c r="CY28" s="42">
        <v>0</v>
      </c>
      <c r="CZ28" s="67" t="s">
        <v>57</v>
      </c>
      <c r="DA28" s="42">
        <v>0</v>
      </c>
      <c r="DB28" s="42">
        <v>0</v>
      </c>
      <c r="DC28" s="42">
        <v>0</v>
      </c>
      <c r="DD28" s="185" t="s">
        <v>57</v>
      </c>
      <c r="DE28" s="43">
        <v>1</v>
      </c>
      <c r="DF28" s="43">
        <v>1</v>
      </c>
      <c r="DG28" s="67" t="s">
        <v>57</v>
      </c>
      <c r="DH28" s="43">
        <v>1</v>
      </c>
      <c r="DI28" s="67" t="s">
        <v>57</v>
      </c>
      <c r="DJ28" s="43">
        <v>1</v>
      </c>
      <c r="DK28" s="42">
        <v>0</v>
      </c>
      <c r="DL28" s="43">
        <v>1</v>
      </c>
      <c r="DM28" s="42">
        <v>0</v>
      </c>
      <c r="DN28" s="43">
        <v>1</v>
      </c>
      <c r="DO28" s="42">
        <v>0</v>
      </c>
      <c r="DP28" s="67" t="s">
        <v>57</v>
      </c>
      <c r="DQ28" s="42">
        <v>0</v>
      </c>
      <c r="DR28" s="43">
        <v>1</v>
      </c>
      <c r="DS28" s="67" t="s">
        <v>57</v>
      </c>
      <c r="DT28" s="43">
        <v>1</v>
      </c>
      <c r="DU28" s="43">
        <v>1</v>
      </c>
      <c r="DV28" s="42">
        <v>0</v>
      </c>
      <c r="DW28" s="42">
        <v>0</v>
      </c>
      <c r="DX28" s="43">
        <v>1</v>
      </c>
      <c r="DY28" s="67" t="s">
        <v>57</v>
      </c>
      <c r="DZ28" s="67" t="s">
        <v>57</v>
      </c>
      <c r="EA28" s="67" t="s">
        <v>57</v>
      </c>
      <c r="EB28" s="67" t="s">
        <v>57</v>
      </c>
      <c r="EC28" s="67" t="s">
        <v>57</v>
      </c>
      <c r="ED28" s="67" t="s">
        <v>57</v>
      </c>
      <c r="EE28" s="67" t="s">
        <v>57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67" t="s">
        <v>57</v>
      </c>
      <c r="EO28" s="43">
        <v>1</v>
      </c>
      <c r="EP28" s="43">
        <v>1</v>
      </c>
      <c r="EQ28" s="42">
        <v>0</v>
      </c>
      <c r="ER28" s="43">
        <v>1</v>
      </c>
      <c r="ES28" s="43">
        <v>1</v>
      </c>
      <c r="ET28" s="43">
        <v>1</v>
      </c>
      <c r="EU28" s="42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si="0"/>
        <v>38</v>
      </c>
      <c r="FD28" s="210">
        <f t="shared" si="1"/>
        <v>0.64406779661016944</v>
      </c>
      <c r="FE28" s="101">
        <f t="shared" si="2"/>
        <v>7</v>
      </c>
      <c r="FF28" s="179"/>
      <c r="FG28" s="190"/>
      <c r="FH28" s="190"/>
      <c r="FI28" s="190"/>
      <c r="FJ28" s="190"/>
      <c r="FK28" s="202">
        <v>5818.1145036551479</v>
      </c>
      <c r="FL28" s="190"/>
      <c r="FM28" s="190"/>
      <c r="FN28" s="179"/>
    </row>
    <row r="29" spans="1:170" s="133" customFormat="1" x14ac:dyDescent="0.25">
      <c r="A29" s="192" t="s">
        <v>182</v>
      </c>
      <c r="B29" s="129" t="s">
        <v>27</v>
      </c>
      <c r="C29" s="187"/>
      <c r="D29" s="187"/>
      <c r="E29" s="20"/>
      <c r="F29" s="21"/>
      <c r="G29" s="188"/>
      <c r="H29" s="42">
        <v>0</v>
      </c>
      <c r="I29" s="42">
        <v>0</v>
      </c>
      <c r="J29" s="189" t="s">
        <v>57</v>
      </c>
      <c r="K29" s="189" t="s">
        <v>57</v>
      </c>
      <c r="L29" s="189" t="s">
        <v>57</v>
      </c>
      <c r="M29" s="42">
        <v>0</v>
      </c>
      <c r="N29" s="42">
        <v>0</v>
      </c>
      <c r="O29" s="43">
        <v>1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67" t="s">
        <v>57</v>
      </c>
      <c r="AD29" s="43">
        <v>1</v>
      </c>
      <c r="AE29" s="67" t="s">
        <v>57</v>
      </c>
      <c r="AF29" s="67" t="s">
        <v>57</v>
      </c>
      <c r="AG29" s="67" t="s">
        <v>57</v>
      </c>
      <c r="AH29" s="67" t="s">
        <v>57</v>
      </c>
      <c r="AI29" s="67" t="s">
        <v>57</v>
      </c>
      <c r="AJ29" s="67" t="s">
        <v>57</v>
      </c>
      <c r="AK29" s="67" t="s">
        <v>57</v>
      </c>
      <c r="AL29" s="67" t="s">
        <v>57</v>
      </c>
      <c r="AM29" s="67" t="s">
        <v>57</v>
      </c>
      <c r="AN29" s="67" t="s">
        <v>57</v>
      </c>
      <c r="AO29" s="67" t="s">
        <v>57</v>
      </c>
      <c r="AP29" s="67" t="s">
        <v>57</v>
      </c>
      <c r="AQ29" s="67" t="s">
        <v>57</v>
      </c>
      <c r="AR29" s="189" t="s">
        <v>57</v>
      </c>
      <c r="AS29" s="189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67" t="s">
        <v>57</v>
      </c>
      <c r="BG29" s="67" t="s">
        <v>57</v>
      </c>
      <c r="BH29" s="67" t="s">
        <v>57</v>
      </c>
      <c r="BI29" s="42">
        <v>0</v>
      </c>
      <c r="BJ29" s="67" t="s">
        <v>57</v>
      </c>
      <c r="BK29" s="42">
        <v>0</v>
      </c>
      <c r="BL29" s="43">
        <v>1</v>
      </c>
      <c r="BM29" s="42">
        <v>0</v>
      </c>
      <c r="BN29" s="67" t="s">
        <v>57</v>
      </c>
      <c r="BO29" s="43">
        <v>1</v>
      </c>
      <c r="BP29" s="43">
        <v>1</v>
      </c>
      <c r="BQ29" s="67" t="s">
        <v>57</v>
      </c>
      <c r="BR29" s="67" t="s">
        <v>57</v>
      </c>
      <c r="BS29" s="67" t="s">
        <v>57</v>
      </c>
      <c r="BT29" s="67" t="s">
        <v>57</v>
      </c>
      <c r="BU29" s="43">
        <v>1</v>
      </c>
      <c r="BV29" s="43">
        <v>1</v>
      </c>
      <c r="BW29" s="43">
        <v>1</v>
      </c>
      <c r="BX29" s="43">
        <v>1</v>
      </c>
      <c r="BY29" s="43">
        <v>1</v>
      </c>
      <c r="BZ29" s="43">
        <v>1</v>
      </c>
      <c r="CA29" s="43">
        <v>1</v>
      </c>
      <c r="CB29" s="185" t="s">
        <v>57</v>
      </c>
      <c r="CC29" s="42">
        <v>0</v>
      </c>
      <c r="CD29" s="42">
        <v>0</v>
      </c>
      <c r="CE29" s="42">
        <v>0</v>
      </c>
      <c r="CF29" s="42">
        <v>0</v>
      </c>
      <c r="CG29" s="42">
        <v>0</v>
      </c>
      <c r="CH29" s="42">
        <v>0</v>
      </c>
      <c r="CI29" s="67" t="s">
        <v>57</v>
      </c>
      <c r="CJ29" s="67" t="s">
        <v>57</v>
      </c>
      <c r="CK29" s="42">
        <v>0</v>
      </c>
      <c r="CL29" s="67" t="s">
        <v>57</v>
      </c>
      <c r="CM29" s="42">
        <v>0</v>
      </c>
      <c r="CN29" s="42">
        <v>0</v>
      </c>
      <c r="CO29" s="42">
        <v>0</v>
      </c>
      <c r="CP29" s="67" t="s">
        <v>57</v>
      </c>
      <c r="CQ29" s="67" t="s">
        <v>57</v>
      </c>
      <c r="CR29" s="42">
        <v>0</v>
      </c>
      <c r="CS29" s="67" t="s">
        <v>57</v>
      </c>
      <c r="CT29" s="43">
        <v>1</v>
      </c>
      <c r="CU29" s="43">
        <v>1</v>
      </c>
      <c r="CV29" s="67" t="s">
        <v>57</v>
      </c>
      <c r="CW29" s="67" t="s">
        <v>57</v>
      </c>
      <c r="CX29" s="67" t="s">
        <v>57</v>
      </c>
      <c r="CY29" s="42">
        <v>0</v>
      </c>
      <c r="CZ29" s="67" t="s">
        <v>57</v>
      </c>
      <c r="DA29" s="42">
        <v>0</v>
      </c>
      <c r="DB29" s="43">
        <v>1</v>
      </c>
      <c r="DC29" s="42">
        <v>0</v>
      </c>
      <c r="DD29" s="185" t="s">
        <v>57</v>
      </c>
      <c r="DE29" s="43">
        <v>1</v>
      </c>
      <c r="DF29" s="43">
        <v>1</v>
      </c>
      <c r="DG29" s="67" t="s">
        <v>57</v>
      </c>
      <c r="DH29" s="43">
        <v>1</v>
      </c>
      <c r="DI29" s="67" t="s">
        <v>57</v>
      </c>
      <c r="DJ29" s="42">
        <v>0</v>
      </c>
      <c r="DK29" s="42">
        <v>0</v>
      </c>
      <c r="DL29" s="42">
        <v>0</v>
      </c>
      <c r="DM29" s="42">
        <v>0</v>
      </c>
      <c r="DN29" s="42">
        <v>0</v>
      </c>
      <c r="DO29" s="42">
        <v>0</v>
      </c>
      <c r="DP29" s="67" t="s">
        <v>57</v>
      </c>
      <c r="DQ29" s="42">
        <v>0</v>
      </c>
      <c r="DR29" s="43">
        <v>1</v>
      </c>
      <c r="DS29" s="67" t="s">
        <v>57</v>
      </c>
      <c r="DT29" s="42">
        <v>0</v>
      </c>
      <c r="DU29" s="43">
        <v>1</v>
      </c>
      <c r="DV29" s="42">
        <v>0</v>
      </c>
      <c r="DW29" s="42">
        <v>0</v>
      </c>
      <c r="DX29" s="42">
        <v>0</v>
      </c>
      <c r="DY29" s="67" t="s">
        <v>57</v>
      </c>
      <c r="DZ29" s="67" t="s">
        <v>57</v>
      </c>
      <c r="EA29" s="67" t="s">
        <v>57</v>
      </c>
      <c r="EB29" s="67" t="s">
        <v>57</v>
      </c>
      <c r="EC29" s="67" t="s">
        <v>57</v>
      </c>
      <c r="ED29" s="67" t="s">
        <v>57</v>
      </c>
      <c r="EE29" s="67" t="s">
        <v>57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67" t="s">
        <v>57</v>
      </c>
      <c r="EO29" s="42">
        <v>0</v>
      </c>
      <c r="EP29" s="43">
        <v>1</v>
      </c>
      <c r="EQ29" s="42">
        <v>0</v>
      </c>
      <c r="ER29" s="42">
        <v>0</v>
      </c>
      <c r="ES29" s="43">
        <v>1</v>
      </c>
      <c r="ET29" s="42">
        <v>0</v>
      </c>
      <c r="EU29" s="42">
        <v>0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0"/>
        <v>22</v>
      </c>
      <c r="FD29" s="210">
        <f t="shared" si="1"/>
        <v>0.3728813559322034</v>
      </c>
      <c r="FE29" s="101">
        <f t="shared" si="2"/>
        <v>30</v>
      </c>
      <c r="FF29" s="179"/>
      <c r="FG29" s="190"/>
      <c r="FH29" s="190"/>
      <c r="FI29" s="190"/>
      <c r="FJ29" s="190"/>
      <c r="FK29" s="202">
        <v>12119.390758498948</v>
      </c>
      <c r="FL29" s="190"/>
      <c r="FM29" s="190"/>
      <c r="FN29" s="179"/>
    </row>
    <row r="30" spans="1:170" s="133" customFormat="1" x14ac:dyDescent="0.25">
      <c r="A30" s="192" t="s">
        <v>183</v>
      </c>
      <c r="B30" s="129" t="s">
        <v>28</v>
      </c>
      <c r="C30" s="187"/>
      <c r="D30" s="187"/>
      <c r="E30" s="20"/>
      <c r="F30" s="20"/>
      <c r="G30" s="188"/>
      <c r="H30" s="43">
        <v>1</v>
      </c>
      <c r="I30" s="42">
        <v>0</v>
      </c>
      <c r="J30" s="189" t="s">
        <v>57</v>
      </c>
      <c r="K30" s="189" t="s">
        <v>57</v>
      </c>
      <c r="L30" s="189" t="s">
        <v>57</v>
      </c>
      <c r="M30" s="43">
        <v>1</v>
      </c>
      <c r="N30" s="42">
        <v>0</v>
      </c>
      <c r="O30" s="43">
        <v>1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67" t="s">
        <v>57</v>
      </c>
      <c r="AD30" s="42">
        <v>0</v>
      </c>
      <c r="AE30" s="67" t="s">
        <v>57</v>
      </c>
      <c r="AF30" s="67" t="s">
        <v>57</v>
      </c>
      <c r="AG30" s="67" t="s">
        <v>57</v>
      </c>
      <c r="AH30" s="67" t="s">
        <v>57</v>
      </c>
      <c r="AI30" s="67" t="s">
        <v>57</v>
      </c>
      <c r="AJ30" s="67" t="s">
        <v>57</v>
      </c>
      <c r="AK30" s="67" t="s">
        <v>57</v>
      </c>
      <c r="AL30" s="67" t="s">
        <v>57</v>
      </c>
      <c r="AM30" s="67" t="s">
        <v>57</v>
      </c>
      <c r="AN30" s="67" t="s">
        <v>57</v>
      </c>
      <c r="AO30" s="67" t="s">
        <v>57</v>
      </c>
      <c r="AP30" s="67" t="s">
        <v>57</v>
      </c>
      <c r="AQ30" s="67" t="s">
        <v>57</v>
      </c>
      <c r="AR30" s="189" t="s">
        <v>57</v>
      </c>
      <c r="AS30" s="189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67" t="s">
        <v>57</v>
      </c>
      <c r="BG30" s="67" t="s">
        <v>57</v>
      </c>
      <c r="BH30" s="67" t="s">
        <v>57</v>
      </c>
      <c r="BI30" s="42">
        <v>0</v>
      </c>
      <c r="BJ30" s="67" t="s">
        <v>57</v>
      </c>
      <c r="BK30" s="42">
        <v>0</v>
      </c>
      <c r="BL30" s="42">
        <v>0</v>
      </c>
      <c r="BM30" s="42">
        <v>0</v>
      </c>
      <c r="BN30" s="67" t="s">
        <v>57</v>
      </c>
      <c r="BO30" s="43">
        <v>1</v>
      </c>
      <c r="BP30" s="43">
        <v>1</v>
      </c>
      <c r="BQ30" s="67" t="s">
        <v>57</v>
      </c>
      <c r="BR30" s="67" t="s">
        <v>57</v>
      </c>
      <c r="BS30" s="67" t="s">
        <v>57</v>
      </c>
      <c r="BT30" s="67" t="s">
        <v>57</v>
      </c>
      <c r="BU30" s="43">
        <v>1</v>
      </c>
      <c r="BV30" s="43">
        <v>1</v>
      </c>
      <c r="BW30" s="42">
        <v>0</v>
      </c>
      <c r="BX30" s="43">
        <v>1</v>
      </c>
      <c r="BY30" s="43">
        <v>1</v>
      </c>
      <c r="BZ30" s="43">
        <v>1</v>
      </c>
      <c r="CA30" s="43">
        <v>1</v>
      </c>
      <c r="CB30" s="185" t="s">
        <v>57</v>
      </c>
      <c r="CC30" s="42">
        <v>0</v>
      </c>
      <c r="CD30" s="42">
        <v>0</v>
      </c>
      <c r="CE30" s="42">
        <v>0</v>
      </c>
      <c r="CF30" s="42">
        <v>0</v>
      </c>
      <c r="CG30" s="42">
        <v>0</v>
      </c>
      <c r="CH30" s="42">
        <v>0</v>
      </c>
      <c r="CI30" s="67" t="s">
        <v>57</v>
      </c>
      <c r="CJ30" s="67" t="s">
        <v>57</v>
      </c>
      <c r="CK30" s="42">
        <v>0</v>
      </c>
      <c r="CL30" s="67" t="s">
        <v>57</v>
      </c>
      <c r="CM30" s="42">
        <v>0</v>
      </c>
      <c r="CN30" s="42">
        <v>0</v>
      </c>
      <c r="CO30" s="42">
        <v>0</v>
      </c>
      <c r="CP30" s="67" t="s">
        <v>57</v>
      </c>
      <c r="CQ30" s="67" t="s">
        <v>57</v>
      </c>
      <c r="CR30" s="42">
        <v>0</v>
      </c>
      <c r="CS30" s="67" t="s">
        <v>57</v>
      </c>
      <c r="CT30" s="42">
        <v>0</v>
      </c>
      <c r="CU30" s="42">
        <v>0</v>
      </c>
      <c r="CV30" s="67" t="s">
        <v>57</v>
      </c>
      <c r="CW30" s="67" t="s">
        <v>57</v>
      </c>
      <c r="CX30" s="67" t="s">
        <v>57</v>
      </c>
      <c r="CY30" s="42">
        <v>0</v>
      </c>
      <c r="CZ30" s="67" t="s">
        <v>57</v>
      </c>
      <c r="DA30" s="42">
        <v>0</v>
      </c>
      <c r="DB30" s="42">
        <v>0</v>
      </c>
      <c r="DC30" s="42">
        <v>0</v>
      </c>
      <c r="DD30" s="185" t="s">
        <v>57</v>
      </c>
      <c r="DE30" s="43">
        <v>1</v>
      </c>
      <c r="DF30" s="43">
        <v>1</v>
      </c>
      <c r="DG30" s="67" t="s">
        <v>57</v>
      </c>
      <c r="DH30" s="42">
        <v>0</v>
      </c>
      <c r="DI30" s="67" t="s">
        <v>57</v>
      </c>
      <c r="DJ30" s="42">
        <v>0</v>
      </c>
      <c r="DK30" s="42">
        <v>0</v>
      </c>
      <c r="DL30" s="42">
        <v>0</v>
      </c>
      <c r="DM30" s="42">
        <v>0</v>
      </c>
      <c r="DN30" s="42">
        <v>0</v>
      </c>
      <c r="DO30" s="42">
        <v>0</v>
      </c>
      <c r="DP30" s="67" t="s">
        <v>57</v>
      </c>
      <c r="DQ30" s="42">
        <v>0</v>
      </c>
      <c r="DR30" s="42">
        <v>0</v>
      </c>
      <c r="DS30" s="67" t="s">
        <v>57</v>
      </c>
      <c r="DT30" s="42">
        <v>0</v>
      </c>
      <c r="DU30" s="42">
        <v>0</v>
      </c>
      <c r="DV30" s="42">
        <v>0</v>
      </c>
      <c r="DW30" s="42">
        <v>0</v>
      </c>
      <c r="DX30" s="43">
        <v>1</v>
      </c>
      <c r="DY30" s="67" t="s">
        <v>57</v>
      </c>
      <c r="DZ30" s="67" t="s">
        <v>57</v>
      </c>
      <c r="EA30" s="67" t="s">
        <v>57</v>
      </c>
      <c r="EB30" s="67" t="s">
        <v>57</v>
      </c>
      <c r="EC30" s="67" t="s">
        <v>57</v>
      </c>
      <c r="ED30" s="67" t="s">
        <v>57</v>
      </c>
      <c r="EE30" s="67" t="s">
        <v>57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67" t="s">
        <v>57</v>
      </c>
      <c r="EO30" s="42">
        <v>0</v>
      </c>
      <c r="EP30" s="42">
        <v>0</v>
      </c>
      <c r="EQ30" s="42">
        <v>0</v>
      </c>
      <c r="ER30" s="42">
        <v>0</v>
      </c>
      <c r="ES30" s="42">
        <v>0</v>
      </c>
      <c r="ET30" s="42">
        <v>0</v>
      </c>
      <c r="EU30" s="42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0"/>
        <v>14</v>
      </c>
      <c r="FD30" s="210">
        <f t="shared" si="1"/>
        <v>0.23728813559322035</v>
      </c>
      <c r="FE30" s="101">
        <f t="shared" si="2"/>
        <v>32</v>
      </c>
      <c r="FF30" s="179"/>
      <c r="FG30" s="190"/>
      <c r="FH30" s="190"/>
      <c r="FI30" s="190"/>
      <c r="FJ30" s="190"/>
      <c r="FK30" s="202">
        <v>4017.1983173824656</v>
      </c>
      <c r="FL30" s="190"/>
      <c r="FM30" s="190"/>
      <c r="FN30" s="179"/>
    </row>
    <row r="31" spans="1:170" s="133" customFormat="1" x14ac:dyDescent="0.25">
      <c r="A31" s="192" t="s">
        <v>184</v>
      </c>
      <c r="B31" s="129" t="s">
        <v>29</v>
      </c>
      <c r="C31" s="187"/>
      <c r="D31" s="187"/>
      <c r="E31" s="21"/>
      <c r="F31" s="21"/>
      <c r="G31" s="188"/>
      <c r="H31" s="43">
        <v>1</v>
      </c>
      <c r="I31" s="43">
        <v>1</v>
      </c>
      <c r="J31" s="189" t="s">
        <v>57</v>
      </c>
      <c r="K31" s="189" t="s">
        <v>57</v>
      </c>
      <c r="L31" s="189" t="s">
        <v>57</v>
      </c>
      <c r="M31" s="43">
        <v>1</v>
      </c>
      <c r="N31" s="43">
        <v>1</v>
      </c>
      <c r="O31" s="43">
        <v>1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67" t="s">
        <v>57</v>
      </c>
      <c r="AD31" s="43">
        <v>1</v>
      </c>
      <c r="AE31" s="67" t="s">
        <v>57</v>
      </c>
      <c r="AF31" s="67" t="s">
        <v>57</v>
      </c>
      <c r="AG31" s="67" t="s">
        <v>57</v>
      </c>
      <c r="AH31" s="67" t="s">
        <v>57</v>
      </c>
      <c r="AI31" s="67" t="s">
        <v>57</v>
      </c>
      <c r="AJ31" s="67" t="s">
        <v>57</v>
      </c>
      <c r="AK31" s="67" t="s">
        <v>57</v>
      </c>
      <c r="AL31" s="67" t="s">
        <v>57</v>
      </c>
      <c r="AM31" s="67" t="s">
        <v>57</v>
      </c>
      <c r="AN31" s="67" t="s">
        <v>57</v>
      </c>
      <c r="AO31" s="67" t="s">
        <v>57</v>
      </c>
      <c r="AP31" s="67" t="s">
        <v>57</v>
      </c>
      <c r="AQ31" s="67" t="s">
        <v>57</v>
      </c>
      <c r="AR31" s="189" t="s">
        <v>57</v>
      </c>
      <c r="AS31" s="189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67" t="s">
        <v>57</v>
      </c>
      <c r="BG31" s="67" t="s">
        <v>57</v>
      </c>
      <c r="BH31" s="67" t="s">
        <v>57</v>
      </c>
      <c r="BI31" s="42">
        <v>0</v>
      </c>
      <c r="BJ31" s="67" t="s">
        <v>57</v>
      </c>
      <c r="BK31" s="42">
        <v>0</v>
      </c>
      <c r="BL31" s="43">
        <v>1</v>
      </c>
      <c r="BM31" s="42">
        <v>0</v>
      </c>
      <c r="BN31" s="67" t="s">
        <v>57</v>
      </c>
      <c r="BO31" s="43">
        <v>1</v>
      </c>
      <c r="BP31" s="43">
        <v>1</v>
      </c>
      <c r="BQ31" s="67" t="s">
        <v>57</v>
      </c>
      <c r="BR31" s="67" t="s">
        <v>57</v>
      </c>
      <c r="BS31" s="67" t="s">
        <v>57</v>
      </c>
      <c r="BT31" s="67" t="s">
        <v>57</v>
      </c>
      <c r="BU31" s="43">
        <v>1</v>
      </c>
      <c r="BV31" s="43">
        <v>1</v>
      </c>
      <c r="BW31" s="42">
        <v>0</v>
      </c>
      <c r="BX31" s="43">
        <v>1</v>
      </c>
      <c r="BY31" s="42">
        <v>0</v>
      </c>
      <c r="BZ31" s="43">
        <v>1</v>
      </c>
      <c r="CA31" s="43">
        <v>1</v>
      </c>
      <c r="CB31" s="185" t="s">
        <v>57</v>
      </c>
      <c r="CC31" s="42">
        <v>0</v>
      </c>
      <c r="CD31" s="42">
        <v>0</v>
      </c>
      <c r="CE31" s="42">
        <v>0</v>
      </c>
      <c r="CF31" s="42">
        <v>0</v>
      </c>
      <c r="CG31" s="42">
        <v>0</v>
      </c>
      <c r="CH31" s="42">
        <v>0</v>
      </c>
      <c r="CI31" s="67" t="s">
        <v>57</v>
      </c>
      <c r="CJ31" s="67" t="s">
        <v>57</v>
      </c>
      <c r="CK31" s="42">
        <v>0</v>
      </c>
      <c r="CL31" s="67" t="s">
        <v>57</v>
      </c>
      <c r="CM31" s="42">
        <v>0</v>
      </c>
      <c r="CN31" s="42">
        <v>0</v>
      </c>
      <c r="CO31" s="42">
        <v>0</v>
      </c>
      <c r="CP31" s="67" t="s">
        <v>57</v>
      </c>
      <c r="CQ31" s="67" t="s">
        <v>57</v>
      </c>
      <c r="CR31" s="42">
        <v>0</v>
      </c>
      <c r="CS31" s="67" t="s">
        <v>57</v>
      </c>
      <c r="CT31" s="42">
        <v>0</v>
      </c>
      <c r="CU31" s="42">
        <v>0</v>
      </c>
      <c r="CV31" s="67" t="s">
        <v>57</v>
      </c>
      <c r="CW31" s="67" t="s">
        <v>57</v>
      </c>
      <c r="CX31" s="67" t="s">
        <v>57</v>
      </c>
      <c r="CY31" s="42">
        <v>0</v>
      </c>
      <c r="CZ31" s="67" t="s">
        <v>57</v>
      </c>
      <c r="DA31" s="42">
        <v>0</v>
      </c>
      <c r="DB31" s="42">
        <v>0</v>
      </c>
      <c r="DC31" s="42">
        <v>0</v>
      </c>
      <c r="DD31" s="185" t="s">
        <v>57</v>
      </c>
      <c r="DE31" s="43">
        <v>1</v>
      </c>
      <c r="DF31" s="43">
        <v>1</v>
      </c>
      <c r="DG31" s="67" t="s">
        <v>57</v>
      </c>
      <c r="DH31" s="43">
        <v>1</v>
      </c>
      <c r="DI31" s="67" t="s">
        <v>57</v>
      </c>
      <c r="DJ31" s="42">
        <v>0</v>
      </c>
      <c r="DK31" s="42">
        <v>0</v>
      </c>
      <c r="DL31" s="42">
        <v>0</v>
      </c>
      <c r="DM31" s="42">
        <v>0</v>
      </c>
      <c r="DN31" s="42">
        <v>0</v>
      </c>
      <c r="DO31" s="42">
        <v>0</v>
      </c>
      <c r="DP31" s="67" t="s">
        <v>57</v>
      </c>
      <c r="DQ31" s="42">
        <v>0</v>
      </c>
      <c r="DR31" s="42">
        <v>0</v>
      </c>
      <c r="DS31" s="67" t="s">
        <v>57</v>
      </c>
      <c r="DT31" s="42">
        <v>0</v>
      </c>
      <c r="DU31" s="42">
        <v>0</v>
      </c>
      <c r="DV31" s="42">
        <v>0</v>
      </c>
      <c r="DW31" s="42">
        <v>0</v>
      </c>
      <c r="DX31" s="42">
        <v>0</v>
      </c>
      <c r="DY31" s="67" t="s">
        <v>57</v>
      </c>
      <c r="DZ31" s="67" t="s">
        <v>57</v>
      </c>
      <c r="EA31" s="67" t="s">
        <v>57</v>
      </c>
      <c r="EB31" s="67" t="s">
        <v>57</v>
      </c>
      <c r="EC31" s="67" t="s">
        <v>57</v>
      </c>
      <c r="ED31" s="67" t="s">
        <v>57</v>
      </c>
      <c r="EE31" s="67" t="s">
        <v>57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67" t="s">
        <v>57</v>
      </c>
      <c r="EO31" s="43">
        <v>1</v>
      </c>
      <c r="EP31" s="43">
        <v>1</v>
      </c>
      <c r="EQ31" s="42">
        <v>0</v>
      </c>
      <c r="ER31" s="43">
        <v>1</v>
      </c>
      <c r="ES31" s="43">
        <v>1</v>
      </c>
      <c r="ET31" s="43">
        <v>1</v>
      </c>
      <c r="EU31" s="42">
        <v>0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0"/>
        <v>22</v>
      </c>
      <c r="FD31" s="210">
        <f t="shared" si="1"/>
        <v>0.3728813559322034</v>
      </c>
      <c r="FE31" s="101">
        <f t="shared" si="2"/>
        <v>30</v>
      </c>
      <c r="FF31" s="179"/>
      <c r="FG31" s="190"/>
      <c r="FH31" s="190"/>
      <c r="FI31" s="190"/>
      <c r="FJ31" s="190"/>
      <c r="FK31" s="202">
        <v>8545.8446258788208</v>
      </c>
      <c r="FL31" s="190"/>
      <c r="FM31" s="190"/>
      <c r="FN31" s="179"/>
    </row>
    <row r="32" spans="1:170" s="133" customFormat="1" x14ac:dyDescent="0.25">
      <c r="A32" s="192" t="s">
        <v>185</v>
      </c>
      <c r="B32" s="129" t="s">
        <v>30</v>
      </c>
      <c r="C32" s="187"/>
      <c r="D32" s="187"/>
      <c r="E32" s="20"/>
      <c r="F32" s="21"/>
      <c r="G32" s="188"/>
      <c r="H32" s="43">
        <v>1</v>
      </c>
      <c r="I32" s="43">
        <v>1</v>
      </c>
      <c r="J32" s="189" t="s">
        <v>57</v>
      </c>
      <c r="K32" s="189" t="s">
        <v>57</v>
      </c>
      <c r="L32" s="189" t="s">
        <v>57</v>
      </c>
      <c r="M32" s="43">
        <v>1</v>
      </c>
      <c r="N32" s="42">
        <v>0</v>
      </c>
      <c r="O32" s="43">
        <v>1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67" t="s">
        <v>57</v>
      </c>
      <c r="AD32" s="43">
        <v>1</v>
      </c>
      <c r="AE32" s="67" t="s">
        <v>57</v>
      </c>
      <c r="AF32" s="67" t="s">
        <v>57</v>
      </c>
      <c r="AG32" s="67" t="s">
        <v>57</v>
      </c>
      <c r="AH32" s="67" t="s">
        <v>57</v>
      </c>
      <c r="AI32" s="67" t="s">
        <v>57</v>
      </c>
      <c r="AJ32" s="67" t="s">
        <v>57</v>
      </c>
      <c r="AK32" s="67" t="s">
        <v>57</v>
      </c>
      <c r="AL32" s="67" t="s">
        <v>57</v>
      </c>
      <c r="AM32" s="67" t="s">
        <v>57</v>
      </c>
      <c r="AN32" s="67" t="s">
        <v>57</v>
      </c>
      <c r="AO32" s="67" t="s">
        <v>57</v>
      </c>
      <c r="AP32" s="67" t="s">
        <v>57</v>
      </c>
      <c r="AQ32" s="67" t="s">
        <v>57</v>
      </c>
      <c r="AR32" s="189" t="s">
        <v>57</v>
      </c>
      <c r="AS32" s="189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67" t="s">
        <v>57</v>
      </c>
      <c r="BG32" s="67" t="s">
        <v>57</v>
      </c>
      <c r="BH32" s="67" t="s">
        <v>57</v>
      </c>
      <c r="BI32" s="43">
        <v>1</v>
      </c>
      <c r="BJ32" s="67" t="s">
        <v>57</v>
      </c>
      <c r="BK32" s="43">
        <v>1</v>
      </c>
      <c r="BL32" s="43">
        <v>1</v>
      </c>
      <c r="BM32" s="43">
        <v>1</v>
      </c>
      <c r="BN32" s="67" t="s">
        <v>57</v>
      </c>
      <c r="BO32" s="43">
        <v>1</v>
      </c>
      <c r="BP32" s="43">
        <v>1</v>
      </c>
      <c r="BQ32" s="67" t="s">
        <v>57</v>
      </c>
      <c r="BR32" s="67" t="s">
        <v>57</v>
      </c>
      <c r="BS32" s="67" t="s">
        <v>57</v>
      </c>
      <c r="BT32" s="67" t="s">
        <v>57</v>
      </c>
      <c r="BU32" s="43">
        <v>1</v>
      </c>
      <c r="BV32" s="43">
        <v>1</v>
      </c>
      <c r="BW32" s="43">
        <v>1</v>
      </c>
      <c r="BX32" s="43">
        <v>1</v>
      </c>
      <c r="BY32" s="42">
        <v>0</v>
      </c>
      <c r="BZ32" s="43">
        <v>1</v>
      </c>
      <c r="CA32" s="43">
        <v>1</v>
      </c>
      <c r="CB32" s="185" t="s">
        <v>57</v>
      </c>
      <c r="CC32" s="43">
        <v>1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67" t="s">
        <v>57</v>
      </c>
      <c r="CJ32" s="67" t="s">
        <v>57</v>
      </c>
      <c r="CK32" s="42">
        <v>0</v>
      </c>
      <c r="CL32" s="67" t="s">
        <v>57</v>
      </c>
      <c r="CM32" s="42">
        <v>0</v>
      </c>
      <c r="CN32" s="42">
        <v>0</v>
      </c>
      <c r="CO32" s="42">
        <v>0</v>
      </c>
      <c r="CP32" s="67" t="s">
        <v>57</v>
      </c>
      <c r="CQ32" s="67" t="s">
        <v>57</v>
      </c>
      <c r="CR32" s="44" t="s">
        <v>156</v>
      </c>
      <c r="CS32" s="67" t="s">
        <v>57</v>
      </c>
      <c r="CT32" s="44" t="s">
        <v>156</v>
      </c>
      <c r="CU32" s="44" t="s">
        <v>156</v>
      </c>
      <c r="CV32" s="67" t="s">
        <v>57</v>
      </c>
      <c r="CW32" s="67" t="s">
        <v>57</v>
      </c>
      <c r="CX32" s="67" t="s">
        <v>57</v>
      </c>
      <c r="CY32" s="44" t="s">
        <v>156</v>
      </c>
      <c r="CZ32" s="67" t="s">
        <v>57</v>
      </c>
      <c r="DA32" s="44" t="s">
        <v>156</v>
      </c>
      <c r="DB32" s="44" t="s">
        <v>156</v>
      </c>
      <c r="DC32" s="44" t="s">
        <v>156</v>
      </c>
      <c r="DD32" s="185" t="s">
        <v>57</v>
      </c>
      <c r="DE32" s="43">
        <v>1</v>
      </c>
      <c r="DF32" s="43">
        <v>1</v>
      </c>
      <c r="DG32" s="67" t="s">
        <v>57</v>
      </c>
      <c r="DH32" s="43">
        <v>1</v>
      </c>
      <c r="DI32" s="67" t="s">
        <v>57</v>
      </c>
      <c r="DJ32" s="42">
        <v>0</v>
      </c>
      <c r="DK32" s="42">
        <v>0</v>
      </c>
      <c r="DL32" s="42">
        <v>0</v>
      </c>
      <c r="DM32" s="42">
        <v>0</v>
      </c>
      <c r="DN32" s="42">
        <v>0</v>
      </c>
      <c r="DO32" s="42">
        <v>0</v>
      </c>
      <c r="DP32" s="67" t="s">
        <v>57</v>
      </c>
      <c r="DQ32" s="43">
        <v>1</v>
      </c>
      <c r="DR32" s="43">
        <v>1</v>
      </c>
      <c r="DS32" s="67" t="s">
        <v>57</v>
      </c>
      <c r="DT32" s="43">
        <v>1</v>
      </c>
      <c r="DU32" s="42">
        <v>0</v>
      </c>
      <c r="DV32" s="42">
        <v>0</v>
      </c>
      <c r="DW32" s="42">
        <v>0</v>
      </c>
      <c r="DX32" s="43">
        <v>1</v>
      </c>
      <c r="DY32" s="67" t="s">
        <v>57</v>
      </c>
      <c r="DZ32" s="67" t="s">
        <v>57</v>
      </c>
      <c r="EA32" s="67" t="s">
        <v>57</v>
      </c>
      <c r="EB32" s="67" t="s">
        <v>57</v>
      </c>
      <c r="EC32" s="67" t="s">
        <v>57</v>
      </c>
      <c r="ED32" s="67" t="s">
        <v>57</v>
      </c>
      <c r="EE32" s="67" t="s">
        <v>57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67" t="s">
        <v>57</v>
      </c>
      <c r="EO32" s="43">
        <v>1</v>
      </c>
      <c r="EP32" s="42">
        <v>0</v>
      </c>
      <c r="EQ32" s="43">
        <v>1</v>
      </c>
      <c r="ER32" s="43">
        <v>1</v>
      </c>
      <c r="ES32" s="42">
        <v>0</v>
      </c>
      <c r="ET32" s="42">
        <v>0</v>
      </c>
      <c r="EU32" s="43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0"/>
        <v>29</v>
      </c>
      <c r="FD32" s="210">
        <f>(FC32/52)</f>
        <v>0.55769230769230771</v>
      </c>
      <c r="FE32" s="101">
        <f t="shared" si="2"/>
        <v>18</v>
      </c>
      <c r="FF32" s="179"/>
      <c r="FG32" s="190"/>
      <c r="FH32" s="190"/>
      <c r="FI32" s="190"/>
      <c r="FJ32" s="190"/>
      <c r="FK32" s="202">
        <v>0</v>
      </c>
      <c r="FL32" s="190"/>
      <c r="FM32" s="190"/>
      <c r="FN32" s="179"/>
    </row>
    <row r="33" spans="1:170" s="133" customFormat="1" x14ac:dyDescent="0.25">
      <c r="A33" s="192" t="s">
        <v>186</v>
      </c>
      <c r="B33" s="129" t="s">
        <v>31</v>
      </c>
      <c r="C33" s="187"/>
      <c r="D33" s="187"/>
      <c r="E33" s="20"/>
      <c r="F33" s="21"/>
      <c r="G33" s="188"/>
      <c r="H33" s="43">
        <v>1</v>
      </c>
      <c r="I33" s="43">
        <v>1</v>
      </c>
      <c r="J33" s="189" t="s">
        <v>57</v>
      </c>
      <c r="K33" s="189" t="s">
        <v>57</v>
      </c>
      <c r="L33" s="189" t="s">
        <v>57</v>
      </c>
      <c r="M33" s="43">
        <v>1</v>
      </c>
      <c r="N33" s="42">
        <v>0</v>
      </c>
      <c r="O33" s="43">
        <v>1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67" t="s">
        <v>57</v>
      </c>
      <c r="AD33" s="43">
        <v>1</v>
      </c>
      <c r="AE33" s="67" t="s">
        <v>57</v>
      </c>
      <c r="AF33" s="67" t="s">
        <v>57</v>
      </c>
      <c r="AG33" s="67" t="s">
        <v>57</v>
      </c>
      <c r="AH33" s="67" t="s">
        <v>57</v>
      </c>
      <c r="AI33" s="67" t="s">
        <v>57</v>
      </c>
      <c r="AJ33" s="67" t="s">
        <v>57</v>
      </c>
      <c r="AK33" s="67" t="s">
        <v>57</v>
      </c>
      <c r="AL33" s="67" t="s">
        <v>57</v>
      </c>
      <c r="AM33" s="67" t="s">
        <v>57</v>
      </c>
      <c r="AN33" s="67" t="s">
        <v>57</v>
      </c>
      <c r="AO33" s="67" t="s">
        <v>57</v>
      </c>
      <c r="AP33" s="67" t="s">
        <v>57</v>
      </c>
      <c r="AQ33" s="67" t="s">
        <v>57</v>
      </c>
      <c r="AR33" s="189" t="s">
        <v>57</v>
      </c>
      <c r="AS33" s="189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67" t="s">
        <v>57</v>
      </c>
      <c r="BG33" s="67" t="s">
        <v>57</v>
      </c>
      <c r="BH33" s="67" t="s">
        <v>57</v>
      </c>
      <c r="BI33" s="43">
        <v>1</v>
      </c>
      <c r="BJ33" s="67" t="s">
        <v>57</v>
      </c>
      <c r="BK33" s="42">
        <v>0</v>
      </c>
      <c r="BL33" s="43">
        <v>1</v>
      </c>
      <c r="BM33" s="42">
        <v>0</v>
      </c>
      <c r="BN33" s="67" t="s">
        <v>57</v>
      </c>
      <c r="BO33" s="43">
        <v>1</v>
      </c>
      <c r="BP33" s="43">
        <v>1</v>
      </c>
      <c r="BQ33" s="67" t="s">
        <v>57</v>
      </c>
      <c r="BR33" s="67" t="s">
        <v>57</v>
      </c>
      <c r="BS33" s="67" t="s">
        <v>57</v>
      </c>
      <c r="BT33" s="67" t="s">
        <v>57</v>
      </c>
      <c r="BU33" s="43">
        <v>1</v>
      </c>
      <c r="BV33" s="43">
        <v>1</v>
      </c>
      <c r="BW33" s="43">
        <v>1</v>
      </c>
      <c r="BX33" s="43">
        <v>1</v>
      </c>
      <c r="BY33" s="42">
        <v>0</v>
      </c>
      <c r="BZ33" s="43">
        <v>1</v>
      </c>
      <c r="CA33" s="43">
        <v>1</v>
      </c>
      <c r="CB33" s="185" t="s">
        <v>57</v>
      </c>
      <c r="CC33" s="43">
        <v>1</v>
      </c>
      <c r="CD33" s="42">
        <v>0</v>
      </c>
      <c r="CE33" s="42">
        <v>0</v>
      </c>
      <c r="CF33" s="42">
        <v>0</v>
      </c>
      <c r="CG33" s="43">
        <v>1</v>
      </c>
      <c r="CH33" s="42">
        <v>0</v>
      </c>
      <c r="CI33" s="67" t="s">
        <v>57</v>
      </c>
      <c r="CJ33" s="67" t="s">
        <v>57</v>
      </c>
      <c r="CK33" s="42">
        <v>0</v>
      </c>
      <c r="CL33" s="67" t="s">
        <v>57</v>
      </c>
      <c r="CM33" s="42">
        <v>0</v>
      </c>
      <c r="CN33" s="42">
        <v>0</v>
      </c>
      <c r="CO33" s="42">
        <v>0</v>
      </c>
      <c r="CP33" s="67" t="s">
        <v>57</v>
      </c>
      <c r="CQ33" s="67" t="s">
        <v>57</v>
      </c>
      <c r="CR33" s="42">
        <v>0</v>
      </c>
      <c r="CS33" s="67" t="s">
        <v>57</v>
      </c>
      <c r="CT33" s="43">
        <v>1</v>
      </c>
      <c r="CU33" s="42">
        <v>0</v>
      </c>
      <c r="CV33" s="67" t="s">
        <v>57</v>
      </c>
      <c r="CW33" s="67" t="s">
        <v>57</v>
      </c>
      <c r="CX33" s="67" t="s">
        <v>57</v>
      </c>
      <c r="CY33" s="42">
        <v>0</v>
      </c>
      <c r="CZ33" s="67" t="s">
        <v>57</v>
      </c>
      <c r="DA33" s="42">
        <v>0</v>
      </c>
      <c r="DB33" s="42">
        <v>0</v>
      </c>
      <c r="DC33" s="42">
        <v>0</v>
      </c>
      <c r="DD33" s="185" t="s">
        <v>57</v>
      </c>
      <c r="DE33" s="43">
        <v>1</v>
      </c>
      <c r="DF33" s="43">
        <v>1</v>
      </c>
      <c r="DG33" s="67" t="s">
        <v>57</v>
      </c>
      <c r="DH33" s="43">
        <v>1</v>
      </c>
      <c r="DI33" s="67" t="s">
        <v>57</v>
      </c>
      <c r="DJ33" s="43">
        <v>1</v>
      </c>
      <c r="DK33" s="43">
        <v>1</v>
      </c>
      <c r="DL33" s="43">
        <v>1</v>
      </c>
      <c r="DM33" s="43">
        <v>1</v>
      </c>
      <c r="DN33" s="42">
        <v>0</v>
      </c>
      <c r="DO33" s="42">
        <v>0</v>
      </c>
      <c r="DP33" s="67" t="s">
        <v>57</v>
      </c>
      <c r="DQ33" s="43">
        <v>1</v>
      </c>
      <c r="DR33" s="43">
        <v>1</v>
      </c>
      <c r="DS33" s="67" t="s">
        <v>57</v>
      </c>
      <c r="DT33" s="43">
        <v>1</v>
      </c>
      <c r="DU33" s="42">
        <v>0</v>
      </c>
      <c r="DV33" s="42">
        <v>0</v>
      </c>
      <c r="DW33" s="42">
        <v>0</v>
      </c>
      <c r="DX33" s="43">
        <v>1</v>
      </c>
      <c r="DY33" s="67" t="s">
        <v>57</v>
      </c>
      <c r="DZ33" s="67" t="s">
        <v>57</v>
      </c>
      <c r="EA33" s="67" t="s">
        <v>57</v>
      </c>
      <c r="EB33" s="67" t="s">
        <v>57</v>
      </c>
      <c r="EC33" s="67" t="s">
        <v>57</v>
      </c>
      <c r="ED33" s="67" t="s">
        <v>57</v>
      </c>
      <c r="EE33" s="67" t="s">
        <v>57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67" t="s">
        <v>57</v>
      </c>
      <c r="EO33" s="43">
        <v>1</v>
      </c>
      <c r="EP33" s="43">
        <v>1</v>
      </c>
      <c r="EQ33" s="42">
        <v>0</v>
      </c>
      <c r="ER33" s="43">
        <v>1</v>
      </c>
      <c r="ES33" s="43">
        <v>1</v>
      </c>
      <c r="ET33" s="43">
        <v>1</v>
      </c>
      <c r="EU33" s="42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0"/>
        <v>34</v>
      </c>
      <c r="FD33" s="210">
        <f t="shared" si="1"/>
        <v>0.57627118644067798</v>
      </c>
      <c r="FE33" s="101">
        <f t="shared" si="2"/>
        <v>14</v>
      </c>
      <c r="FF33" s="179"/>
      <c r="FG33" s="190"/>
      <c r="FH33" s="190"/>
      <c r="FI33" s="190"/>
      <c r="FJ33" s="190"/>
      <c r="FK33" s="202">
        <v>34996.776020886566</v>
      </c>
      <c r="FL33" s="190"/>
      <c r="FM33" s="190"/>
      <c r="FN33" s="179"/>
    </row>
    <row r="34" spans="1:170" s="133" customFormat="1" x14ac:dyDescent="0.25">
      <c r="A34" s="192" t="s">
        <v>187</v>
      </c>
      <c r="B34" s="129" t="s">
        <v>32</v>
      </c>
      <c r="C34" s="187"/>
      <c r="D34" s="187"/>
      <c r="E34" s="20"/>
      <c r="F34" s="21"/>
      <c r="G34" s="188"/>
      <c r="H34" s="43">
        <v>1</v>
      </c>
      <c r="I34" s="43">
        <v>1</v>
      </c>
      <c r="J34" s="189" t="s">
        <v>57</v>
      </c>
      <c r="K34" s="189" t="s">
        <v>57</v>
      </c>
      <c r="L34" s="189" t="s">
        <v>57</v>
      </c>
      <c r="M34" s="43">
        <v>1</v>
      </c>
      <c r="N34" s="42">
        <v>0</v>
      </c>
      <c r="O34" s="43">
        <v>1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67" t="s">
        <v>57</v>
      </c>
      <c r="AD34" s="43">
        <v>1</v>
      </c>
      <c r="AE34" s="67" t="s">
        <v>57</v>
      </c>
      <c r="AF34" s="67" t="s">
        <v>57</v>
      </c>
      <c r="AG34" s="67" t="s">
        <v>57</v>
      </c>
      <c r="AH34" s="67" t="s">
        <v>57</v>
      </c>
      <c r="AI34" s="67" t="s">
        <v>57</v>
      </c>
      <c r="AJ34" s="67" t="s">
        <v>57</v>
      </c>
      <c r="AK34" s="67" t="s">
        <v>57</v>
      </c>
      <c r="AL34" s="67" t="s">
        <v>57</v>
      </c>
      <c r="AM34" s="67" t="s">
        <v>57</v>
      </c>
      <c r="AN34" s="67" t="s">
        <v>57</v>
      </c>
      <c r="AO34" s="67" t="s">
        <v>57</v>
      </c>
      <c r="AP34" s="67" t="s">
        <v>57</v>
      </c>
      <c r="AQ34" s="67" t="s">
        <v>57</v>
      </c>
      <c r="AR34" s="189" t="s">
        <v>57</v>
      </c>
      <c r="AS34" s="189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67" t="s">
        <v>57</v>
      </c>
      <c r="BG34" s="67" t="s">
        <v>57</v>
      </c>
      <c r="BH34" s="67" t="s">
        <v>57</v>
      </c>
      <c r="BI34" s="42">
        <v>0</v>
      </c>
      <c r="BJ34" s="67" t="s">
        <v>57</v>
      </c>
      <c r="BK34" s="42">
        <v>0</v>
      </c>
      <c r="BL34" s="42">
        <v>0</v>
      </c>
      <c r="BM34" s="42">
        <v>0</v>
      </c>
      <c r="BN34" s="67" t="s">
        <v>57</v>
      </c>
      <c r="BO34" s="43">
        <v>1</v>
      </c>
      <c r="BP34" s="43">
        <v>1</v>
      </c>
      <c r="BQ34" s="67" t="s">
        <v>57</v>
      </c>
      <c r="BR34" s="67" t="s">
        <v>57</v>
      </c>
      <c r="BS34" s="67" t="s">
        <v>57</v>
      </c>
      <c r="BT34" s="67" t="s">
        <v>57</v>
      </c>
      <c r="BU34" s="43">
        <v>1</v>
      </c>
      <c r="BV34" s="43">
        <v>1</v>
      </c>
      <c r="BW34" s="43">
        <v>1</v>
      </c>
      <c r="BX34" s="43">
        <v>1</v>
      </c>
      <c r="BY34" s="42">
        <v>0</v>
      </c>
      <c r="BZ34" s="43">
        <v>1</v>
      </c>
      <c r="CA34" s="43">
        <v>1</v>
      </c>
      <c r="CB34" s="185" t="s">
        <v>57</v>
      </c>
      <c r="CC34" s="43">
        <v>1</v>
      </c>
      <c r="CD34" s="43">
        <v>1</v>
      </c>
      <c r="CE34" s="43">
        <v>1</v>
      </c>
      <c r="CF34" s="42">
        <v>0</v>
      </c>
      <c r="CG34" s="43">
        <v>1</v>
      </c>
      <c r="CH34" s="42">
        <v>0</v>
      </c>
      <c r="CI34" s="67" t="s">
        <v>57</v>
      </c>
      <c r="CJ34" s="67" t="s">
        <v>57</v>
      </c>
      <c r="CK34" s="43">
        <v>1</v>
      </c>
      <c r="CL34" s="67" t="s">
        <v>57</v>
      </c>
      <c r="CM34" s="42">
        <v>0</v>
      </c>
      <c r="CN34" s="42">
        <v>0</v>
      </c>
      <c r="CO34" s="42">
        <v>0</v>
      </c>
      <c r="CP34" s="67" t="s">
        <v>57</v>
      </c>
      <c r="CQ34" s="67" t="s">
        <v>57</v>
      </c>
      <c r="CR34" s="42">
        <v>0</v>
      </c>
      <c r="CS34" s="67" t="s">
        <v>57</v>
      </c>
      <c r="CT34" s="43">
        <v>1</v>
      </c>
      <c r="CU34" s="42">
        <v>0</v>
      </c>
      <c r="CV34" s="67" t="s">
        <v>57</v>
      </c>
      <c r="CW34" s="67" t="s">
        <v>57</v>
      </c>
      <c r="CX34" s="67" t="s">
        <v>57</v>
      </c>
      <c r="CY34" s="42">
        <v>0</v>
      </c>
      <c r="CZ34" s="67" t="s">
        <v>57</v>
      </c>
      <c r="DA34" s="42">
        <v>0</v>
      </c>
      <c r="DB34" s="42">
        <v>0</v>
      </c>
      <c r="DC34" s="42">
        <v>0</v>
      </c>
      <c r="DD34" s="185" t="s">
        <v>57</v>
      </c>
      <c r="DE34" s="43">
        <v>1</v>
      </c>
      <c r="DF34" s="43">
        <v>1</v>
      </c>
      <c r="DG34" s="67" t="s">
        <v>57</v>
      </c>
      <c r="DH34" s="43">
        <v>1</v>
      </c>
      <c r="DI34" s="67" t="s">
        <v>57</v>
      </c>
      <c r="DJ34" s="42">
        <v>0</v>
      </c>
      <c r="DK34" s="42">
        <v>0</v>
      </c>
      <c r="DL34" s="43">
        <v>1</v>
      </c>
      <c r="DM34" s="42">
        <v>0</v>
      </c>
      <c r="DN34" s="42">
        <v>0</v>
      </c>
      <c r="DO34" s="42">
        <v>0</v>
      </c>
      <c r="DP34" s="67" t="s">
        <v>57</v>
      </c>
      <c r="DQ34" s="43">
        <v>1</v>
      </c>
      <c r="DR34" s="42">
        <v>0</v>
      </c>
      <c r="DS34" s="67" t="s">
        <v>57</v>
      </c>
      <c r="DT34" s="42">
        <v>0</v>
      </c>
      <c r="DU34" s="42">
        <v>0</v>
      </c>
      <c r="DV34" s="42">
        <v>0</v>
      </c>
      <c r="DW34" s="42">
        <v>0</v>
      </c>
      <c r="DX34" s="43">
        <v>1</v>
      </c>
      <c r="DY34" s="67" t="s">
        <v>57</v>
      </c>
      <c r="DZ34" s="67" t="s">
        <v>57</v>
      </c>
      <c r="EA34" s="67" t="s">
        <v>57</v>
      </c>
      <c r="EB34" s="67" t="s">
        <v>57</v>
      </c>
      <c r="EC34" s="67" t="s">
        <v>57</v>
      </c>
      <c r="ED34" s="67" t="s">
        <v>57</v>
      </c>
      <c r="EE34" s="67" t="s">
        <v>57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67" t="s">
        <v>57</v>
      </c>
      <c r="EO34" s="42">
        <v>0</v>
      </c>
      <c r="EP34" s="43">
        <v>1</v>
      </c>
      <c r="EQ34" s="42">
        <v>0</v>
      </c>
      <c r="ER34" s="43">
        <v>1</v>
      </c>
      <c r="ES34" s="43">
        <v>1</v>
      </c>
      <c r="ET34" s="43">
        <v>1</v>
      </c>
      <c r="EU34" s="43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0"/>
        <v>30</v>
      </c>
      <c r="FD34" s="210">
        <f t="shared" si="1"/>
        <v>0.50847457627118642</v>
      </c>
      <c r="FE34" s="101">
        <f t="shared" si="2"/>
        <v>21</v>
      </c>
      <c r="FF34" s="179"/>
      <c r="FG34" s="190"/>
      <c r="FH34" s="190"/>
      <c r="FI34" s="190"/>
      <c r="FJ34" s="190"/>
      <c r="FK34" s="202">
        <v>2103.7961841094302</v>
      </c>
      <c r="FL34" s="190"/>
      <c r="FM34" s="190"/>
      <c r="FN34" s="179"/>
    </row>
    <row r="35" spans="1:170" s="133" customFormat="1" x14ac:dyDescent="0.25">
      <c r="A35" s="192" t="s">
        <v>188</v>
      </c>
      <c r="B35" s="129" t="s">
        <v>33</v>
      </c>
      <c r="C35" s="187"/>
      <c r="D35" s="187"/>
      <c r="E35" s="21"/>
      <c r="F35" s="21"/>
      <c r="G35" s="188"/>
      <c r="H35" s="43">
        <v>1</v>
      </c>
      <c r="I35" s="43">
        <v>1</v>
      </c>
      <c r="J35" s="189" t="s">
        <v>57</v>
      </c>
      <c r="K35" s="189" t="s">
        <v>57</v>
      </c>
      <c r="L35" s="189" t="s">
        <v>57</v>
      </c>
      <c r="M35" s="43">
        <v>1</v>
      </c>
      <c r="N35" s="42">
        <v>0</v>
      </c>
      <c r="O35" s="43">
        <v>1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67" t="s">
        <v>57</v>
      </c>
      <c r="AD35" s="43">
        <v>1</v>
      </c>
      <c r="AE35" s="67" t="s">
        <v>57</v>
      </c>
      <c r="AF35" s="67" t="s">
        <v>57</v>
      </c>
      <c r="AG35" s="67" t="s">
        <v>57</v>
      </c>
      <c r="AH35" s="67" t="s">
        <v>57</v>
      </c>
      <c r="AI35" s="67" t="s">
        <v>57</v>
      </c>
      <c r="AJ35" s="67" t="s">
        <v>57</v>
      </c>
      <c r="AK35" s="67" t="s">
        <v>57</v>
      </c>
      <c r="AL35" s="67" t="s">
        <v>57</v>
      </c>
      <c r="AM35" s="67" t="s">
        <v>57</v>
      </c>
      <c r="AN35" s="67" t="s">
        <v>57</v>
      </c>
      <c r="AO35" s="67" t="s">
        <v>57</v>
      </c>
      <c r="AP35" s="67" t="s">
        <v>57</v>
      </c>
      <c r="AQ35" s="67" t="s">
        <v>57</v>
      </c>
      <c r="AR35" s="189" t="s">
        <v>57</v>
      </c>
      <c r="AS35" s="189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67" t="s">
        <v>57</v>
      </c>
      <c r="BG35" s="67" t="s">
        <v>57</v>
      </c>
      <c r="BH35" s="67" t="s">
        <v>57</v>
      </c>
      <c r="BI35" s="42">
        <v>0</v>
      </c>
      <c r="BJ35" s="67" t="s">
        <v>57</v>
      </c>
      <c r="BK35" s="43">
        <v>1</v>
      </c>
      <c r="BL35" s="43">
        <v>1</v>
      </c>
      <c r="BM35" s="42">
        <v>0</v>
      </c>
      <c r="BN35" s="67" t="s">
        <v>57</v>
      </c>
      <c r="BO35" s="43">
        <v>1</v>
      </c>
      <c r="BP35" s="43">
        <v>1</v>
      </c>
      <c r="BQ35" s="67" t="s">
        <v>57</v>
      </c>
      <c r="BR35" s="67" t="s">
        <v>57</v>
      </c>
      <c r="BS35" s="67" t="s">
        <v>57</v>
      </c>
      <c r="BT35" s="67" t="s">
        <v>57</v>
      </c>
      <c r="BU35" s="43">
        <v>1</v>
      </c>
      <c r="BV35" s="43">
        <v>1</v>
      </c>
      <c r="BW35" s="43">
        <v>1</v>
      </c>
      <c r="BX35" s="43">
        <v>1</v>
      </c>
      <c r="BY35" s="43">
        <v>1</v>
      </c>
      <c r="BZ35" s="43">
        <v>1</v>
      </c>
      <c r="CA35" s="43">
        <v>1</v>
      </c>
      <c r="CB35" s="185" t="s">
        <v>57</v>
      </c>
      <c r="CC35" s="43">
        <v>1</v>
      </c>
      <c r="CD35" s="42">
        <v>0</v>
      </c>
      <c r="CE35" s="42">
        <v>0</v>
      </c>
      <c r="CF35" s="42">
        <v>0</v>
      </c>
      <c r="CG35" s="42">
        <v>0</v>
      </c>
      <c r="CH35" s="42">
        <v>0</v>
      </c>
      <c r="CI35" s="67" t="s">
        <v>57</v>
      </c>
      <c r="CJ35" s="67" t="s">
        <v>57</v>
      </c>
      <c r="CK35" s="42">
        <v>0</v>
      </c>
      <c r="CL35" s="67" t="s">
        <v>57</v>
      </c>
      <c r="CM35" s="42">
        <v>0</v>
      </c>
      <c r="CN35" s="42">
        <v>0</v>
      </c>
      <c r="CO35" s="42">
        <v>0</v>
      </c>
      <c r="CP35" s="67" t="s">
        <v>57</v>
      </c>
      <c r="CQ35" s="67" t="s">
        <v>57</v>
      </c>
      <c r="CR35" s="42">
        <v>0</v>
      </c>
      <c r="CS35" s="67" t="s">
        <v>57</v>
      </c>
      <c r="CT35" s="43">
        <v>1</v>
      </c>
      <c r="CU35" s="42">
        <v>0</v>
      </c>
      <c r="CV35" s="67" t="s">
        <v>57</v>
      </c>
      <c r="CW35" s="67" t="s">
        <v>57</v>
      </c>
      <c r="CX35" s="67" t="s">
        <v>57</v>
      </c>
      <c r="CY35" s="42">
        <v>0</v>
      </c>
      <c r="CZ35" s="67" t="s">
        <v>57</v>
      </c>
      <c r="DA35" s="42">
        <v>0</v>
      </c>
      <c r="DB35" s="43">
        <v>1</v>
      </c>
      <c r="DC35" s="42">
        <v>0</v>
      </c>
      <c r="DD35" s="185" t="s">
        <v>57</v>
      </c>
      <c r="DE35" s="43">
        <v>1</v>
      </c>
      <c r="DF35" s="43">
        <v>1</v>
      </c>
      <c r="DG35" s="67" t="s">
        <v>57</v>
      </c>
      <c r="DH35" s="43">
        <v>1</v>
      </c>
      <c r="DI35" s="67" t="s">
        <v>57</v>
      </c>
      <c r="DJ35" s="43">
        <v>1</v>
      </c>
      <c r="DK35" s="42">
        <v>0</v>
      </c>
      <c r="DL35" s="42">
        <v>0</v>
      </c>
      <c r="DM35" s="42">
        <v>0</v>
      </c>
      <c r="DN35" s="43">
        <v>1</v>
      </c>
      <c r="DO35" s="42">
        <v>0</v>
      </c>
      <c r="DP35" s="67" t="s">
        <v>57</v>
      </c>
      <c r="DQ35" s="43">
        <v>1</v>
      </c>
      <c r="DR35" s="42">
        <v>0</v>
      </c>
      <c r="DS35" s="67" t="s">
        <v>57</v>
      </c>
      <c r="DT35" s="43">
        <v>1</v>
      </c>
      <c r="DU35" s="42">
        <v>0</v>
      </c>
      <c r="DV35" s="42">
        <v>0</v>
      </c>
      <c r="DW35" s="42">
        <v>0</v>
      </c>
      <c r="DX35" s="43">
        <v>1</v>
      </c>
      <c r="DY35" s="67" t="s">
        <v>57</v>
      </c>
      <c r="DZ35" s="67" t="s">
        <v>57</v>
      </c>
      <c r="EA35" s="67" t="s">
        <v>57</v>
      </c>
      <c r="EB35" s="67" t="s">
        <v>57</v>
      </c>
      <c r="EC35" s="67" t="s">
        <v>57</v>
      </c>
      <c r="ED35" s="67" t="s">
        <v>57</v>
      </c>
      <c r="EE35" s="67" t="s">
        <v>57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67" t="s">
        <v>57</v>
      </c>
      <c r="EO35" s="43">
        <v>1</v>
      </c>
      <c r="EP35" s="42">
        <v>0</v>
      </c>
      <c r="EQ35" s="43">
        <v>1</v>
      </c>
      <c r="ER35" s="43">
        <v>1</v>
      </c>
      <c r="ES35" s="43">
        <v>1</v>
      </c>
      <c r="ET35" s="43">
        <v>1</v>
      </c>
      <c r="EU35" s="43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0"/>
        <v>33</v>
      </c>
      <c r="FD35" s="210">
        <f t="shared" si="1"/>
        <v>0.55932203389830504</v>
      </c>
      <c r="FE35" s="101">
        <f t="shared" si="2"/>
        <v>16</v>
      </c>
      <c r="FF35" s="179"/>
      <c r="FG35" s="190"/>
      <c r="FH35" s="190"/>
      <c r="FI35" s="190"/>
      <c r="FJ35" s="190"/>
      <c r="FK35" s="202">
        <v>4834.4762982395605</v>
      </c>
      <c r="FL35" s="190"/>
      <c r="FM35" s="190"/>
      <c r="FN35" s="179"/>
    </row>
    <row r="36" spans="1:170" x14ac:dyDescent="0.25">
      <c r="G36" s="29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0"/>
      <c r="AD36" s="30"/>
      <c r="AE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N36" s="31"/>
      <c r="CB36" s="122"/>
      <c r="DD36" s="31"/>
      <c r="EF36" s="31"/>
      <c r="EG36" s="31"/>
      <c r="EH36" s="31"/>
      <c r="EI36" s="31"/>
      <c r="EJ36" s="31"/>
      <c r="EK36" s="31"/>
      <c r="EL36" s="31"/>
      <c r="EM36" s="31"/>
      <c r="EV36" s="31"/>
      <c r="EW36" s="31"/>
      <c r="EX36" s="31"/>
      <c r="EY36" s="31"/>
      <c r="EZ36" s="31"/>
      <c r="FA36" s="31"/>
      <c r="FB36" s="31"/>
    </row>
    <row r="37" spans="1:170" s="3" customFormat="1" x14ac:dyDescent="0.25">
      <c r="A37" s="33"/>
      <c r="B37" s="33"/>
      <c r="C37" s="51"/>
      <c r="D37" s="51"/>
      <c r="E37" s="52"/>
      <c r="F37" s="52"/>
      <c r="G37" s="29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0"/>
      <c r="BG37" s="30"/>
      <c r="BH37" s="30"/>
      <c r="BI37" s="30"/>
      <c r="BJ37" s="30"/>
      <c r="BK37" s="30"/>
      <c r="BL37" s="30"/>
      <c r="BM37" s="30"/>
      <c r="BN37" s="31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1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1"/>
      <c r="EG37" s="31"/>
      <c r="EH37" s="31"/>
      <c r="EI37" s="31"/>
      <c r="EJ37" s="31"/>
      <c r="EK37" s="31"/>
      <c r="EL37" s="31"/>
      <c r="EM37" s="31"/>
      <c r="EN37" s="30"/>
      <c r="EO37" s="30"/>
      <c r="EP37" s="30"/>
      <c r="EQ37" s="30"/>
      <c r="ER37" s="30"/>
      <c r="ES37" s="30"/>
      <c r="ET37" s="30"/>
      <c r="EU37" s="30"/>
      <c r="EV37" s="31"/>
      <c r="EW37" s="31"/>
      <c r="EX37" s="31"/>
      <c r="EY37" s="31"/>
      <c r="EZ37" s="31"/>
      <c r="FA37" s="31"/>
      <c r="FB37" s="31"/>
      <c r="FC37" s="30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</row>
    <row r="38" spans="1:170" s="3" customFormat="1" x14ac:dyDescent="0.25">
      <c r="A38" s="33"/>
      <c r="B38" s="33"/>
      <c r="C38" s="51"/>
      <c r="D38" s="51"/>
      <c r="E38" s="52"/>
      <c r="F38" s="52"/>
      <c r="G38" s="29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0"/>
      <c r="BG38" s="30"/>
      <c r="BH38" s="30"/>
      <c r="BI38" s="30"/>
      <c r="BJ38" s="30"/>
      <c r="BK38" s="30"/>
      <c r="BL38" s="30"/>
      <c r="BM38" s="30"/>
      <c r="BN38" s="31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1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1"/>
      <c r="EG38" s="31"/>
      <c r="EH38" s="31"/>
      <c r="EI38" s="31"/>
      <c r="EJ38" s="31"/>
      <c r="EK38" s="31"/>
      <c r="EL38" s="31"/>
      <c r="EM38" s="31"/>
      <c r="EN38" s="30"/>
      <c r="EO38" s="30"/>
      <c r="EP38" s="30"/>
      <c r="EQ38" s="30"/>
      <c r="ER38" s="30"/>
      <c r="ES38" s="30"/>
      <c r="ET38" s="30"/>
      <c r="EU38" s="30"/>
      <c r="EV38" s="31"/>
      <c r="EW38" s="31"/>
      <c r="EX38" s="31"/>
      <c r="EY38" s="31"/>
      <c r="EZ38" s="31"/>
      <c r="FA38" s="31"/>
      <c r="FB38" s="31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</row>
    <row r="39" spans="1:170" s="3" customFormat="1" x14ac:dyDescent="0.25">
      <c r="A39" s="33"/>
      <c r="B39" s="33"/>
      <c r="C39" s="51"/>
      <c r="D39" s="51"/>
      <c r="E39" s="52"/>
      <c r="F39" s="52"/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</row>
    <row r="40" spans="1:170" x14ac:dyDescent="0.25">
      <c r="G40" s="29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N40" s="31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1"/>
      <c r="EG40" s="31"/>
      <c r="EH40" s="31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</row>
    <row r="41" spans="1:170" x14ac:dyDescent="0.25">
      <c r="G41" s="29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N41" s="31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1"/>
      <c r="EG41" s="31"/>
      <c r="EH41" s="31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</row>
    <row r="42" spans="1:170" x14ac:dyDescent="0.25">
      <c r="G42" s="29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N42" s="31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1"/>
      <c r="EG42" s="31"/>
      <c r="EH42" s="31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  <row r="43" spans="1:170" x14ac:dyDescent="0.25">
      <c r="G43" s="29"/>
      <c r="H43" s="30"/>
      <c r="I43" s="30"/>
      <c r="J43" s="30"/>
      <c r="K43" s="30"/>
      <c r="L43" s="30"/>
      <c r="M43" s="30"/>
      <c r="N43" s="30"/>
      <c r="O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BF43" s="30"/>
      <c r="BG43" s="30"/>
      <c r="BH43" s="30"/>
      <c r="BI43" s="30"/>
      <c r="BJ43" s="30"/>
      <c r="BK43" s="30"/>
      <c r="BL43" s="30"/>
      <c r="BM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N43" s="30"/>
      <c r="EO43" s="30"/>
      <c r="EP43" s="30"/>
      <c r="EQ43" s="30"/>
      <c r="ER43" s="30"/>
      <c r="ES43" s="30"/>
      <c r="ET43" s="30"/>
      <c r="EU43" s="30"/>
    </row>
    <row r="44" spans="1:170" x14ac:dyDescent="0.25">
      <c r="G44" s="29"/>
      <c r="H44" s="30"/>
      <c r="I44" s="30"/>
      <c r="J44" s="30"/>
      <c r="K44" s="30"/>
      <c r="L44" s="30"/>
      <c r="M44" s="30"/>
      <c r="N44" s="30"/>
      <c r="O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BF44" s="30"/>
      <c r="BG44" s="30"/>
      <c r="BH44" s="30"/>
      <c r="BI44" s="30"/>
      <c r="BJ44" s="30"/>
      <c r="BK44" s="30"/>
      <c r="BL44" s="30"/>
      <c r="BM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N44" s="30"/>
      <c r="EO44" s="30"/>
      <c r="EP44" s="30"/>
      <c r="EQ44" s="30"/>
      <c r="ER44" s="30"/>
      <c r="ES44" s="30"/>
      <c r="ET44" s="30"/>
      <c r="EU44" s="30"/>
    </row>
    <row r="45" spans="1:170" x14ac:dyDescent="0.25">
      <c r="G45" s="29"/>
      <c r="H45" s="30"/>
      <c r="I45" s="30"/>
      <c r="J45" s="30"/>
      <c r="K45" s="30"/>
      <c r="L45" s="30"/>
      <c r="M45" s="30"/>
      <c r="N45" s="30"/>
      <c r="O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BF45" s="30"/>
      <c r="BG45" s="30"/>
      <c r="BH45" s="30"/>
      <c r="BI45" s="30"/>
      <c r="BJ45" s="30"/>
      <c r="BK45" s="30"/>
      <c r="BL45" s="30"/>
      <c r="BM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N45" s="30"/>
      <c r="EO45" s="30"/>
      <c r="EP45" s="30"/>
      <c r="EQ45" s="30"/>
      <c r="ER45" s="30"/>
      <c r="ES45" s="30"/>
      <c r="ET45" s="30"/>
      <c r="EU45" s="30"/>
    </row>
  </sheetData>
  <mergeCells count="14">
    <mergeCell ref="FG1:FM1"/>
    <mergeCell ref="BF1:BN1"/>
    <mergeCell ref="FC1:FE1"/>
    <mergeCell ref="EN1:FB1"/>
    <mergeCell ref="DJ1:EM1"/>
    <mergeCell ref="AG1:BE1"/>
    <mergeCell ref="H1:AF1"/>
    <mergeCell ref="A1:A3"/>
    <mergeCell ref="B1:B3"/>
    <mergeCell ref="DE1:DI1"/>
    <mergeCell ref="CE1:CP1"/>
    <mergeCell ref="CC1:CD1"/>
    <mergeCell ref="BO1:CB1"/>
    <mergeCell ref="CQ1:DD1"/>
  </mergeCells>
  <conditionalFormatting sqref="U18">
    <cfRule type="cellIs" dxfId="99" priority="20" operator="equal">
      <formula>"Ley de Ing."</formula>
    </cfRule>
  </conditionalFormatting>
  <conditionalFormatting sqref="V18">
    <cfRule type="cellIs" dxfId="98" priority="19" operator="equal">
      <formula>"Ley de Ing."</formula>
    </cfRule>
  </conditionalFormatting>
  <conditionalFormatting sqref="W18">
    <cfRule type="cellIs" dxfId="97" priority="18" operator="equal">
      <formula>"Ley de Ing."</formula>
    </cfRule>
  </conditionalFormatting>
  <conditionalFormatting sqref="X18">
    <cfRule type="cellIs" dxfId="96" priority="17" operator="equal">
      <formula>"Ley de Ing."</formula>
    </cfRule>
  </conditionalFormatting>
  <conditionalFormatting sqref="Y18">
    <cfRule type="cellIs" dxfId="95" priority="16" operator="equal">
      <formula>"Ley de Ing."</formula>
    </cfRule>
  </conditionalFormatting>
  <conditionalFormatting sqref="Z18">
    <cfRule type="cellIs" dxfId="94" priority="15" operator="equal">
      <formula>"Ley de Ing."</formula>
    </cfRule>
  </conditionalFormatting>
  <conditionalFormatting sqref="AA18">
    <cfRule type="cellIs" dxfId="93" priority="14" operator="equal">
      <formula>"Ley de Ing."</formula>
    </cfRule>
  </conditionalFormatting>
  <conditionalFormatting sqref="AB18">
    <cfRule type="cellIs" dxfId="92" priority="13" operator="equal">
      <formula>"Ley de Ing."</formula>
    </cfRule>
  </conditionalFormatting>
  <conditionalFormatting sqref="AT18">
    <cfRule type="cellIs" dxfId="91" priority="12" operator="equal">
      <formula>"Ley de Ing."</formula>
    </cfRule>
  </conditionalFormatting>
  <conditionalFormatting sqref="AU18">
    <cfRule type="cellIs" dxfId="90" priority="11" operator="equal">
      <formula>"Ley de Ing."</formula>
    </cfRule>
  </conditionalFormatting>
  <conditionalFormatting sqref="AV18">
    <cfRule type="cellIs" dxfId="89" priority="10" operator="equal">
      <formula>"Ley de Ing."</formula>
    </cfRule>
  </conditionalFormatting>
  <conditionalFormatting sqref="AW18">
    <cfRule type="cellIs" dxfId="88" priority="9" operator="equal">
      <formula>"Ley de Ing."</formula>
    </cfRule>
  </conditionalFormatting>
  <conditionalFormatting sqref="AX18">
    <cfRule type="cellIs" dxfId="87" priority="8" operator="equal">
      <formula>"Ley de Ing."</formula>
    </cfRule>
  </conditionalFormatting>
  <conditionalFormatting sqref="AY18">
    <cfRule type="cellIs" dxfId="86" priority="7" operator="equal">
      <formula>"Ley de Ing."</formula>
    </cfRule>
  </conditionalFormatting>
  <conditionalFormatting sqref="AZ18">
    <cfRule type="cellIs" dxfId="85" priority="6" operator="equal">
      <formula>"Ley de Ing."</formula>
    </cfRule>
  </conditionalFormatting>
  <conditionalFormatting sqref="BA18">
    <cfRule type="cellIs" dxfId="84" priority="5" operator="equal">
      <formula>"Ley de Ing."</formula>
    </cfRule>
  </conditionalFormatting>
  <conditionalFormatting sqref="BB18">
    <cfRule type="cellIs" dxfId="83" priority="4" operator="equal">
      <formula>"Ley de Ing."</formula>
    </cfRule>
  </conditionalFormatting>
  <conditionalFormatting sqref="BC18">
    <cfRule type="cellIs" dxfId="82" priority="3" operator="equal">
      <formula>"Ley de Ing."</formula>
    </cfRule>
  </conditionalFormatting>
  <conditionalFormatting sqref="BD18">
    <cfRule type="cellIs" dxfId="81" priority="2" operator="equal">
      <formula>"Ley de Ing."</formula>
    </cfRule>
  </conditionalFormatting>
  <conditionalFormatting sqref="BE18">
    <cfRule type="cellIs" dxfId="80" priority="1" operator="equal">
      <formula>"Ley de Ing."</formula>
    </cfRule>
  </conditionalFormatting>
  <pageMargins left="0.7" right="0.7" top="0.75" bottom="0.75" header="0.3" footer="0.3"/>
  <pageSetup paperSize="9" orientation="portrait" r:id="rId1"/>
  <ignoredErrors>
    <ignoredError sqref="FD12 FD32" formula="1"/>
    <ignoredError sqref="A4:A35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FN45"/>
  <sheetViews>
    <sheetView showGridLines="0" zoomScale="90" zoomScaleNormal="90" workbookViewId="0">
      <pane xSplit="2" ySplit="3" topLeftCell="FH4" activePane="bottomRight" state="frozen"/>
      <selection pane="topRight" activeCell="C1" sqref="C1"/>
      <selection pane="bottomLeft" activeCell="A5" sqref="A5"/>
      <selection pane="bottomRight" activeCell="FG2" sqref="FG1:FM1048576"/>
    </sheetView>
  </sheetViews>
  <sheetFormatPr baseColWidth="10" defaultColWidth="11.42578125" defaultRowHeight="15" x14ac:dyDescent="0.25"/>
  <cols>
    <col min="1" max="2" width="17.7109375" style="26" customWidth="1"/>
    <col min="3" max="4" width="11.7109375" style="27" customWidth="1"/>
    <col min="5" max="6" width="20.7109375" style="28" customWidth="1"/>
    <col min="7" max="7" width="20.7109375" style="34" customWidth="1"/>
    <col min="8" max="15" width="30.7109375" style="32" customWidth="1"/>
    <col min="16" max="20" width="30.7109375" style="26" customWidth="1"/>
    <col min="21" max="28" width="30.7109375" style="157" customWidth="1"/>
    <col min="29" max="45" width="30.7109375" style="32" customWidth="1"/>
    <col min="46" max="57" width="30.7109375" style="157" customWidth="1"/>
    <col min="58" max="65" width="30.7109375" style="32" customWidth="1"/>
    <col min="66" max="66" width="30.7109375" style="26" customWidth="1"/>
    <col min="67" max="79" width="30.7109375" style="32" customWidth="1"/>
    <col min="80" max="80" width="30.7109375" style="156" customWidth="1"/>
    <col min="81" max="107" width="30.7109375" style="32" customWidth="1"/>
    <col min="108" max="108" width="30.7109375" style="156" customWidth="1"/>
    <col min="109" max="135" width="30.7109375" style="32" customWidth="1"/>
    <col min="136" max="136" width="30.7109375" style="26" customWidth="1"/>
    <col min="137" max="138" width="30.7109375" style="121" customWidth="1"/>
    <col min="139" max="143" width="30.7109375" style="156" customWidth="1"/>
    <col min="144" max="151" width="30.7109375" style="32" customWidth="1"/>
    <col min="152" max="158" width="30.7109375" style="156" customWidth="1"/>
    <col min="159" max="161" width="11.7109375" style="26" customWidth="1"/>
    <col min="162" max="162" width="11.7109375" style="126" customWidth="1"/>
    <col min="163" max="163" width="15.85546875" style="26" bestFit="1" customWidth="1"/>
    <col min="164" max="164" width="9" style="26" bestFit="1" customWidth="1"/>
    <col min="165" max="165" width="17.5703125" style="26" bestFit="1" customWidth="1"/>
    <col min="166" max="166" width="12" style="26" bestFit="1" customWidth="1"/>
    <col min="167" max="167" width="72.140625" style="26" bestFit="1" customWidth="1"/>
    <col min="168" max="168" width="14.7109375" style="26" bestFit="1" customWidth="1"/>
    <col min="169" max="169" width="16.140625" style="26" bestFit="1" customWidth="1"/>
    <col min="170" max="170" width="11.42578125" style="26"/>
  </cols>
  <sheetData>
    <row r="1" spans="1:170" s="133" customFormat="1" ht="15.75" customHeight="1" thickBot="1" x14ac:dyDescent="0.3">
      <c r="A1" s="246" t="s">
        <v>56</v>
      </c>
      <c r="B1" s="246" t="s">
        <v>0</v>
      </c>
      <c r="C1" s="35"/>
      <c r="D1" s="35"/>
      <c r="E1" s="45"/>
      <c r="F1" s="45"/>
      <c r="G1" s="46"/>
      <c r="H1" s="243" t="s">
        <v>266</v>
      </c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5"/>
      <c r="AG1" s="240" t="s">
        <v>351</v>
      </c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2"/>
      <c r="BF1" s="252" t="s">
        <v>415</v>
      </c>
      <c r="BG1" s="253"/>
      <c r="BH1" s="253"/>
      <c r="BI1" s="253"/>
      <c r="BJ1" s="253"/>
      <c r="BK1" s="253"/>
      <c r="BL1" s="253"/>
      <c r="BM1" s="253"/>
      <c r="BN1" s="254"/>
      <c r="BO1" s="249" t="s">
        <v>416</v>
      </c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1"/>
      <c r="CC1" s="248" t="s">
        <v>417</v>
      </c>
      <c r="CD1" s="248"/>
      <c r="CE1" s="247" t="s">
        <v>418</v>
      </c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52" t="s">
        <v>419</v>
      </c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4"/>
      <c r="DE1" s="247" t="s">
        <v>420</v>
      </c>
      <c r="DF1" s="247"/>
      <c r="DG1" s="247"/>
      <c r="DH1" s="247"/>
      <c r="DI1" s="247"/>
      <c r="DJ1" s="252" t="s">
        <v>421</v>
      </c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4"/>
      <c r="EN1" s="249" t="s">
        <v>422</v>
      </c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1"/>
      <c r="FC1" s="264" t="s">
        <v>320</v>
      </c>
      <c r="FD1" s="265"/>
      <c r="FE1" s="266"/>
      <c r="FF1" s="179"/>
      <c r="FG1" s="256" t="s">
        <v>399</v>
      </c>
      <c r="FH1" s="256"/>
      <c r="FI1" s="256"/>
      <c r="FJ1" s="256"/>
      <c r="FK1" s="256"/>
      <c r="FL1" s="256"/>
      <c r="FM1" s="256"/>
      <c r="FN1" s="179"/>
    </row>
    <row r="2" spans="1:170" s="133" customFormat="1" ht="85.15" customHeight="1" thickBot="1" x14ac:dyDescent="0.3">
      <c r="A2" s="246"/>
      <c r="B2" s="246"/>
      <c r="C2" s="158" t="s">
        <v>1</v>
      </c>
      <c r="D2" s="158" t="s">
        <v>2</v>
      </c>
      <c r="E2" s="39" t="s">
        <v>34</v>
      </c>
      <c r="F2" s="39" t="s">
        <v>35</v>
      </c>
      <c r="G2" s="38" t="s">
        <v>36</v>
      </c>
      <c r="H2" s="161" t="s">
        <v>295</v>
      </c>
      <c r="I2" s="161" t="s">
        <v>200</v>
      </c>
      <c r="J2" s="161" t="s">
        <v>201</v>
      </c>
      <c r="K2" s="161" t="s">
        <v>202</v>
      </c>
      <c r="L2" s="161" t="s">
        <v>203</v>
      </c>
      <c r="M2" s="161" t="s">
        <v>204</v>
      </c>
      <c r="N2" s="161" t="s">
        <v>205</v>
      </c>
      <c r="O2" s="161" t="s">
        <v>149</v>
      </c>
      <c r="P2" s="161" t="s">
        <v>268</v>
      </c>
      <c r="Q2" s="161" t="s">
        <v>269</v>
      </c>
      <c r="R2" s="161" t="s">
        <v>270</v>
      </c>
      <c r="S2" s="161" t="s">
        <v>271</v>
      </c>
      <c r="T2" s="161" t="s">
        <v>272</v>
      </c>
      <c r="U2" s="161" t="s">
        <v>322</v>
      </c>
      <c r="V2" s="161" t="s">
        <v>324</v>
      </c>
      <c r="W2" s="161" t="s">
        <v>328</v>
      </c>
      <c r="X2" s="161" t="s">
        <v>353</v>
      </c>
      <c r="Y2" s="161" t="s">
        <v>329</v>
      </c>
      <c r="Z2" s="161" t="s">
        <v>330</v>
      </c>
      <c r="AA2" s="161" t="s">
        <v>334</v>
      </c>
      <c r="AB2" s="161" t="s">
        <v>335</v>
      </c>
      <c r="AC2" s="162" t="s">
        <v>37</v>
      </c>
      <c r="AD2" s="162" t="s">
        <v>38</v>
      </c>
      <c r="AE2" s="162" t="s">
        <v>39</v>
      </c>
      <c r="AF2" s="229" t="s">
        <v>40</v>
      </c>
      <c r="AG2" s="223" t="s">
        <v>297</v>
      </c>
      <c r="AH2" s="163" t="s">
        <v>298</v>
      </c>
      <c r="AI2" s="163" t="s">
        <v>299</v>
      </c>
      <c r="AJ2" s="163" t="s">
        <v>300</v>
      </c>
      <c r="AK2" s="163" t="s">
        <v>301</v>
      </c>
      <c r="AL2" s="163" t="s">
        <v>302</v>
      </c>
      <c r="AM2" s="163" t="s">
        <v>303</v>
      </c>
      <c r="AN2" s="163" t="s">
        <v>304</v>
      </c>
      <c r="AO2" s="163" t="s">
        <v>305</v>
      </c>
      <c r="AP2" s="163" t="s">
        <v>306</v>
      </c>
      <c r="AQ2" s="163" t="s">
        <v>307</v>
      </c>
      <c r="AR2" s="163" t="s">
        <v>144</v>
      </c>
      <c r="AS2" s="163" t="s">
        <v>401</v>
      </c>
      <c r="AT2" s="223" t="s">
        <v>340</v>
      </c>
      <c r="AU2" s="163" t="s">
        <v>341</v>
      </c>
      <c r="AV2" s="163" t="s">
        <v>342</v>
      </c>
      <c r="AW2" s="163" t="s">
        <v>343</v>
      </c>
      <c r="AX2" s="163" t="s">
        <v>344</v>
      </c>
      <c r="AY2" s="163" t="s">
        <v>345</v>
      </c>
      <c r="AZ2" s="163" t="s">
        <v>356</v>
      </c>
      <c r="BA2" s="163" t="s">
        <v>348</v>
      </c>
      <c r="BB2" s="163" t="s">
        <v>349</v>
      </c>
      <c r="BC2" s="163" t="s">
        <v>350</v>
      </c>
      <c r="BD2" s="163" t="s">
        <v>346</v>
      </c>
      <c r="BE2" s="224" t="s">
        <v>347</v>
      </c>
      <c r="BF2" s="232" t="s">
        <v>206</v>
      </c>
      <c r="BG2" s="161" t="s">
        <v>207</v>
      </c>
      <c r="BH2" s="161" t="s">
        <v>208</v>
      </c>
      <c r="BI2" s="161" t="s">
        <v>209</v>
      </c>
      <c r="BJ2" s="161" t="s">
        <v>210</v>
      </c>
      <c r="BK2" s="161" t="s">
        <v>211</v>
      </c>
      <c r="BL2" s="161" t="s">
        <v>147</v>
      </c>
      <c r="BM2" s="161" t="s">
        <v>148</v>
      </c>
      <c r="BN2" s="161" t="s">
        <v>212</v>
      </c>
      <c r="BO2" s="163" t="s">
        <v>213</v>
      </c>
      <c r="BP2" s="163" t="s">
        <v>214</v>
      </c>
      <c r="BQ2" s="163" t="s">
        <v>357</v>
      </c>
      <c r="BR2" s="163" t="s">
        <v>358</v>
      </c>
      <c r="BS2" s="163" t="s">
        <v>215</v>
      </c>
      <c r="BT2" s="163" t="s">
        <v>216</v>
      </c>
      <c r="BU2" s="163" t="s">
        <v>217</v>
      </c>
      <c r="BV2" s="163" t="s">
        <v>218</v>
      </c>
      <c r="BW2" s="163" t="s">
        <v>219</v>
      </c>
      <c r="BX2" s="163" t="s">
        <v>220</v>
      </c>
      <c r="BY2" s="163" t="s">
        <v>221</v>
      </c>
      <c r="BZ2" s="163" t="s">
        <v>222</v>
      </c>
      <c r="CA2" s="163" t="s">
        <v>223</v>
      </c>
      <c r="CB2" s="163" t="s">
        <v>359</v>
      </c>
      <c r="CC2" s="161" t="s">
        <v>224</v>
      </c>
      <c r="CD2" s="161" t="s">
        <v>296</v>
      </c>
      <c r="CE2" s="163" t="s">
        <v>279</v>
      </c>
      <c r="CF2" s="163" t="s">
        <v>280</v>
      </c>
      <c r="CG2" s="163" t="s">
        <v>281</v>
      </c>
      <c r="CH2" s="163" t="s">
        <v>282</v>
      </c>
      <c r="CI2" s="163" t="s">
        <v>283</v>
      </c>
      <c r="CJ2" s="163" t="s">
        <v>41</v>
      </c>
      <c r="CK2" s="163" t="s">
        <v>42</v>
      </c>
      <c r="CL2" s="163" t="s">
        <v>225</v>
      </c>
      <c r="CM2" s="163" t="s">
        <v>43</v>
      </c>
      <c r="CN2" s="163" t="s">
        <v>226</v>
      </c>
      <c r="CO2" s="163" t="s">
        <v>151</v>
      </c>
      <c r="CP2" s="163" t="s">
        <v>154</v>
      </c>
      <c r="CQ2" s="161" t="s">
        <v>284</v>
      </c>
      <c r="CR2" s="161" t="s">
        <v>227</v>
      </c>
      <c r="CS2" s="161" t="s">
        <v>310</v>
      </c>
      <c r="CT2" s="161" t="s">
        <v>285</v>
      </c>
      <c r="CU2" s="161" t="s">
        <v>286</v>
      </c>
      <c r="CV2" s="161" t="s">
        <v>287</v>
      </c>
      <c r="CW2" s="161" t="s">
        <v>308</v>
      </c>
      <c r="CX2" s="161" t="s">
        <v>288</v>
      </c>
      <c r="CY2" s="161" t="s">
        <v>289</v>
      </c>
      <c r="CZ2" s="161" t="s">
        <v>290</v>
      </c>
      <c r="DA2" s="161" t="s">
        <v>291</v>
      </c>
      <c r="DB2" s="161" t="s">
        <v>292</v>
      </c>
      <c r="DC2" s="161" t="s">
        <v>152</v>
      </c>
      <c r="DD2" s="161" t="s">
        <v>354</v>
      </c>
      <c r="DE2" s="163" t="s">
        <v>44</v>
      </c>
      <c r="DF2" s="163" t="s">
        <v>293</v>
      </c>
      <c r="DG2" s="163" t="s">
        <v>45</v>
      </c>
      <c r="DH2" s="163" t="s">
        <v>228</v>
      </c>
      <c r="DI2" s="163" t="s">
        <v>46</v>
      </c>
      <c r="DJ2" s="161" t="s">
        <v>229</v>
      </c>
      <c r="DK2" s="161" t="s">
        <v>230</v>
      </c>
      <c r="DL2" s="161" t="s">
        <v>231</v>
      </c>
      <c r="DM2" s="161" t="s">
        <v>232</v>
      </c>
      <c r="DN2" s="161" t="s">
        <v>233</v>
      </c>
      <c r="DO2" s="161" t="s">
        <v>234</v>
      </c>
      <c r="DP2" s="161" t="s">
        <v>235</v>
      </c>
      <c r="DQ2" s="161" t="s">
        <v>236</v>
      </c>
      <c r="DR2" s="161" t="s">
        <v>294</v>
      </c>
      <c r="DS2" s="161" t="s">
        <v>237</v>
      </c>
      <c r="DT2" s="161" t="s">
        <v>238</v>
      </c>
      <c r="DU2" s="161" t="s">
        <v>273</v>
      </c>
      <c r="DV2" s="161" t="s">
        <v>239</v>
      </c>
      <c r="DW2" s="161" t="s">
        <v>274</v>
      </c>
      <c r="DX2" s="161" t="s">
        <v>361</v>
      </c>
      <c r="DY2" s="161" t="s">
        <v>275</v>
      </c>
      <c r="DZ2" s="161" t="s">
        <v>240</v>
      </c>
      <c r="EA2" s="161" t="s">
        <v>241</v>
      </c>
      <c r="EB2" s="161" t="s">
        <v>47</v>
      </c>
      <c r="EC2" s="161" t="s">
        <v>242</v>
      </c>
      <c r="ED2" s="161" t="s">
        <v>243</v>
      </c>
      <c r="EE2" s="161" t="s">
        <v>48</v>
      </c>
      <c r="EF2" s="161" t="s">
        <v>380</v>
      </c>
      <c r="EG2" s="161" t="s">
        <v>277</v>
      </c>
      <c r="EH2" s="161" t="s">
        <v>309</v>
      </c>
      <c r="EI2" s="161" t="s">
        <v>362</v>
      </c>
      <c r="EJ2" s="161" t="s">
        <v>363</v>
      </c>
      <c r="EK2" s="161" t="s">
        <v>364</v>
      </c>
      <c r="EL2" s="161" t="s">
        <v>381</v>
      </c>
      <c r="EM2" s="161" t="s">
        <v>379</v>
      </c>
      <c r="EN2" s="163" t="s">
        <v>49</v>
      </c>
      <c r="EO2" s="163" t="s">
        <v>50</v>
      </c>
      <c r="EP2" s="163" t="s">
        <v>51</v>
      </c>
      <c r="EQ2" s="163" t="s">
        <v>244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365</v>
      </c>
      <c r="EW2" s="233" t="s">
        <v>366</v>
      </c>
      <c r="EX2" s="233" t="s">
        <v>367</v>
      </c>
      <c r="EY2" s="233" t="s">
        <v>368</v>
      </c>
      <c r="EZ2" s="233" t="s">
        <v>369</v>
      </c>
      <c r="FA2" s="233" t="s">
        <v>370</v>
      </c>
      <c r="FB2" s="233" t="s">
        <v>371</v>
      </c>
      <c r="FC2" s="236" t="s">
        <v>189</v>
      </c>
      <c r="FD2" s="236" t="s">
        <v>190</v>
      </c>
      <c r="FE2" s="236" t="s">
        <v>313</v>
      </c>
      <c r="FF2" s="179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197</v>
      </c>
      <c r="FL2" s="25" t="s">
        <v>194</v>
      </c>
      <c r="FM2" s="25" t="s">
        <v>193</v>
      </c>
      <c r="FN2" s="179"/>
    </row>
    <row r="3" spans="1:170" s="133" customFormat="1" ht="15.75" thickBot="1" x14ac:dyDescent="0.3">
      <c r="A3" s="246"/>
      <c r="B3" s="246"/>
      <c r="C3" s="158" t="s">
        <v>252</v>
      </c>
      <c r="D3" s="158" t="s">
        <v>253</v>
      </c>
      <c r="E3" s="158" t="s">
        <v>254</v>
      </c>
      <c r="F3" s="158" t="s">
        <v>255</v>
      </c>
      <c r="G3" s="158" t="s">
        <v>256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59" t="s">
        <v>245</v>
      </c>
      <c r="Q3" s="159" t="s">
        <v>246</v>
      </c>
      <c r="R3" s="159" t="s">
        <v>247</v>
      </c>
      <c r="S3" s="159" t="s">
        <v>248</v>
      </c>
      <c r="T3" s="159" t="s">
        <v>249</v>
      </c>
      <c r="U3" s="159" t="s">
        <v>321</v>
      </c>
      <c r="V3" s="159" t="s">
        <v>323</v>
      </c>
      <c r="W3" s="159" t="s">
        <v>325</v>
      </c>
      <c r="X3" s="159" t="s">
        <v>326</v>
      </c>
      <c r="Y3" s="159" t="s">
        <v>327</v>
      </c>
      <c r="Z3" s="159" t="s">
        <v>331</v>
      </c>
      <c r="AA3" s="159" t="s">
        <v>332</v>
      </c>
      <c r="AB3" s="159" t="s">
        <v>333</v>
      </c>
      <c r="AC3" s="159" t="s">
        <v>336</v>
      </c>
      <c r="AD3" s="159" t="s">
        <v>337</v>
      </c>
      <c r="AE3" s="159" t="s">
        <v>338</v>
      </c>
      <c r="AF3" s="173" t="s">
        <v>339</v>
      </c>
      <c r="AG3" s="15" t="s">
        <v>352</v>
      </c>
      <c r="AH3" s="171" t="s">
        <v>387</v>
      </c>
      <c r="AI3" s="171" t="s">
        <v>388</v>
      </c>
      <c r="AJ3" s="171" t="s">
        <v>389</v>
      </c>
      <c r="AK3" s="171" t="s">
        <v>390</v>
      </c>
      <c r="AL3" s="171" t="s">
        <v>391</v>
      </c>
      <c r="AM3" s="171" t="s">
        <v>392</v>
      </c>
      <c r="AN3" s="171" t="s">
        <v>393</v>
      </c>
      <c r="AO3" s="171" t="s">
        <v>394</v>
      </c>
      <c r="AP3" s="171" t="s">
        <v>395</v>
      </c>
      <c r="AQ3" s="171" t="s">
        <v>396</v>
      </c>
      <c r="AR3" s="171" t="s">
        <v>397</v>
      </c>
      <c r="AS3" s="171" t="s">
        <v>402</v>
      </c>
      <c r="AT3" s="171" t="s">
        <v>403</v>
      </c>
      <c r="AU3" s="171" t="s">
        <v>404</v>
      </c>
      <c r="AV3" s="171" t="s">
        <v>405</v>
      </c>
      <c r="AW3" s="171" t="s">
        <v>406</v>
      </c>
      <c r="AX3" s="171" t="s">
        <v>407</v>
      </c>
      <c r="AY3" s="171" t="s">
        <v>408</v>
      </c>
      <c r="AZ3" s="171" t="s">
        <v>409</v>
      </c>
      <c r="BA3" s="171" t="s">
        <v>410</v>
      </c>
      <c r="BB3" s="171" t="s">
        <v>411</v>
      </c>
      <c r="BC3" s="171" t="s">
        <v>412</v>
      </c>
      <c r="BD3" s="171" t="s">
        <v>413</v>
      </c>
      <c r="BE3" s="171" t="s">
        <v>414</v>
      </c>
      <c r="BF3" s="178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59" t="s">
        <v>250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5" t="s">
        <v>360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37" t="s">
        <v>355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59" t="s">
        <v>251</v>
      </c>
      <c r="EG3" s="159" t="s">
        <v>276</v>
      </c>
      <c r="EH3" s="159" t="s">
        <v>278</v>
      </c>
      <c r="EI3" s="159" t="s">
        <v>382</v>
      </c>
      <c r="EJ3" s="159" t="s">
        <v>383</v>
      </c>
      <c r="EK3" s="159" t="s">
        <v>384</v>
      </c>
      <c r="EL3" s="159" t="s">
        <v>385</v>
      </c>
      <c r="EM3" s="159" t="s">
        <v>386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15" t="s">
        <v>142</v>
      </c>
      <c r="EV3" s="15" t="s">
        <v>372</v>
      </c>
      <c r="EW3" s="15" t="s">
        <v>373</v>
      </c>
      <c r="EX3" s="15" t="s">
        <v>374</v>
      </c>
      <c r="EY3" s="15" t="s">
        <v>375</v>
      </c>
      <c r="EZ3" s="15" t="s">
        <v>376</v>
      </c>
      <c r="FA3" s="15" t="s">
        <v>377</v>
      </c>
      <c r="FB3" s="15" t="s">
        <v>378</v>
      </c>
      <c r="FC3" s="77" t="s">
        <v>314</v>
      </c>
      <c r="FD3" s="77" t="s">
        <v>315</v>
      </c>
      <c r="FE3" s="77" t="s">
        <v>316</v>
      </c>
      <c r="FF3" s="179"/>
      <c r="FG3" s="78" t="s">
        <v>257</v>
      </c>
      <c r="FH3" s="78" t="s">
        <v>258</v>
      </c>
      <c r="FI3" s="78" t="s">
        <v>259</v>
      </c>
      <c r="FJ3" s="78" t="s">
        <v>260</v>
      </c>
      <c r="FK3" s="78" t="s">
        <v>261</v>
      </c>
      <c r="FL3" s="78" t="s">
        <v>262</v>
      </c>
      <c r="FM3" s="78" t="s">
        <v>263</v>
      </c>
      <c r="FN3" s="179"/>
    </row>
    <row r="4" spans="1:170" s="133" customFormat="1" x14ac:dyDescent="0.25">
      <c r="A4" s="181" t="s">
        <v>157</v>
      </c>
      <c r="B4" s="131" t="s">
        <v>3</v>
      </c>
      <c r="C4" s="4">
        <v>1</v>
      </c>
      <c r="D4" s="4">
        <v>1</v>
      </c>
      <c r="E4" s="17"/>
      <c r="F4" s="127">
        <v>14576447000</v>
      </c>
      <c r="G4" s="183"/>
      <c r="H4" s="41">
        <v>1</v>
      </c>
      <c r="I4" s="41">
        <v>1</v>
      </c>
      <c r="J4" s="184" t="s">
        <v>57</v>
      </c>
      <c r="K4" s="41">
        <v>1</v>
      </c>
      <c r="L4" s="41">
        <v>1</v>
      </c>
      <c r="M4" s="41">
        <v>1</v>
      </c>
      <c r="N4" s="40">
        <v>0</v>
      </c>
      <c r="O4" s="184" t="s">
        <v>57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41">
        <v>1</v>
      </c>
      <c r="AD4" s="41">
        <v>1</v>
      </c>
      <c r="AE4" s="41">
        <v>1</v>
      </c>
      <c r="AF4" s="41">
        <v>1</v>
      </c>
      <c r="AG4" s="185" t="s">
        <v>57</v>
      </c>
      <c r="AH4" s="185" t="s">
        <v>57</v>
      </c>
      <c r="AI4" s="185" t="s">
        <v>57</v>
      </c>
      <c r="AJ4" s="185" t="s">
        <v>57</v>
      </c>
      <c r="AK4" s="185" t="s">
        <v>57</v>
      </c>
      <c r="AL4" s="185" t="s">
        <v>57</v>
      </c>
      <c r="AM4" s="185" t="s">
        <v>57</v>
      </c>
      <c r="AN4" s="185" t="s">
        <v>57</v>
      </c>
      <c r="AO4" s="185" t="s">
        <v>57</v>
      </c>
      <c r="AP4" s="185" t="s">
        <v>57</v>
      </c>
      <c r="AQ4" s="185" t="s">
        <v>57</v>
      </c>
      <c r="AR4" s="41">
        <v>1</v>
      </c>
      <c r="AS4" s="40">
        <v>0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85" t="s">
        <v>57</v>
      </c>
      <c r="BG4" s="41">
        <v>1</v>
      </c>
      <c r="BH4" s="41">
        <v>1</v>
      </c>
      <c r="BI4" s="41">
        <v>1</v>
      </c>
      <c r="BJ4" s="185" t="s">
        <v>57</v>
      </c>
      <c r="BK4" s="40">
        <v>0</v>
      </c>
      <c r="BL4" s="41">
        <v>1</v>
      </c>
      <c r="BM4" s="40">
        <v>0</v>
      </c>
      <c r="BN4" s="185" t="s">
        <v>57</v>
      </c>
      <c r="BO4" s="41">
        <v>1</v>
      </c>
      <c r="BP4" s="41">
        <v>1</v>
      </c>
      <c r="BQ4" s="41">
        <v>1</v>
      </c>
      <c r="BR4" s="41">
        <v>1</v>
      </c>
      <c r="BS4" s="40">
        <v>0</v>
      </c>
      <c r="BT4" s="40">
        <v>0</v>
      </c>
      <c r="BU4" s="41">
        <v>1</v>
      </c>
      <c r="BV4" s="41">
        <v>1</v>
      </c>
      <c r="BW4" s="41">
        <v>1</v>
      </c>
      <c r="BX4" s="41">
        <v>1</v>
      </c>
      <c r="BY4" s="40">
        <v>0</v>
      </c>
      <c r="BZ4" s="41">
        <v>1</v>
      </c>
      <c r="CA4" s="41">
        <v>1</v>
      </c>
      <c r="CB4" s="185" t="s">
        <v>57</v>
      </c>
      <c r="CC4" s="41">
        <v>1</v>
      </c>
      <c r="CD4" s="41">
        <v>1</v>
      </c>
      <c r="CE4" s="41">
        <v>1</v>
      </c>
      <c r="CF4" s="40">
        <v>0</v>
      </c>
      <c r="CG4" s="41">
        <v>1</v>
      </c>
      <c r="CH4" s="41">
        <v>1</v>
      </c>
      <c r="CI4" s="40">
        <v>0</v>
      </c>
      <c r="CJ4" s="185" t="s">
        <v>57</v>
      </c>
      <c r="CK4" s="40">
        <v>0</v>
      </c>
      <c r="CL4" s="40">
        <v>0</v>
      </c>
      <c r="CM4" s="40">
        <v>0</v>
      </c>
      <c r="CN4" s="40">
        <v>0</v>
      </c>
      <c r="CO4" s="185" t="s">
        <v>57</v>
      </c>
      <c r="CP4" s="185" t="s">
        <v>57</v>
      </c>
      <c r="CQ4" s="40">
        <v>0</v>
      </c>
      <c r="CR4" s="40">
        <v>0</v>
      </c>
      <c r="CS4" s="185" t="s">
        <v>57</v>
      </c>
      <c r="CT4" s="41">
        <v>1</v>
      </c>
      <c r="CU4" s="41">
        <v>1</v>
      </c>
      <c r="CV4" s="40">
        <v>0</v>
      </c>
      <c r="CW4" s="185" t="s">
        <v>57</v>
      </c>
      <c r="CX4" s="40">
        <v>0</v>
      </c>
      <c r="CY4" s="40">
        <v>0</v>
      </c>
      <c r="CZ4" s="185" t="s">
        <v>57</v>
      </c>
      <c r="DA4" s="40">
        <v>0</v>
      </c>
      <c r="DB4" s="40">
        <v>0</v>
      </c>
      <c r="DC4" s="185" t="s">
        <v>57</v>
      </c>
      <c r="DD4" s="185" t="s">
        <v>57</v>
      </c>
      <c r="DE4" s="41">
        <v>1</v>
      </c>
      <c r="DF4" s="41">
        <v>1</v>
      </c>
      <c r="DG4" s="41">
        <v>1</v>
      </c>
      <c r="DH4" s="41">
        <v>1</v>
      </c>
      <c r="DI4" s="40">
        <v>0</v>
      </c>
      <c r="DJ4" s="41">
        <v>1</v>
      </c>
      <c r="DK4" s="40">
        <v>0</v>
      </c>
      <c r="DL4" s="41">
        <v>1</v>
      </c>
      <c r="DM4" s="40">
        <v>0</v>
      </c>
      <c r="DN4" s="41">
        <v>1</v>
      </c>
      <c r="DO4" s="40">
        <v>0</v>
      </c>
      <c r="DP4" s="40">
        <v>0</v>
      </c>
      <c r="DQ4" s="41">
        <v>1</v>
      </c>
      <c r="DR4" s="41">
        <v>1</v>
      </c>
      <c r="DS4" s="40">
        <v>0</v>
      </c>
      <c r="DT4" s="40">
        <v>0</v>
      </c>
      <c r="DU4" s="40">
        <v>0</v>
      </c>
      <c r="DV4" s="41">
        <v>1</v>
      </c>
      <c r="DW4" s="40">
        <v>0</v>
      </c>
      <c r="DX4" s="40">
        <v>1</v>
      </c>
      <c r="DY4" s="41">
        <v>1</v>
      </c>
      <c r="DZ4" s="40">
        <v>0</v>
      </c>
      <c r="EA4" s="41">
        <v>1</v>
      </c>
      <c r="EB4" s="185" t="s">
        <v>57</v>
      </c>
      <c r="EC4" s="185" t="s">
        <v>57</v>
      </c>
      <c r="ED4" s="185" t="s">
        <v>57</v>
      </c>
      <c r="EE4" s="185" t="s">
        <v>57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41">
        <v>1</v>
      </c>
      <c r="EO4" s="41">
        <v>1</v>
      </c>
      <c r="EP4" s="41">
        <v>1</v>
      </c>
      <c r="EQ4" s="41">
        <v>1</v>
      </c>
      <c r="ER4" s="41">
        <v>1</v>
      </c>
      <c r="ES4" s="41">
        <v>1</v>
      </c>
      <c r="ET4" s="41">
        <v>1</v>
      </c>
      <c r="EU4" s="40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36">
        <f t="shared" ref="FC4:FC35" si="0">SUM(H4:FB4)</f>
        <v>51</v>
      </c>
      <c r="FD4" s="210">
        <f>(FC4/82)</f>
        <v>0.62195121951219512</v>
      </c>
      <c r="FE4" s="101">
        <f>RANK(FD4,$FD$4:$FD$35)</f>
        <v>7</v>
      </c>
      <c r="FF4" s="179"/>
      <c r="FG4" s="204"/>
      <c r="FH4" s="79"/>
      <c r="FI4" s="79"/>
      <c r="FJ4" s="79"/>
      <c r="FK4" s="202">
        <v>2498.1151591096605</v>
      </c>
      <c r="FL4" s="79"/>
      <c r="FM4" s="80"/>
      <c r="FN4" s="179"/>
    </row>
    <row r="5" spans="1:170" s="133" customFormat="1" x14ac:dyDescent="0.25">
      <c r="A5" s="181" t="s">
        <v>158</v>
      </c>
      <c r="B5" s="129" t="s">
        <v>4</v>
      </c>
      <c r="C5" s="4">
        <v>1</v>
      </c>
      <c r="D5" s="4">
        <v>1</v>
      </c>
      <c r="E5" s="20"/>
      <c r="F5" s="127">
        <v>37110054176.150002</v>
      </c>
      <c r="G5" s="188"/>
      <c r="H5" s="6">
        <v>0</v>
      </c>
      <c r="I5" s="6">
        <v>0</v>
      </c>
      <c r="J5" s="189" t="s">
        <v>57</v>
      </c>
      <c r="K5" s="6">
        <v>0</v>
      </c>
      <c r="L5" s="43">
        <v>1</v>
      </c>
      <c r="M5" s="43">
        <v>1</v>
      </c>
      <c r="N5" s="6">
        <v>0</v>
      </c>
      <c r="O5" s="189" t="s">
        <v>57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5">
        <v>1</v>
      </c>
      <c r="AD5" s="5">
        <v>1</v>
      </c>
      <c r="AE5" s="6">
        <v>0</v>
      </c>
      <c r="AF5" s="6">
        <v>0</v>
      </c>
      <c r="AG5" s="67" t="s">
        <v>57</v>
      </c>
      <c r="AH5" s="67" t="s">
        <v>57</v>
      </c>
      <c r="AI5" s="67" t="s">
        <v>57</v>
      </c>
      <c r="AJ5" s="67" t="s">
        <v>57</v>
      </c>
      <c r="AK5" s="67" t="s">
        <v>57</v>
      </c>
      <c r="AL5" s="67" t="s">
        <v>57</v>
      </c>
      <c r="AM5" s="67" t="s">
        <v>57</v>
      </c>
      <c r="AN5" s="67" t="s">
        <v>57</v>
      </c>
      <c r="AO5" s="67" t="s">
        <v>57</v>
      </c>
      <c r="AP5" s="67" t="s">
        <v>57</v>
      </c>
      <c r="AQ5" s="67" t="s">
        <v>57</v>
      </c>
      <c r="AR5" s="5">
        <v>1</v>
      </c>
      <c r="AS5" s="6">
        <v>0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67" t="s">
        <v>57</v>
      </c>
      <c r="BG5" s="5">
        <v>1</v>
      </c>
      <c r="BH5" s="6">
        <v>0</v>
      </c>
      <c r="BI5" s="6">
        <v>0</v>
      </c>
      <c r="BJ5" s="67" t="s">
        <v>57</v>
      </c>
      <c r="BK5" s="6">
        <v>0</v>
      </c>
      <c r="BL5" s="5">
        <v>1</v>
      </c>
      <c r="BM5" s="6">
        <v>0</v>
      </c>
      <c r="BN5" s="67" t="s">
        <v>57</v>
      </c>
      <c r="BO5" s="6">
        <v>0</v>
      </c>
      <c r="BP5" s="6">
        <v>0</v>
      </c>
      <c r="BQ5" s="6">
        <v>0</v>
      </c>
      <c r="BR5" s="6">
        <v>0</v>
      </c>
      <c r="BS5" s="5">
        <v>1</v>
      </c>
      <c r="BT5" s="6">
        <v>0</v>
      </c>
      <c r="BU5" s="5">
        <v>1</v>
      </c>
      <c r="BV5" s="5">
        <v>1</v>
      </c>
      <c r="BW5" s="6">
        <v>0</v>
      </c>
      <c r="BX5" s="5">
        <v>1</v>
      </c>
      <c r="BY5" s="6">
        <v>0</v>
      </c>
      <c r="BZ5" s="5">
        <v>1</v>
      </c>
      <c r="CA5" s="5">
        <v>1</v>
      </c>
      <c r="CB5" s="185" t="s">
        <v>57</v>
      </c>
      <c r="CC5" s="6">
        <v>0</v>
      </c>
      <c r="CD5" s="5">
        <v>1</v>
      </c>
      <c r="CE5" s="5">
        <v>1</v>
      </c>
      <c r="CF5" s="5">
        <v>0</v>
      </c>
      <c r="CG5" s="5">
        <v>1</v>
      </c>
      <c r="CH5" s="6">
        <v>0</v>
      </c>
      <c r="CI5" s="6">
        <v>0</v>
      </c>
      <c r="CJ5" s="67" t="s">
        <v>57</v>
      </c>
      <c r="CK5" s="5">
        <v>1</v>
      </c>
      <c r="CL5" s="6">
        <v>0</v>
      </c>
      <c r="CM5" s="6">
        <v>0</v>
      </c>
      <c r="CN5" s="6">
        <v>0</v>
      </c>
      <c r="CO5" s="67" t="s">
        <v>57</v>
      </c>
      <c r="CP5" s="67" t="s">
        <v>57</v>
      </c>
      <c r="CQ5" s="6">
        <v>0</v>
      </c>
      <c r="CR5" s="6">
        <v>0</v>
      </c>
      <c r="CS5" s="67" t="s">
        <v>57</v>
      </c>
      <c r="CT5" s="5">
        <v>1</v>
      </c>
      <c r="CU5" s="5">
        <v>1</v>
      </c>
      <c r="CV5" s="6">
        <v>0</v>
      </c>
      <c r="CW5" s="67" t="s">
        <v>57</v>
      </c>
      <c r="CX5" s="6">
        <v>0</v>
      </c>
      <c r="CY5" s="6">
        <v>0</v>
      </c>
      <c r="CZ5" s="67" t="s">
        <v>57</v>
      </c>
      <c r="DA5" s="6">
        <v>0</v>
      </c>
      <c r="DB5" s="6">
        <v>0</v>
      </c>
      <c r="DC5" s="67" t="s">
        <v>57</v>
      </c>
      <c r="DD5" s="185" t="s">
        <v>57</v>
      </c>
      <c r="DE5" s="6">
        <v>0</v>
      </c>
      <c r="DF5" s="6">
        <v>0</v>
      </c>
      <c r="DG5" s="5">
        <v>1</v>
      </c>
      <c r="DH5" s="5">
        <v>1</v>
      </c>
      <c r="DI5" s="6">
        <v>0</v>
      </c>
      <c r="DJ5" s="6">
        <v>0</v>
      </c>
      <c r="DK5" s="6">
        <v>0</v>
      </c>
      <c r="DL5" s="5">
        <v>1</v>
      </c>
      <c r="DM5" s="6">
        <v>0</v>
      </c>
      <c r="DN5" s="6">
        <v>0</v>
      </c>
      <c r="DO5" s="6">
        <v>0</v>
      </c>
      <c r="DP5" s="5">
        <v>1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7" t="s">
        <v>57</v>
      </c>
      <c r="EC5" s="67" t="s">
        <v>57</v>
      </c>
      <c r="ED5" s="67" t="s">
        <v>57</v>
      </c>
      <c r="EE5" s="67" t="s">
        <v>57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6">
        <v>0</v>
      </c>
      <c r="EO5" s="6">
        <v>0</v>
      </c>
      <c r="EP5" s="5">
        <v>1</v>
      </c>
      <c r="EQ5" s="6">
        <v>0</v>
      </c>
      <c r="ER5" s="6">
        <v>0</v>
      </c>
      <c r="ES5" s="6">
        <v>0</v>
      </c>
      <c r="ET5" s="6">
        <v>0</v>
      </c>
      <c r="EU5" s="6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24</v>
      </c>
      <c r="FD5" s="210">
        <f t="shared" ref="FD5:FD35" si="1">(FC5/82)</f>
        <v>0.29268292682926828</v>
      </c>
      <c r="FE5" s="101">
        <f t="shared" ref="FE5:FE35" si="2">RANK(FD5,$FD$4:$FD$35)</f>
        <v>31</v>
      </c>
      <c r="FF5" s="179"/>
      <c r="FG5" s="204"/>
      <c r="FH5" s="79"/>
      <c r="FI5" s="79"/>
      <c r="FJ5" s="79"/>
      <c r="FK5" s="202">
        <v>8303.8046068443527</v>
      </c>
      <c r="FL5" s="79"/>
      <c r="FM5" s="80"/>
      <c r="FN5" s="179"/>
    </row>
    <row r="6" spans="1:170" s="133" customFormat="1" x14ac:dyDescent="0.25">
      <c r="A6" s="181" t="s">
        <v>159</v>
      </c>
      <c r="B6" s="129" t="s">
        <v>5</v>
      </c>
      <c r="C6" s="4">
        <v>1</v>
      </c>
      <c r="D6" s="4">
        <v>1</v>
      </c>
      <c r="E6" s="191"/>
      <c r="F6" s="127">
        <v>9106192218</v>
      </c>
      <c r="G6" s="188"/>
      <c r="H6" s="43">
        <v>1</v>
      </c>
      <c r="I6" s="6">
        <v>0</v>
      </c>
      <c r="J6" s="189" t="s">
        <v>57</v>
      </c>
      <c r="K6" s="43">
        <v>1</v>
      </c>
      <c r="L6" s="43">
        <v>1</v>
      </c>
      <c r="M6" s="43">
        <v>1</v>
      </c>
      <c r="N6" s="42">
        <v>0</v>
      </c>
      <c r="O6" s="189" t="s">
        <v>57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42">
        <v>0</v>
      </c>
      <c r="AD6" s="42">
        <v>0</v>
      </c>
      <c r="AE6" s="42">
        <v>0</v>
      </c>
      <c r="AF6" s="42">
        <v>0</v>
      </c>
      <c r="AG6" s="67" t="s">
        <v>57</v>
      </c>
      <c r="AH6" s="67" t="s">
        <v>57</v>
      </c>
      <c r="AI6" s="67" t="s">
        <v>57</v>
      </c>
      <c r="AJ6" s="67" t="s">
        <v>57</v>
      </c>
      <c r="AK6" s="67" t="s">
        <v>57</v>
      </c>
      <c r="AL6" s="67" t="s">
        <v>57</v>
      </c>
      <c r="AM6" s="67" t="s">
        <v>57</v>
      </c>
      <c r="AN6" s="67" t="s">
        <v>57</v>
      </c>
      <c r="AO6" s="67" t="s">
        <v>57</v>
      </c>
      <c r="AP6" s="67" t="s">
        <v>57</v>
      </c>
      <c r="AQ6" s="67" t="s">
        <v>57</v>
      </c>
      <c r="AR6" s="42">
        <v>0</v>
      </c>
      <c r="AS6" s="42">
        <v>0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67" t="s">
        <v>57</v>
      </c>
      <c r="BG6" s="43">
        <v>1</v>
      </c>
      <c r="BH6" s="43">
        <v>1</v>
      </c>
      <c r="BI6" s="43">
        <v>1</v>
      </c>
      <c r="BJ6" s="67" t="s">
        <v>57</v>
      </c>
      <c r="BK6" s="43">
        <v>1</v>
      </c>
      <c r="BL6" s="43">
        <v>1</v>
      </c>
      <c r="BM6" s="43">
        <v>1</v>
      </c>
      <c r="BN6" s="67" t="s">
        <v>57</v>
      </c>
      <c r="BO6" s="42">
        <v>0</v>
      </c>
      <c r="BP6" s="43">
        <v>1</v>
      </c>
      <c r="BQ6" s="43">
        <v>1</v>
      </c>
      <c r="BR6" s="42">
        <v>0</v>
      </c>
      <c r="BS6" s="43">
        <v>1</v>
      </c>
      <c r="BT6" s="43">
        <v>1</v>
      </c>
      <c r="BU6" s="43">
        <v>1</v>
      </c>
      <c r="BV6" s="43">
        <v>1</v>
      </c>
      <c r="BW6" s="42">
        <v>0</v>
      </c>
      <c r="BX6" s="43">
        <v>1</v>
      </c>
      <c r="BY6" s="42">
        <v>0</v>
      </c>
      <c r="BZ6" s="43">
        <v>1</v>
      </c>
      <c r="CA6" s="43">
        <v>1</v>
      </c>
      <c r="CB6" s="185" t="s">
        <v>57</v>
      </c>
      <c r="CC6" s="43">
        <v>1</v>
      </c>
      <c r="CD6" s="43">
        <v>1</v>
      </c>
      <c r="CE6" s="42">
        <v>0</v>
      </c>
      <c r="CF6" s="42">
        <v>0</v>
      </c>
      <c r="CG6" s="42">
        <v>0</v>
      </c>
      <c r="CH6" s="42">
        <v>0</v>
      </c>
      <c r="CI6" s="42">
        <v>0</v>
      </c>
      <c r="CJ6" s="67" t="s">
        <v>57</v>
      </c>
      <c r="CK6" s="42">
        <v>0</v>
      </c>
      <c r="CL6" s="42">
        <v>0</v>
      </c>
      <c r="CM6" s="42">
        <v>0</v>
      </c>
      <c r="CN6" s="42">
        <v>0</v>
      </c>
      <c r="CO6" s="67" t="s">
        <v>57</v>
      </c>
      <c r="CP6" s="67" t="s">
        <v>57</v>
      </c>
      <c r="CQ6" s="42">
        <v>0</v>
      </c>
      <c r="CR6" s="42">
        <v>0</v>
      </c>
      <c r="CS6" s="67" t="s">
        <v>57</v>
      </c>
      <c r="CT6" s="43">
        <v>1</v>
      </c>
      <c r="CU6" s="43">
        <v>1</v>
      </c>
      <c r="CV6" s="42">
        <v>0</v>
      </c>
      <c r="CW6" s="67" t="s">
        <v>57</v>
      </c>
      <c r="CX6" s="42">
        <v>0</v>
      </c>
      <c r="CY6" s="42">
        <v>0</v>
      </c>
      <c r="CZ6" s="67" t="s">
        <v>57</v>
      </c>
      <c r="DA6" s="42">
        <v>0</v>
      </c>
      <c r="DB6" s="43">
        <v>1</v>
      </c>
      <c r="DC6" s="67" t="s">
        <v>57</v>
      </c>
      <c r="DD6" s="185" t="s">
        <v>57</v>
      </c>
      <c r="DE6" s="42">
        <v>0</v>
      </c>
      <c r="DF6" s="42">
        <v>0</v>
      </c>
      <c r="DG6" s="42">
        <v>0</v>
      </c>
      <c r="DH6" s="42">
        <v>0</v>
      </c>
      <c r="DI6" s="42">
        <v>0</v>
      </c>
      <c r="DJ6" s="42">
        <v>0</v>
      </c>
      <c r="DK6" s="42">
        <v>0</v>
      </c>
      <c r="DL6" s="43">
        <v>1</v>
      </c>
      <c r="DM6" s="42">
        <v>0</v>
      </c>
      <c r="DN6" s="43">
        <v>1</v>
      </c>
      <c r="DO6" s="42">
        <v>0</v>
      </c>
      <c r="DP6" s="42">
        <v>0</v>
      </c>
      <c r="DQ6" s="43">
        <v>1</v>
      </c>
      <c r="DR6" s="43">
        <v>1</v>
      </c>
      <c r="DS6" s="43">
        <v>1</v>
      </c>
      <c r="DT6" s="43">
        <v>1</v>
      </c>
      <c r="DU6" s="43">
        <v>1</v>
      </c>
      <c r="DV6" s="42">
        <v>0</v>
      </c>
      <c r="DW6" s="42">
        <v>0</v>
      </c>
      <c r="DX6" s="42">
        <v>0</v>
      </c>
      <c r="DY6" s="42">
        <v>0</v>
      </c>
      <c r="DZ6" s="42">
        <v>0</v>
      </c>
      <c r="EA6" s="43">
        <v>1</v>
      </c>
      <c r="EB6" s="67" t="s">
        <v>57</v>
      </c>
      <c r="EC6" s="67" t="s">
        <v>57</v>
      </c>
      <c r="ED6" s="67" t="s">
        <v>57</v>
      </c>
      <c r="EE6" s="67" t="s">
        <v>57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42">
        <v>0</v>
      </c>
      <c r="EO6" s="42">
        <v>0</v>
      </c>
      <c r="EP6" s="42">
        <v>0</v>
      </c>
      <c r="EQ6" s="42">
        <v>0</v>
      </c>
      <c r="ER6" s="42">
        <v>0</v>
      </c>
      <c r="ES6" s="42">
        <v>0</v>
      </c>
      <c r="ET6" s="42">
        <v>0</v>
      </c>
      <c r="EU6" s="42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32</v>
      </c>
      <c r="FD6" s="210">
        <f t="shared" si="1"/>
        <v>0.3902439024390244</v>
      </c>
      <c r="FE6" s="101">
        <f t="shared" si="2"/>
        <v>29</v>
      </c>
      <c r="FF6" s="179"/>
      <c r="FG6" s="204"/>
      <c r="FH6" s="79"/>
      <c r="FI6" s="79"/>
      <c r="FJ6" s="79"/>
      <c r="FK6" s="202">
        <v>1553.2120937511206</v>
      </c>
      <c r="FL6" s="79"/>
      <c r="FM6" s="80"/>
      <c r="FN6" s="179"/>
    </row>
    <row r="7" spans="1:170" s="133" customFormat="1" x14ac:dyDescent="0.25">
      <c r="A7" s="181" t="s">
        <v>160</v>
      </c>
      <c r="B7" s="129" t="s">
        <v>6</v>
      </c>
      <c r="C7" s="4">
        <v>1</v>
      </c>
      <c r="D7" s="4">
        <v>1</v>
      </c>
      <c r="E7" s="20"/>
      <c r="F7" s="127">
        <v>15647226361</v>
      </c>
      <c r="G7" s="188"/>
      <c r="H7" s="43">
        <v>1</v>
      </c>
      <c r="I7" s="43">
        <v>1</v>
      </c>
      <c r="J7" s="189" t="s">
        <v>57</v>
      </c>
      <c r="K7" s="43">
        <v>1</v>
      </c>
      <c r="L7" s="43">
        <v>1</v>
      </c>
      <c r="M7" s="43">
        <v>1</v>
      </c>
      <c r="N7" s="43">
        <v>1</v>
      </c>
      <c r="O7" s="189" t="s">
        <v>57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43">
        <v>1</v>
      </c>
      <c r="AD7" s="43">
        <v>1</v>
      </c>
      <c r="AE7" s="43">
        <v>1</v>
      </c>
      <c r="AF7" s="43">
        <v>1</v>
      </c>
      <c r="AG7" s="67" t="s">
        <v>57</v>
      </c>
      <c r="AH7" s="67" t="s">
        <v>57</v>
      </c>
      <c r="AI7" s="67" t="s">
        <v>57</v>
      </c>
      <c r="AJ7" s="67" t="s">
        <v>57</v>
      </c>
      <c r="AK7" s="67" t="s">
        <v>57</v>
      </c>
      <c r="AL7" s="67" t="s">
        <v>57</v>
      </c>
      <c r="AM7" s="67" t="s">
        <v>57</v>
      </c>
      <c r="AN7" s="67" t="s">
        <v>57</v>
      </c>
      <c r="AO7" s="67" t="s">
        <v>57</v>
      </c>
      <c r="AP7" s="67" t="s">
        <v>57</v>
      </c>
      <c r="AQ7" s="67" t="s">
        <v>57</v>
      </c>
      <c r="AR7" s="43">
        <v>1</v>
      </c>
      <c r="AS7" s="43">
        <v>1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67" t="s">
        <v>57</v>
      </c>
      <c r="BG7" s="43">
        <v>1</v>
      </c>
      <c r="BH7" s="42">
        <v>0</v>
      </c>
      <c r="BI7" s="43">
        <v>1</v>
      </c>
      <c r="BJ7" s="67" t="s">
        <v>57</v>
      </c>
      <c r="BK7" s="43">
        <v>1</v>
      </c>
      <c r="BL7" s="42">
        <v>1</v>
      </c>
      <c r="BM7" s="43">
        <v>1</v>
      </c>
      <c r="BN7" s="67" t="s">
        <v>57</v>
      </c>
      <c r="BO7" s="43">
        <v>1</v>
      </c>
      <c r="BP7" s="43">
        <v>1</v>
      </c>
      <c r="BQ7" s="43">
        <v>1</v>
      </c>
      <c r="BR7" s="43">
        <v>1</v>
      </c>
      <c r="BS7" s="6">
        <v>0</v>
      </c>
      <c r="BT7" s="43">
        <v>1</v>
      </c>
      <c r="BU7" s="43">
        <v>1</v>
      </c>
      <c r="BV7" s="43">
        <v>1</v>
      </c>
      <c r="BW7" s="43">
        <v>1</v>
      </c>
      <c r="BX7" s="43">
        <v>1</v>
      </c>
      <c r="BY7" s="43">
        <v>1</v>
      </c>
      <c r="BZ7" s="43">
        <v>1</v>
      </c>
      <c r="CA7" s="43">
        <v>1</v>
      </c>
      <c r="CB7" s="185" t="s">
        <v>57</v>
      </c>
      <c r="CC7" s="43">
        <v>1</v>
      </c>
      <c r="CD7" s="43">
        <v>1</v>
      </c>
      <c r="CE7" s="43">
        <v>1</v>
      </c>
      <c r="CF7" s="42">
        <v>0</v>
      </c>
      <c r="CG7" s="43">
        <v>1</v>
      </c>
      <c r="CH7" s="43">
        <v>1</v>
      </c>
      <c r="CI7" s="42">
        <v>0</v>
      </c>
      <c r="CJ7" s="67" t="s">
        <v>57</v>
      </c>
      <c r="CK7" s="42">
        <v>1</v>
      </c>
      <c r="CL7" s="42">
        <v>0</v>
      </c>
      <c r="CM7" s="42">
        <v>0</v>
      </c>
      <c r="CN7" s="43">
        <v>1</v>
      </c>
      <c r="CO7" s="67" t="s">
        <v>57</v>
      </c>
      <c r="CP7" s="67" t="s">
        <v>57</v>
      </c>
      <c r="CQ7" s="43">
        <v>1</v>
      </c>
      <c r="CR7" s="42">
        <v>0</v>
      </c>
      <c r="CS7" s="67" t="s">
        <v>57</v>
      </c>
      <c r="CT7" s="43">
        <v>1</v>
      </c>
      <c r="CU7" s="43">
        <v>1</v>
      </c>
      <c r="CV7" s="42">
        <v>0</v>
      </c>
      <c r="CW7" s="67" t="s">
        <v>57</v>
      </c>
      <c r="CX7" s="42">
        <v>0</v>
      </c>
      <c r="CY7" s="42">
        <v>0</v>
      </c>
      <c r="CZ7" s="67" t="s">
        <v>57</v>
      </c>
      <c r="DA7" s="42">
        <v>0</v>
      </c>
      <c r="DB7" s="43">
        <v>1</v>
      </c>
      <c r="DC7" s="67" t="s">
        <v>57</v>
      </c>
      <c r="DD7" s="185" t="s">
        <v>57</v>
      </c>
      <c r="DE7" s="43">
        <v>1</v>
      </c>
      <c r="DF7" s="43">
        <v>1</v>
      </c>
      <c r="DG7" s="43">
        <v>1</v>
      </c>
      <c r="DH7" s="43">
        <v>1</v>
      </c>
      <c r="DI7" s="42">
        <v>0</v>
      </c>
      <c r="DJ7" s="43">
        <v>1</v>
      </c>
      <c r="DK7" s="42">
        <v>0</v>
      </c>
      <c r="DL7" s="42">
        <v>0</v>
      </c>
      <c r="DM7" s="42">
        <v>0</v>
      </c>
      <c r="DN7" s="42">
        <v>0</v>
      </c>
      <c r="DO7" s="42">
        <v>0</v>
      </c>
      <c r="DP7" s="43">
        <v>1</v>
      </c>
      <c r="DQ7" s="43">
        <v>1</v>
      </c>
      <c r="DR7" s="43">
        <v>1</v>
      </c>
      <c r="DS7" s="42">
        <v>0</v>
      </c>
      <c r="DT7" s="42">
        <v>0</v>
      </c>
      <c r="DU7" s="42">
        <v>0</v>
      </c>
      <c r="DV7" s="43">
        <v>1</v>
      </c>
      <c r="DW7" s="42">
        <v>0</v>
      </c>
      <c r="DX7" s="43">
        <v>1</v>
      </c>
      <c r="DY7" s="43">
        <v>1</v>
      </c>
      <c r="DZ7" s="42">
        <v>0</v>
      </c>
      <c r="EA7" s="42">
        <v>0</v>
      </c>
      <c r="EB7" s="67" t="s">
        <v>57</v>
      </c>
      <c r="EC7" s="67" t="s">
        <v>57</v>
      </c>
      <c r="ED7" s="67" t="s">
        <v>57</v>
      </c>
      <c r="EE7" s="67" t="s">
        <v>57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43">
        <v>1</v>
      </c>
      <c r="EO7" s="42">
        <v>0</v>
      </c>
      <c r="EP7" s="42">
        <v>0</v>
      </c>
      <c r="EQ7" s="42">
        <v>0</v>
      </c>
      <c r="ER7" s="43">
        <v>1</v>
      </c>
      <c r="ES7" s="42">
        <v>0</v>
      </c>
      <c r="ET7" s="43">
        <v>1</v>
      </c>
      <c r="EU7" s="43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55</v>
      </c>
      <c r="FD7" s="210">
        <f t="shared" si="1"/>
        <v>0.67073170731707321</v>
      </c>
      <c r="FE7" s="101">
        <f t="shared" si="2"/>
        <v>4</v>
      </c>
      <c r="FF7" s="179"/>
      <c r="FG7" s="204"/>
      <c r="FH7" s="79"/>
      <c r="FI7" s="79"/>
      <c r="FJ7" s="79"/>
      <c r="FK7" s="202">
        <v>615.37793003192598</v>
      </c>
      <c r="FL7" s="79"/>
      <c r="FM7" s="80"/>
      <c r="FN7" s="179"/>
    </row>
    <row r="8" spans="1:170" s="133" customFormat="1" x14ac:dyDescent="0.25">
      <c r="A8" s="192" t="s">
        <v>163</v>
      </c>
      <c r="B8" s="136" t="s">
        <v>7</v>
      </c>
      <c r="C8" s="4">
        <v>1</v>
      </c>
      <c r="D8" s="4">
        <v>1</v>
      </c>
      <c r="E8" s="22"/>
      <c r="F8" s="127">
        <v>66869989698</v>
      </c>
      <c r="G8" s="188"/>
      <c r="H8" s="6">
        <v>0</v>
      </c>
      <c r="I8" s="6">
        <v>0</v>
      </c>
      <c r="J8" s="189" t="s">
        <v>57</v>
      </c>
      <c r="K8" s="43">
        <v>1</v>
      </c>
      <c r="L8" s="43">
        <v>1</v>
      </c>
      <c r="M8" s="43">
        <v>1</v>
      </c>
      <c r="N8" s="13">
        <v>0</v>
      </c>
      <c r="O8" s="189" t="s">
        <v>57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14">
        <v>1</v>
      </c>
      <c r="AD8" s="14">
        <v>1</v>
      </c>
      <c r="AE8" s="14">
        <v>1</v>
      </c>
      <c r="AF8" s="14">
        <v>1</v>
      </c>
      <c r="AG8" s="67" t="s">
        <v>57</v>
      </c>
      <c r="AH8" s="67" t="s">
        <v>57</v>
      </c>
      <c r="AI8" s="67" t="s">
        <v>57</v>
      </c>
      <c r="AJ8" s="67" t="s">
        <v>57</v>
      </c>
      <c r="AK8" s="67" t="s">
        <v>57</v>
      </c>
      <c r="AL8" s="67" t="s">
        <v>57</v>
      </c>
      <c r="AM8" s="67" t="s">
        <v>57</v>
      </c>
      <c r="AN8" s="67" t="s">
        <v>57</v>
      </c>
      <c r="AO8" s="67" t="s">
        <v>57</v>
      </c>
      <c r="AP8" s="67" t="s">
        <v>57</v>
      </c>
      <c r="AQ8" s="67" t="s">
        <v>57</v>
      </c>
      <c r="AR8" s="14">
        <v>1</v>
      </c>
      <c r="AS8" s="13">
        <v>0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67" t="s">
        <v>57</v>
      </c>
      <c r="BG8" s="13">
        <v>0</v>
      </c>
      <c r="BH8" s="13">
        <v>0</v>
      </c>
      <c r="BI8" s="13">
        <v>0</v>
      </c>
      <c r="BJ8" s="67" t="s">
        <v>57</v>
      </c>
      <c r="BK8" s="13">
        <v>0</v>
      </c>
      <c r="BL8" s="13">
        <v>0</v>
      </c>
      <c r="BM8" s="13">
        <v>0</v>
      </c>
      <c r="BN8" s="67" t="s">
        <v>57</v>
      </c>
      <c r="BO8" s="14">
        <v>1</v>
      </c>
      <c r="BP8" s="14">
        <v>1</v>
      </c>
      <c r="BQ8" s="14">
        <v>1</v>
      </c>
      <c r="BR8" s="14">
        <v>1</v>
      </c>
      <c r="BS8" s="14">
        <v>1</v>
      </c>
      <c r="BT8" s="14">
        <v>1</v>
      </c>
      <c r="BU8" s="14">
        <v>1</v>
      </c>
      <c r="BV8" s="14">
        <v>1</v>
      </c>
      <c r="BW8" s="14">
        <v>1</v>
      </c>
      <c r="BX8" s="14">
        <v>1</v>
      </c>
      <c r="BY8" s="14">
        <v>1</v>
      </c>
      <c r="BZ8" s="14">
        <v>1</v>
      </c>
      <c r="CA8" s="14">
        <v>1</v>
      </c>
      <c r="CB8" s="185" t="s">
        <v>57</v>
      </c>
      <c r="CC8" s="14">
        <v>1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67" t="s">
        <v>57</v>
      </c>
      <c r="CK8" s="13">
        <v>0</v>
      </c>
      <c r="CL8" s="13">
        <v>0</v>
      </c>
      <c r="CM8" s="13">
        <v>0</v>
      </c>
      <c r="CN8" s="13">
        <v>0</v>
      </c>
      <c r="CO8" s="67" t="s">
        <v>57</v>
      </c>
      <c r="CP8" s="67" t="s">
        <v>57</v>
      </c>
      <c r="CQ8" s="13">
        <v>0</v>
      </c>
      <c r="CR8" s="13">
        <v>0</v>
      </c>
      <c r="CS8" s="67" t="s">
        <v>57</v>
      </c>
      <c r="CT8" s="14">
        <v>1</v>
      </c>
      <c r="CU8" s="13">
        <v>0</v>
      </c>
      <c r="CV8" s="13">
        <v>0</v>
      </c>
      <c r="CW8" s="67" t="s">
        <v>57</v>
      </c>
      <c r="CX8" s="13">
        <v>0</v>
      </c>
      <c r="CY8" s="13">
        <v>0</v>
      </c>
      <c r="CZ8" s="67" t="s">
        <v>57</v>
      </c>
      <c r="DA8" s="13">
        <v>0</v>
      </c>
      <c r="DB8" s="13">
        <v>0</v>
      </c>
      <c r="DC8" s="67" t="s">
        <v>57</v>
      </c>
      <c r="DD8" s="185" t="s">
        <v>57</v>
      </c>
      <c r="DE8" s="14">
        <v>1</v>
      </c>
      <c r="DF8" s="14">
        <v>1</v>
      </c>
      <c r="DG8" s="14">
        <v>1</v>
      </c>
      <c r="DH8" s="14">
        <v>1</v>
      </c>
      <c r="DI8" s="13">
        <v>0</v>
      </c>
      <c r="DJ8" s="13">
        <v>0</v>
      </c>
      <c r="DK8" s="13">
        <v>0</v>
      </c>
      <c r="DL8" s="13">
        <v>0</v>
      </c>
      <c r="DM8" s="13">
        <v>0</v>
      </c>
      <c r="DN8" s="13">
        <v>0</v>
      </c>
      <c r="DO8" s="13">
        <v>0</v>
      </c>
      <c r="DP8" s="13">
        <v>0</v>
      </c>
      <c r="DQ8" s="13">
        <v>0</v>
      </c>
      <c r="DR8" s="13">
        <v>0</v>
      </c>
      <c r="DS8" s="13">
        <v>0</v>
      </c>
      <c r="DT8" s="13">
        <v>0</v>
      </c>
      <c r="DU8" s="13">
        <v>0</v>
      </c>
      <c r="DV8" s="14">
        <v>1</v>
      </c>
      <c r="DW8" s="13">
        <v>0</v>
      </c>
      <c r="DX8" s="14">
        <v>1</v>
      </c>
      <c r="DY8" s="14">
        <v>1</v>
      </c>
      <c r="DZ8" s="13">
        <v>0</v>
      </c>
      <c r="EA8" s="13">
        <v>0</v>
      </c>
      <c r="EB8" s="67" t="s">
        <v>57</v>
      </c>
      <c r="EC8" s="67" t="s">
        <v>57</v>
      </c>
      <c r="ED8" s="67" t="s">
        <v>57</v>
      </c>
      <c r="EE8" s="67" t="s">
        <v>57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14">
        <v>1</v>
      </c>
      <c r="EO8" s="13">
        <v>0</v>
      </c>
      <c r="EP8" s="14">
        <v>1</v>
      </c>
      <c r="EQ8" s="13">
        <v>0</v>
      </c>
      <c r="ER8" s="13">
        <v>0</v>
      </c>
      <c r="ES8" s="13">
        <v>0</v>
      </c>
      <c r="ET8" s="14">
        <v>1</v>
      </c>
      <c r="EU8" s="14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34</v>
      </c>
      <c r="FD8" s="210">
        <f t="shared" si="1"/>
        <v>0.41463414634146339</v>
      </c>
      <c r="FE8" s="101">
        <f t="shared" si="2"/>
        <v>25</v>
      </c>
      <c r="FF8" s="179"/>
      <c r="FG8" s="204"/>
      <c r="FH8" s="79"/>
      <c r="FI8" s="79"/>
      <c r="FJ8" s="79"/>
      <c r="FK8" s="202">
        <v>16377.59607247609</v>
      </c>
      <c r="FL8" s="79"/>
      <c r="FM8" s="80"/>
      <c r="FN8" s="179"/>
    </row>
    <row r="9" spans="1:170" s="133" customFormat="1" x14ac:dyDescent="0.25">
      <c r="A9" s="192" t="s">
        <v>164</v>
      </c>
      <c r="B9" s="129" t="s">
        <v>8</v>
      </c>
      <c r="C9" s="4">
        <v>1</v>
      </c>
      <c r="D9" s="4">
        <v>1</v>
      </c>
      <c r="E9" s="21"/>
      <c r="F9" s="127">
        <v>50174631589</v>
      </c>
      <c r="G9" s="188"/>
      <c r="H9" s="43">
        <v>1</v>
      </c>
      <c r="I9" s="43">
        <v>1</v>
      </c>
      <c r="J9" s="189" t="s">
        <v>57</v>
      </c>
      <c r="K9" s="43">
        <v>1</v>
      </c>
      <c r="L9" s="43">
        <v>1</v>
      </c>
      <c r="M9" s="43">
        <v>1</v>
      </c>
      <c r="N9" s="56">
        <v>0</v>
      </c>
      <c r="O9" s="189" t="s">
        <v>57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55">
        <v>1</v>
      </c>
      <c r="AD9" s="55">
        <v>1</v>
      </c>
      <c r="AE9" s="55">
        <v>1</v>
      </c>
      <c r="AF9" s="55">
        <v>1</v>
      </c>
      <c r="AG9" s="67" t="s">
        <v>57</v>
      </c>
      <c r="AH9" s="67" t="s">
        <v>57</v>
      </c>
      <c r="AI9" s="67" t="s">
        <v>57</v>
      </c>
      <c r="AJ9" s="67" t="s">
        <v>57</v>
      </c>
      <c r="AK9" s="67" t="s">
        <v>57</v>
      </c>
      <c r="AL9" s="67" t="s">
        <v>57</v>
      </c>
      <c r="AM9" s="67" t="s">
        <v>57</v>
      </c>
      <c r="AN9" s="67" t="s">
        <v>57</v>
      </c>
      <c r="AO9" s="67" t="s">
        <v>57</v>
      </c>
      <c r="AP9" s="67" t="s">
        <v>57</v>
      </c>
      <c r="AQ9" s="67" t="s">
        <v>57</v>
      </c>
      <c r="AR9" s="55">
        <v>1</v>
      </c>
      <c r="AS9" s="56">
        <v>0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67" t="s">
        <v>57</v>
      </c>
      <c r="BG9" s="55">
        <v>1</v>
      </c>
      <c r="BH9" s="55">
        <v>1</v>
      </c>
      <c r="BI9" s="55">
        <v>1</v>
      </c>
      <c r="BJ9" s="67" t="s">
        <v>57</v>
      </c>
      <c r="BK9" s="55">
        <v>1</v>
      </c>
      <c r="BL9" s="56">
        <v>0</v>
      </c>
      <c r="BM9" s="55">
        <v>1</v>
      </c>
      <c r="BN9" s="67" t="s">
        <v>57</v>
      </c>
      <c r="BO9" s="55">
        <v>1</v>
      </c>
      <c r="BP9" s="55">
        <v>1</v>
      </c>
      <c r="BQ9" s="55">
        <v>1</v>
      </c>
      <c r="BR9" s="55">
        <v>1</v>
      </c>
      <c r="BS9" s="56">
        <v>0</v>
      </c>
      <c r="BT9" s="55">
        <v>1</v>
      </c>
      <c r="BU9" s="55">
        <v>1</v>
      </c>
      <c r="BV9" s="55">
        <v>1</v>
      </c>
      <c r="BW9" s="55">
        <v>1</v>
      </c>
      <c r="BX9" s="55">
        <v>1</v>
      </c>
      <c r="BY9" s="55">
        <v>1</v>
      </c>
      <c r="BZ9" s="55">
        <v>1</v>
      </c>
      <c r="CA9" s="55">
        <v>1</v>
      </c>
      <c r="CB9" s="185" t="s">
        <v>57</v>
      </c>
      <c r="CC9" s="55">
        <v>1</v>
      </c>
      <c r="CD9" s="55">
        <v>1</v>
      </c>
      <c r="CE9" s="55">
        <v>1</v>
      </c>
      <c r="CF9" s="56">
        <v>0</v>
      </c>
      <c r="CG9" s="55">
        <v>1</v>
      </c>
      <c r="CH9" s="56">
        <v>0</v>
      </c>
      <c r="CI9" s="55">
        <v>1</v>
      </c>
      <c r="CJ9" s="67" t="s">
        <v>57</v>
      </c>
      <c r="CK9" s="55">
        <v>1</v>
      </c>
      <c r="CL9" s="56">
        <v>0</v>
      </c>
      <c r="CM9" s="56">
        <v>0</v>
      </c>
      <c r="CN9" s="56">
        <v>0</v>
      </c>
      <c r="CO9" s="67" t="s">
        <v>57</v>
      </c>
      <c r="CP9" s="67" t="s">
        <v>57</v>
      </c>
      <c r="CQ9" s="56">
        <v>0</v>
      </c>
      <c r="CR9" s="56">
        <v>0</v>
      </c>
      <c r="CS9" s="67" t="s">
        <v>57</v>
      </c>
      <c r="CT9" s="55">
        <v>1</v>
      </c>
      <c r="CU9" s="56">
        <v>0</v>
      </c>
      <c r="CV9" s="56">
        <v>0</v>
      </c>
      <c r="CW9" s="67" t="s">
        <v>57</v>
      </c>
      <c r="CX9" s="56">
        <v>0</v>
      </c>
      <c r="CY9" s="56">
        <v>0</v>
      </c>
      <c r="CZ9" s="67" t="s">
        <v>57</v>
      </c>
      <c r="DA9" s="56">
        <v>0</v>
      </c>
      <c r="DB9" s="56">
        <v>0</v>
      </c>
      <c r="DC9" s="67" t="s">
        <v>57</v>
      </c>
      <c r="DD9" s="185" t="s">
        <v>57</v>
      </c>
      <c r="DE9" s="55">
        <v>1</v>
      </c>
      <c r="DF9" s="55">
        <v>1</v>
      </c>
      <c r="DG9" s="55">
        <v>1</v>
      </c>
      <c r="DH9" s="55">
        <v>1</v>
      </c>
      <c r="DI9" s="56">
        <v>0</v>
      </c>
      <c r="DJ9" s="56">
        <v>0</v>
      </c>
      <c r="DK9" s="56">
        <v>0</v>
      </c>
      <c r="DL9" s="55">
        <v>1</v>
      </c>
      <c r="DM9" s="55">
        <v>1</v>
      </c>
      <c r="DN9" s="56">
        <v>0</v>
      </c>
      <c r="DO9" s="56">
        <v>0</v>
      </c>
      <c r="DP9" s="55">
        <v>1</v>
      </c>
      <c r="DQ9" s="55">
        <v>1</v>
      </c>
      <c r="DR9" s="55">
        <v>1</v>
      </c>
      <c r="DS9" s="55">
        <v>1</v>
      </c>
      <c r="DT9" s="56">
        <v>0</v>
      </c>
      <c r="DU9" s="56">
        <v>0</v>
      </c>
      <c r="DV9" s="56">
        <v>0</v>
      </c>
      <c r="DW9" s="56">
        <v>0</v>
      </c>
      <c r="DX9" s="55">
        <v>1</v>
      </c>
      <c r="DY9" s="56">
        <v>0</v>
      </c>
      <c r="DZ9" s="55">
        <v>1</v>
      </c>
      <c r="EA9" s="55">
        <v>1</v>
      </c>
      <c r="EB9" s="67" t="s">
        <v>57</v>
      </c>
      <c r="EC9" s="67" t="s">
        <v>57</v>
      </c>
      <c r="ED9" s="67" t="s">
        <v>57</v>
      </c>
      <c r="EE9" s="67" t="s">
        <v>57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55">
        <v>1</v>
      </c>
      <c r="EO9" s="56">
        <v>0</v>
      </c>
      <c r="EP9" s="56">
        <v>0</v>
      </c>
      <c r="EQ9" s="56">
        <v>0</v>
      </c>
      <c r="ER9" s="56">
        <v>0</v>
      </c>
      <c r="ES9" s="56">
        <v>0</v>
      </c>
      <c r="ET9" s="56">
        <v>0</v>
      </c>
      <c r="EU9" s="55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49</v>
      </c>
      <c r="FD9" s="210">
        <f t="shared" si="1"/>
        <v>0.59756097560975607</v>
      </c>
      <c r="FE9" s="101">
        <f t="shared" si="2"/>
        <v>10</v>
      </c>
      <c r="FF9" s="179"/>
      <c r="FG9" s="204"/>
      <c r="FH9" s="79"/>
      <c r="FI9" s="79"/>
      <c r="FJ9" s="79"/>
      <c r="FK9" s="202">
        <v>37179.011953635607</v>
      </c>
      <c r="FL9" s="79"/>
      <c r="FM9" s="80"/>
      <c r="FN9" s="179"/>
    </row>
    <row r="10" spans="1:170" s="133" customFormat="1" x14ac:dyDescent="0.25">
      <c r="A10" s="192" t="s">
        <v>162</v>
      </c>
      <c r="B10" s="129" t="s">
        <v>9</v>
      </c>
      <c r="C10" s="4">
        <v>1</v>
      </c>
      <c r="D10" s="4">
        <v>1</v>
      </c>
      <c r="E10" s="20"/>
      <c r="F10" s="127">
        <v>35161034000</v>
      </c>
      <c r="G10" s="188"/>
      <c r="H10" s="43">
        <v>1</v>
      </c>
      <c r="I10" s="43">
        <v>1</v>
      </c>
      <c r="J10" s="189" t="s">
        <v>57</v>
      </c>
      <c r="K10" s="43">
        <v>1</v>
      </c>
      <c r="L10" s="43">
        <v>1</v>
      </c>
      <c r="M10" s="43">
        <v>1</v>
      </c>
      <c r="N10" s="42">
        <v>0</v>
      </c>
      <c r="O10" s="189" t="s">
        <v>57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43">
        <v>1</v>
      </c>
      <c r="AD10" s="43">
        <v>1</v>
      </c>
      <c r="AE10" s="43">
        <v>1</v>
      </c>
      <c r="AF10" s="42">
        <v>0</v>
      </c>
      <c r="AG10" s="67" t="s">
        <v>57</v>
      </c>
      <c r="AH10" s="67" t="s">
        <v>57</v>
      </c>
      <c r="AI10" s="67" t="s">
        <v>57</v>
      </c>
      <c r="AJ10" s="67" t="s">
        <v>57</v>
      </c>
      <c r="AK10" s="67" t="s">
        <v>57</v>
      </c>
      <c r="AL10" s="67" t="s">
        <v>57</v>
      </c>
      <c r="AM10" s="67" t="s">
        <v>57</v>
      </c>
      <c r="AN10" s="67" t="s">
        <v>57</v>
      </c>
      <c r="AO10" s="67" t="s">
        <v>57</v>
      </c>
      <c r="AP10" s="67" t="s">
        <v>57</v>
      </c>
      <c r="AQ10" s="67" t="s">
        <v>57</v>
      </c>
      <c r="AR10" s="43">
        <v>1</v>
      </c>
      <c r="AS10" s="42">
        <v>0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67" t="s">
        <v>57</v>
      </c>
      <c r="BG10" s="42">
        <v>0</v>
      </c>
      <c r="BH10" s="42">
        <v>0</v>
      </c>
      <c r="BI10" s="42">
        <v>0</v>
      </c>
      <c r="BJ10" s="67" t="s">
        <v>57</v>
      </c>
      <c r="BK10" s="43">
        <v>1</v>
      </c>
      <c r="BL10" s="43">
        <v>1</v>
      </c>
      <c r="BM10" s="42">
        <v>0</v>
      </c>
      <c r="BN10" s="67" t="s">
        <v>57</v>
      </c>
      <c r="BO10" s="43">
        <v>1</v>
      </c>
      <c r="BP10" s="43">
        <v>1</v>
      </c>
      <c r="BQ10" s="43">
        <v>1</v>
      </c>
      <c r="BR10" s="43">
        <v>1</v>
      </c>
      <c r="BS10" s="42">
        <v>0</v>
      </c>
      <c r="BT10" s="42">
        <v>0</v>
      </c>
      <c r="BU10" s="43">
        <v>1</v>
      </c>
      <c r="BV10" s="43">
        <v>1</v>
      </c>
      <c r="BW10" s="43">
        <v>1</v>
      </c>
      <c r="BX10" s="43">
        <v>1</v>
      </c>
      <c r="BY10" s="42">
        <v>0</v>
      </c>
      <c r="BZ10" s="43">
        <v>1</v>
      </c>
      <c r="CA10" s="43">
        <v>1</v>
      </c>
      <c r="CB10" s="185" t="s">
        <v>57</v>
      </c>
      <c r="CC10" s="43">
        <v>1</v>
      </c>
      <c r="CD10" s="42">
        <v>0</v>
      </c>
      <c r="CE10" s="42">
        <v>0</v>
      </c>
      <c r="CF10" s="42">
        <v>0</v>
      </c>
      <c r="CG10" s="42">
        <v>0</v>
      </c>
      <c r="CH10" s="42">
        <v>0</v>
      </c>
      <c r="CI10" s="42">
        <v>0</v>
      </c>
      <c r="CJ10" s="67" t="s">
        <v>57</v>
      </c>
      <c r="CK10" s="42">
        <v>0</v>
      </c>
      <c r="CL10" s="42">
        <v>0</v>
      </c>
      <c r="CM10" s="42">
        <v>0</v>
      </c>
      <c r="CN10" s="42">
        <v>0</v>
      </c>
      <c r="CO10" s="67" t="s">
        <v>57</v>
      </c>
      <c r="CP10" s="67" t="s">
        <v>57</v>
      </c>
      <c r="CQ10" s="42">
        <v>0</v>
      </c>
      <c r="CR10" s="42">
        <v>0</v>
      </c>
      <c r="CS10" s="67" t="s">
        <v>57</v>
      </c>
      <c r="CT10" s="42">
        <v>0</v>
      </c>
      <c r="CU10" s="42">
        <v>0</v>
      </c>
      <c r="CV10" s="42">
        <v>0</v>
      </c>
      <c r="CW10" s="67" t="s">
        <v>57</v>
      </c>
      <c r="CX10" s="42">
        <v>0</v>
      </c>
      <c r="CY10" s="42">
        <v>0</v>
      </c>
      <c r="CZ10" s="67" t="s">
        <v>57</v>
      </c>
      <c r="DA10" s="42">
        <v>0</v>
      </c>
      <c r="DB10" s="43">
        <v>1</v>
      </c>
      <c r="DC10" s="67" t="s">
        <v>57</v>
      </c>
      <c r="DD10" s="185" t="s">
        <v>57</v>
      </c>
      <c r="DE10" s="43">
        <v>1</v>
      </c>
      <c r="DF10" s="43">
        <v>1</v>
      </c>
      <c r="DG10" s="42">
        <v>0</v>
      </c>
      <c r="DH10" s="43">
        <v>1</v>
      </c>
      <c r="DI10" s="42">
        <v>0</v>
      </c>
      <c r="DJ10" s="42">
        <v>0</v>
      </c>
      <c r="DK10" s="42">
        <v>0</v>
      </c>
      <c r="DL10" s="42">
        <v>0</v>
      </c>
      <c r="DM10" s="42">
        <v>0</v>
      </c>
      <c r="DN10" s="42">
        <v>0</v>
      </c>
      <c r="DO10" s="42">
        <v>0</v>
      </c>
      <c r="DP10" s="43">
        <v>1</v>
      </c>
      <c r="DQ10" s="42">
        <v>0</v>
      </c>
      <c r="DR10" s="42">
        <v>0</v>
      </c>
      <c r="DS10" s="42">
        <v>0</v>
      </c>
      <c r="DT10" s="42">
        <v>0</v>
      </c>
      <c r="DU10" s="42">
        <v>0</v>
      </c>
      <c r="DV10" s="42">
        <v>0</v>
      </c>
      <c r="DW10" s="42">
        <v>0</v>
      </c>
      <c r="DX10" s="42">
        <v>0</v>
      </c>
      <c r="DY10" s="42">
        <v>0</v>
      </c>
      <c r="DZ10" s="42">
        <v>0</v>
      </c>
      <c r="EA10" s="42">
        <v>0</v>
      </c>
      <c r="EB10" s="67" t="s">
        <v>57</v>
      </c>
      <c r="EC10" s="67" t="s">
        <v>57</v>
      </c>
      <c r="ED10" s="67" t="s">
        <v>57</v>
      </c>
      <c r="EE10" s="67" t="s">
        <v>57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42">
        <v>0</v>
      </c>
      <c r="EO10" s="42">
        <v>0</v>
      </c>
      <c r="EP10" s="43">
        <v>1</v>
      </c>
      <c r="EQ10" s="42">
        <v>0</v>
      </c>
      <c r="ER10" s="42">
        <v>0</v>
      </c>
      <c r="ES10" s="42">
        <v>0</v>
      </c>
      <c r="ET10" s="42">
        <v>0</v>
      </c>
      <c r="EU10" s="43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29</v>
      </c>
      <c r="FD10" s="210">
        <f t="shared" si="1"/>
        <v>0.35365853658536583</v>
      </c>
      <c r="FE10" s="101">
        <f t="shared" si="2"/>
        <v>30</v>
      </c>
      <c r="FF10" s="179"/>
      <c r="FG10" s="204"/>
      <c r="FH10" s="79"/>
      <c r="FI10" s="79"/>
      <c r="FJ10" s="79"/>
      <c r="FK10" s="202">
        <v>31293.363144698138</v>
      </c>
      <c r="FL10" s="79"/>
      <c r="FM10" s="80"/>
      <c r="FN10" s="179"/>
    </row>
    <row r="11" spans="1:170" s="133" customFormat="1" x14ac:dyDescent="0.25">
      <c r="A11" s="192" t="s">
        <v>161</v>
      </c>
      <c r="B11" s="129" t="s">
        <v>10</v>
      </c>
      <c r="C11" s="4">
        <v>1</v>
      </c>
      <c r="D11" s="4">
        <v>1</v>
      </c>
      <c r="E11" s="20"/>
      <c r="F11" s="127">
        <v>8550284000</v>
      </c>
      <c r="G11" s="188"/>
      <c r="H11" s="43">
        <v>1</v>
      </c>
      <c r="I11" s="43">
        <v>1</v>
      </c>
      <c r="J11" s="189" t="s">
        <v>57</v>
      </c>
      <c r="K11" s="43">
        <v>1</v>
      </c>
      <c r="L11" s="43">
        <v>1</v>
      </c>
      <c r="M11" s="43">
        <v>1</v>
      </c>
      <c r="N11" s="43">
        <v>1</v>
      </c>
      <c r="O11" s="189" t="s">
        <v>57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43">
        <v>1</v>
      </c>
      <c r="AD11" s="43">
        <v>1</v>
      </c>
      <c r="AE11" s="43">
        <v>1</v>
      </c>
      <c r="AF11" s="43">
        <v>1</v>
      </c>
      <c r="AG11" s="67" t="s">
        <v>57</v>
      </c>
      <c r="AH11" s="67" t="s">
        <v>57</v>
      </c>
      <c r="AI11" s="67" t="s">
        <v>57</v>
      </c>
      <c r="AJ11" s="67" t="s">
        <v>57</v>
      </c>
      <c r="AK11" s="67" t="s">
        <v>57</v>
      </c>
      <c r="AL11" s="67" t="s">
        <v>57</v>
      </c>
      <c r="AM11" s="67" t="s">
        <v>57</v>
      </c>
      <c r="AN11" s="67" t="s">
        <v>57</v>
      </c>
      <c r="AO11" s="67" t="s">
        <v>57</v>
      </c>
      <c r="AP11" s="67" t="s">
        <v>57</v>
      </c>
      <c r="AQ11" s="67" t="s">
        <v>57</v>
      </c>
      <c r="AR11" s="43">
        <v>1</v>
      </c>
      <c r="AS11" s="43">
        <v>1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67" t="s">
        <v>57</v>
      </c>
      <c r="BG11" s="43">
        <v>1</v>
      </c>
      <c r="BH11" s="43">
        <v>1</v>
      </c>
      <c r="BI11" s="43">
        <v>1</v>
      </c>
      <c r="BJ11" s="67" t="s">
        <v>57</v>
      </c>
      <c r="BK11" s="43">
        <v>1</v>
      </c>
      <c r="BL11" s="43">
        <v>1</v>
      </c>
      <c r="BM11" s="43">
        <v>1</v>
      </c>
      <c r="BN11" s="67" t="s">
        <v>57</v>
      </c>
      <c r="BO11" s="43">
        <v>1</v>
      </c>
      <c r="BP11" s="43">
        <v>1</v>
      </c>
      <c r="BQ11" s="43">
        <v>1</v>
      </c>
      <c r="BR11" s="43">
        <v>1</v>
      </c>
      <c r="BS11" s="43">
        <v>1</v>
      </c>
      <c r="BT11" s="43">
        <v>1</v>
      </c>
      <c r="BU11" s="43">
        <v>1</v>
      </c>
      <c r="BV11" s="43">
        <v>1</v>
      </c>
      <c r="BW11" s="43">
        <v>1</v>
      </c>
      <c r="BX11" s="43">
        <v>1</v>
      </c>
      <c r="BY11" s="43">
        <v>1</v>
      </c>
      <c r="BZ11" s="43">
        <v>1</v>
      </c>
      <c r="CA11" s="43">
        <v>1</v>
      </c>
      <c r="CB11" s="185" t="s">
        <v>57</v>
      </c>
      <c r="CC11" s="43">
        <v>1</v>
      </c>
      <c r="CD11" s="43">
        <v>1</v>
      </c>
      <c r="CE11" s="43">
        <v>1</v>
      </c>
      <c r="CF11" s="43">
        <v>1</v>
      </c>
      <c r="CG11" s="43">
        <v>1</v>
      </c>
      <c r="CH11" s="43">
        <v>1</v>
      </c>
      <c r="CI11" s="43">
        <v>1</v>
      </c>
      <c r="CJ11" s="67" t="s">
        <v>57</v>
      </c>
      <c r="CK11" s="43">
        <v>1</v>
      </c>
      <c r="CL11" s="42">
        <v>0</v>
      </c>
      <c r="CM11" s="43">
        <v>1</v>
      </c>
      <c r="CN11" s="43">
        <v>1</v>
      </c>
      <c r="CO11" s="67" t="s">
        <v>57</v>
      </c>
      <c r="CP11" s="67" t="s">
        <v>57</v>
      </c>
      <c r="CQ11" s="42">
        <v>0</v>
      </c>
      <c r="CR11" s="43">
        <v>1</v>
      </c>
      <c r="CS11" s="67" t="s">
        <v>57</v>
      </c>
      <c r="CT11" s="43">
        <v>1</v>
      </c>
      <c r="CU11" s="43">
        <v>1</v>
      </c>
      <c r="CV11" s="43">
        <v>1</v>
      </c>
      <c r="CW11" s="67" t="s">
        <v>57</v>
      </c>
      <c r="CX11" s="43">
        <v>1</v>
      </c>
      <c r="CY11" s="43">
        <v>1</v>
      </c>
      <c r="CZ11" s="67" t="s">
        <v>57</v>
      </c>
      <c r="DA11" s="43">
        <v>1</v>
      </c>
      <c r="DB11" s="43">
        <v>1</v>
      </c>
      <c r="DC11" s="67" t="s">
        <v>57</v>
      </c>
      <c r="DD11" s="185" t="s">
        <v>57</v>
      </c>
      <c r="DE11" s="43">
        <v>1</v>
      </c>
      <c r="DF11" s="43">
        <v>1</v>
      </c>
      <c r="DG11" s="43">
        <v>1</v>
      </c>
      <c r="DH11" s="43">
        <v>1</v>
      </c>
      <c r="DI11" s="42">
        <v>0</v>
      </c>
      <c r="DJ11" s="43">
        <v>1</v>
      </c>
      <c r="DK11" s="43">
        <v>1</v>
      </c>
      <c r="DL11" s="43">
        <v>1</v>
      </c>
      <c r="DM11" s="42">
        <v>0</v>
      </c>
      <c r="DN11" s="43">
        <v>1</v>
      </c>
      <c r="DO11" s="43">
        <v>1</v>
      </c>
      <c r="DP11" s="43">
        <v>1</v>
      </c>
      <c r="DQ11" s="43">
        <v>1</v>
      </c>
      <c r="DR11" s="43">
        <v>1</v>
      </c>
      <c r="DS11" s="43">
        <v>1</v>
      </c>
      <c r="DT11" s="43">
        <v>1</v>
      </c>
      <c r="DU11" s="43">
        <v>1</v>
      </c>
      <c r="DV11" s="43">
        <v>1</v>
      </c>
      <c r="DW11" s="43">
        <v>1</v>
      </c>
      <c r="DX11" s="43">
        <v>1</v>
      </c>
      <c r="DY11" s="42">
        <v>0</v>
      </c>
      <c r="DZ11" s="43">
        <v>1</v>
      </c>
      <c r="EA11" s="42">
        <v>0</v>
      </c>
      <c r="EB11" s="67" t="s">
        <v>57</v>
      </c>
      <c r="EC11" s="67" t="s">
        <v>57</v>
      </c>
      <c r="ED11" s="67" t="s">
        <v>57</v>
      </c>
      <c r="EE11" s="67" t="s">
        <v>57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43">
        <v>1</v>
      </c>
      <c r="EO11" s="43">
        <v>1</v>
      </c>
      <c r="EP11" s="43">
        <v>1</v>
      </c>
      <c r="EQ11" s="43">
        <v>1</v>
      </c>
      <c r="ER11" s="42">
        <v>0</v>
      </c>
      <c r="ES11" s="43">
        <v>1</v>
      </c>
      <c r="ET11" s="43">
        <v>1</v>
      </c>
      <c r="EU11" s="43">
        <v>1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75</v>
      </c>
      <c r="FD11" s="210">
        <f t="shared" si="1"/>
        <v>0.91463414634146345</v>
      </c>
      <c r="FE11" s="101">
        <f t="shared" si="2"/>
        <v>1</v>
      </c>
      <c r="FF11" s="179"/>
      <c r="FG11" s="204"/>
      <c r="FH11" s="79"/>
      <c r="FI11" s="79"/>
      <c r="FJ11" s="79"/>
      <c r="FK11" s="202">
        <v>2174.3389925027805</v>
      </c>
      <c r="FL11" s="79"/>
      <c r="FM11" s="80"/>
      <c r="FN11" s="179"/>
    </row>
    <row r="12" spans="1:170" s="133" customFormat="1" x14ac:dyDescent="0.25">
      <c r="A12" s="192" t="s">
        <v>165</v>
      </c>
      <c r="B12" s="129" t="s">
        <v>311</v>
      </c>
      <c r="C12" s="4">
        <v>1</v>
      </c>
      <c r="D12" s="4">
        <v>1</v>
      </c>
      <c r="E12" s="20"/>
      <c r="F12" s="127">
        <v>144142928190</v>
      </c>
      <c r="G12" s="188"/>
      <c r="H12" s="43">
        <v>1</v>
      </c>
      <c r="I12" s="43">
        <v>1</v>
      </c>
      <c r="J12" s="189" t="s">
        <v>57</v>
      </c>
      <c r="K12" s="43">
        <v>1</v>
      </c>
      <c r="L12" s="43">
        <v>1</v>
      </c>
      <c r="M12" s="43">
        <v>1</v>
      </c>
      <c r="N12" s="42">
        <v>0</v>
      </c>
      <c r="O12" s="189" t="s">
        <v>57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43">
        <v>1</v>
      </c>
      <c r="AD12" s="43">
        <v>1</v>
      </c>
      <c r="AE12" s="43">
        <v>1</v>
      </c>
      <c r="AF12" s="43">
        <v>1</v>
      </c>
      <c r="AG12" s="67" t="s">
        <v>57</v>
      </c>
      <c r="AH12" s="67" t="s">
        <v>57</v>
      </c>
      <c r="AI12" s="67" t="s">
        <v>57</v>
      </c>
      <c r="AJ12" s="67" t="s">
        <v>57</v>
      </c>
      <c r="AK12" s="67" t="s">
        <v>57</v>
      </c>
      <c r="AL12" s="67" t="s">
        <v>57</v>
      </c>
      <c r="AM12" s="67" t="s">
        <v>57</v>
      </c>
      <c r="AN12" s="67" t="s">
        <v>57</v>
      </c>
      <c r="AO12" s="67" t="s">
        <v>57</v>
      </c>
      <c r="AP12" s="67" t="s">
        <v>57</v>
      </c>
      <c r="AQ12" s="67" t="s">
        <v>57</v>
      </c>
      <c r="AR12" s="43">
        <v>1</v>
      </c>
      <c r="AS12" s="42">
        <v>0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67" t="s">
        <v>57</v>
      </c>
      <c r="BG12" s="42">
        <v>0</v>
      </c>
      <c r="BH12" s="43">
        <v>1</v>
      </c>
      <c r="BI12" s="43">
        <v>1</v>
      </c>
      <c r="BJ12" s="67" t="s">
        <v>57</v>
      </c>
      <c r="BK12" s="42">
        <v>0</v>
      </c>
      <c r="BL12" s="43">
        <v>1</v>
      </c>
      <c r="BM12" s="42">
        <v>0</v>
      </c>
      <c r="BN12" s="67" t="s">
        <v>57</v>
      </c>
      <c r="BO12" s="43">
        <v>1</v>
      </c>
      <c r="BP12" s="43">
        <v>1</v>
      </c>
      <c r="BQ12" s="43">
        <v>1</v>
      </c>
      <c r="BR12" s="43">
        <v>1</v>
      </c>
      <c r="BS12" s="43">
        <v>1</v>
      </c>
      <c r="BT12" s="43">
        <v>1</v>
      </c>
      <c r="BU12" s="43">
        <v>1</v>
      </c>
      <c r="BV12" s="43">
        <v>1</v>
      </c>
      <c r="BW12" s="43">
        <v>1</v>
      </c>
      <c r="BX12" s="43">
        <v>1</v>
      </c>
      <c r="BY12" s="43">
        <v>1</v>
      </c>
      <c r="BZ12" s="43">
        <v>1</v>
      </c>
      <c r="CA12" s="43">
        <v>1</v>
      </c>
      <c r="CB12" s="185" t="s">
        <v>57</v>
      </c>
      <c r="CC12" s="43">
        <v>1</v>
      </c>
      <c r="CD12" s="43">
        <v>1</v>
      </c>
      <c r="CE12" s="42">
        <v>0</v>
      </c>
      <c r="CF12" s="42">
        <v>0</v>
      </c>
      <c r="CG12" s="43">
        <v>1</v>
      </c>
      <c r="CH12" s="42">
        <v>0</v>
      </c>
      <c r="CI12" s="42">
        <v>0</v>
      </c>
      <c r="CJ12" s="67" t="s">
        <v>57</v>
      </c>
      <c r="CK12" s="44" t="s">
        <v>156</v>
      </c>
      <c r="CL12" s="44" t="s">
        <v>156</v>
      </c>
      <c r="CM12" s="44" t="s">
        <v>156</v>
      </c>
      <c r="CN12" s="44" t="s">
        <v>156</v>
      </c>
      <c r="CO12" s="67" t="s">
        <v>57</v>
      </c>
      <c r="CP12" s="67" t="s">
        <v>57</v>
      </c>
      <c r="CQ12" s="42">
        <v>0</v>
      </c>
      <c r="CR12" s="42">
        <v>0</v>
      </c>
      <c r="CS12" s="67" t="s">
        <v>57</v>
      </c>
      <c r="CT12" s="42">
        <v>0</v>
      </c>
      <c r="CU12" s="42">
        <v>0</v>
      </c>
      <c r="CV12" s="42">
        <v>0</v>
      </c>
      <c r="CW12" s="67" t="s">
        <v>57</v>
      </c>
      <c r="CX12" s="42">
        <v>0</v>
      </c>
      <c r="CY12" s="42">
        <v>0</v>
      </c>
      <c r="CZ12" s="67" t="s">
        <v>57</v>
      </c>
      <c r="DA12" s="42">
        <v>0</v>
      </c>
      <c r="DB12" s="42">
        <v>0</v>
      </c>
      <c r="DC12" s="67" t="s">
        <v>57</v>
      </c>
      <c r="DD12" s="185" t="s">
        <v>57</v>
      </c>
      <c r="DE12" s="43">
        <v>1</v>
      </c>
      <c r="DF12" s="43">
        <v>1</v>
      </c>
      <c r="DG12" s="42">
        <v>0</v>
      </c>
      <c r="DH12" s="43">
        <v>1</v>
      </c>
      <c r="DI12" s="42">
        <v>0</v>
      </c>
      <c r="DJ12" s="42">
        <v>0</v>
      </c>
      <c r="DK12" s="42">
        <v>0</v>
      </c>
      <c r="DL12" s="42">
        <v>0</v>
      </c>
      <c r="DM12" s="43">
        <v>1</v>
      </c>
      <c r="DN12" s="42">
        <v>0</v>
      </c>
      <c r="DO12" s="42">
        <v>0</v>
      </c>
      <c r="DP12" s="42">
        <v>0</v>
      </c>
      <c r="DQ12" s="43">
        <v>1</v>
      </c>
      <c r="DR12" s="43">
        <v>1</v>
      </c>
      <c r="DS12" s="42">
        <v>0</v>
      </c>
      <c r="DT12" s="42">
        <v>0</v>
      </c>
      <c r="DU12" s="42">
        <v>0</v>
      </c>
      <c r="DV12" s="42">
        <v>0</v>
      </c>
      <c r="DW12" s="42">
        <v>0</v>
      </c>
      <c r="DX12" s="43">
        <v>1</v>
      </c>
      <c r="DY12" s="42">
        <v>0</v>
      </c>
      <c r="DZ12" s="42">
        <v>0</v>
      </c>
      <c r="EA12" s="42">
        <v>0</v>
      </c>
      <c r="EB12" s="67" t="s">
        <v>57</v>
      </c>
      <c r="EC12" s="67" t="s">
        <v>57</v>
      </c>
      <c r="ED12" s="67" t="s">
        <v>57</v>
      </c>
      <c r="EE12" s="67" t="s">
        <v>57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43">
        <v>1</v>
      </c>
      <c r="EO12" s="42">
        <v>0</v>
      </c>
      <c r="EP12" s="42">
        <v>0</v>
      </c>
      <c r="EQ12" s="42">
        <v>0</v>
      </c>
      <c r="ER12" s="42">
        <v>0</v>
      </c>
      <c r="ES12" s="42">
        <v>0</v>
      </c>
      <c r="ET12" s="43">
        <v>1</v>
      </c>
      <c r="EU12" s="43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39</v>
      </c>
      <c r="FD12" s="210">
        <f>(FC12/78)</f>
        <v>0.5</v>
      </c>
      <c r="FE12" s="101">
        <f t="shared" si="2"/>
        <v>15</v>
      </c>
      <c r="FF12" s="179"/>
      <c r="FG12" s="204"/>
      <c r="FH12" s="79"/>
      <c r="FI12" s="79"/>
      <c r="FJ12" s="79"/>
      <c r="FK12" s="202">
        <v>56464.560777153689</v>
      </c>
      <c r="FL12" s="79"/>
      <c r="FM12" s="80"/>
      <c r="FN12" s="179"/>
    </row>
    <row r="13" spans="1:170" s="133" customFormat="1" x14ac:dyDescent="0.25">
      <c r="A13" s="192" t="s">
        <v>166</v>
      </c>
      <c r="B13" s="129" t="s">
        <v>11</v>
      </c>
      <c r="C13" s="4">
        <v>1</v>
      </c>
      <c r="D13" s="4">
        <v>1</v>
      </c>
      <c r="E13" s="24"/>
      <c r="F13" s="127">
        <v>20280798335</v>
      </c>
      <c r="G13" s="188"/>
      <c r="H13" s="43">
        <v>1</v>
      </c>
      <c r="I13" s="43">
        <v>1</v>
      </c>
      <c r="J13" s="189" t="s">
        <v>57</v>
      </c>
      <c r="K13" s="43">
        <v>1</v>
      </c>
      <c r="L13" s="43">
        <v>1</v>
      </c>
      <c r="M13" s="43">
        <v>1</v>
      </c>
      <c r="N13" s="42">
        <v>0</v>
      </c>
      <c r="O13" s="189" t="s">
        <v>57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43">
        <v>1</v>
      </c>
      <c r="AD13" s="43">
        <v>1</v>
      </c>
      <c r="AE13" s="43">
        <v>1</v>
      </c>
      <c r="AF13" s="43">
        <v>1</v>
      </c>
      <c r="AG13" s="67" t="s">
        <v>57</v>
      </c>
      <c r="AH13" s="67" t="s">
        <v>57</v>
      </c>
      <c r="AI13" s="67" t="s">
        <v>57</v>
      </c>
      <c r="AJ13" s="67" t="s">
        <v>57</v>
      </c>
      <c r="AK13" s="67" t="s">
        <v>57</v>
      </c>
      <c r="AL13" s="67" t="s">
        <v>57</v>
      </c>
      <c r="AM13" s="67" t="s">
        <v>57</v>
      </c>
      <c r="AN13" s="67" t="s">
        <v>57</v>
      </c>
      <c r="AO13" s="67" t="s">
        <v>57</v>
      </c>
      <c r="AP13" s="67" t="s">
        <v>57</v>
      </c>
      <c r="AQ13" s="67" t="s">
        <v>57</v>
      </c>
      <c r="AR13" s="43">
        <v>1</v>
      </c>
      <c r="AS13" s="42">
        <v>0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67" t="s">
        <v>57</v>
      </c>
      <c r="BG13" s="43">
        <v>1</v>
      </c>
      <c r="BH13" s="42">
        <v>0</v>
      </c>
      <c r="BI13" s="43">
        <v>1</v>
      </c>
      <c r="BJ13" s="67" t="s">
        <v>57</v>
      </c>
      <c r="BK13" s="42">
        <v>0</v>
      </c>
      <c r="BL13" s="43">
        <v>1</v>
      </c>
      <c r="BM13" s="43">
        <v>1</v>
      </c>
      <c r="BN13" s="67" t="s">
        <v>57</v>
      </c>
      <c r="BO13" s="43">
        <v>1</v>
      </c>
      <c r="BP13" s="43">
        <v>1</v>
      </c>
      <c r="BQ13" s="43">
        <v>1</v>
      </c>
      <c r="BR13" s="43">
        <v>1</v>
      </c>
      <c r="BS13" s="43">
        <v>1</v>
      </c>
      <c r="BT13" s="42">
        <v>0</v>
      </c>
      <c r="BU13" s="43">
        <v>1</v>
      </c>
      <c r="BV13" s="43">
        <v>1</v>
      </c>
      <c r="BW13" s="43">
        <v>1</v>
      </c>
      <c r="BX13" s="43">
        <v>1</v>
      </c>
      <c r="BY13" s="43">
        <v>1</v>
      </c>
      <c r="BZ13" s="43">
        <v>1</v>
      </c>
      <c r="CA13" s="43">
        <v>1</v>
      </c>
      <c r="CB13" s="185" t="s">
        <v>57</v>
      </c>
      <c r="CC13" s="43">
        <v>1</v>
      </c>
      <c r="CD13" s="42">
        <v>0</v>
      </c>
      <c r="CE13" s="42">
        <v>0</v>
      </c>
      <c r="CF13" s="42">
        <v>0</v>
      </c>
      <c r="CG13" s="42">
        <v>0</v>
      </c>
      <c r="CH13" s="43">
        <v>1</v>
      </c>
      <c r="CI13" s="43">
        <v>1</v>
      </c>
      <c r="CJ13" s="67" t="s">
        <v>57</v>
      </c>
      <c r="CK13" s="42">
        <v>0</v>
      </c>
      <c r="CL13" s="42">
        <v>0</v>
      </c>
      <c r="CM13" s="42">
        <v>0</v>
      </c>
      <c r="CN13" s="42">
        <v>0</v>
      </c>
      <c r="CO13" s="67" t="s">
        <v>57</v>
      </c>
      <c r="CP13" s="67" t="s">
        <v>57</v>
      </c>
      <c r="CQ13" s="42">
        <v>0</v>
      </c>
      <c r="CR13" s="42">
        <v>0</v>
      </c>
      <c r="CS13" s="67" t="s">
        <v>57</v>
      </c>
      <c r="CT13" s="43">
        <v>1</v>
      </c>
      <c r="CU13" s="43">
        <v>1</v>
      </c>
      <c r="CV13" s="42">
        <v>0</v>
      </c>
      <c r="CW13" s="67" t="s">
        <v>57</v>
      </c>
      <c r="CX13" s="42">
        <v>0</v>
      </c>
      <c r="CY13" s="42">
        <v>0</v>
      </c>
      <c r="CZ13" s="67" t="s">
        <v>57</v>
      </c>
      <c r="DA13" s="42">
        <v>0</v>
      </c>
      <c r="DB13" s="43">
        <v>1</v>
      </c>
      <c r="DC13" s="67" t="s">
        <v>57</v>
      </c>
      <c r="DD13" s="185" t="s">
        <v>57</v>
      </c>
      <c r="DE13" s="43">
        <v>1</v>
      </c>
      <c r="DF13" s="43">
        <v>1</v>
      </c>
      <c r="DG13" s="42">
        <v>0</v>
      </c>
      <c r="DH13" s="43">
        <v>1</v>
      </c>
      <c r="DI13" s="42">
        <v>0</v>
      </c>
      <c r="DJ13" s="42">
        <v>0</v>
      </c>
      <c r="DK13" s="42">
        <v>0</v>
      </c>
      <c r="DL13" s="43">
        <v>1</v>
      </c>
      <c r="DM13" s="42">
        <v>0</v>
      </c>
      <c r="DN13" s="43">
        <v>1</v>
      </c>
      <c r="DO13" s="42">
        <v>0</v>
      </c>
      <c r="DP13" s="43">
        <v>1</v>
      </c>
      <c r="DQ13" s="43">
        <v>1</v>
      </c>
      <c r="DR13" s="43">
        <v>1</v>
      </c>
      <c r="DS13" s="42">
        <v>0</v>
      </c>
      <c r="DT13" s="43">
        <v>1</v>
      </c>
      <c r="DU13" s="42">
        <v>0</v>
      </c>
      <c r="DV13" s="43">
        <v>1</v>
      </c>
      <c r="DW13" s="42">
        <v>0</v>
      </c>
      <c r="DX13" s="43">
        <v>1</v>
      </c>
      <c r="DY13" s="42">
        <v>0</v>
      </c>
      <c r="DZ13" s="42">
        <v>0</v>
      </c>
      <c r="EA13" s="42">
        <v>0</v>
      </c>
      <c r="EB13" s="67" t="s">
        <v>57</v>
      </c>
      <c r="EC13" s="67" t="s">
        <v>57</v>
      </c>
      <c r="ED13" s="67" t="s">
        <v>57</v>
      </c>
      <c r="EE13" s="67" t="s">
        <v>57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43">
        <v>1</v>
      </c>
      <c r="EO13" s="42">
        <v>0</v>
      </c>
      <c r="EP13" s="43">
        <v>1</v>
      </c>
      <c r="EQ13" s="42">
        <v>0</v>
      </c>
      <c r="ER13" s="43">
        <v>1</v>
      </c>
      <c r="ES13" s="43">
        <v>1</v>
      </c>
      <c r="ET13" s="43">
        <v>1</v>
      </c>
      <c r="EU13" s="43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49</v>
      </c>
      <c r="FD13" s="210">
        <f t="shared" si="1"/>
        <v>0.59756097560975607</v>
      </c>
      <c r="FE13" s="101">
        <f t="shared" si="2"/>
        <v>10</v>
      </c>
      <c r="FF13" s="179"/>
      <c r="FG13" s="204"/>
      <c r="FH13" s="79"/>
      <c r="FI13" s="79"/>
      <c r="FJ13" s="79"/>
      <c r="FK13" s="202">
        <v>3627.3722135003773</v>
      </c>
      <c r="FL13" s="79"/>
      <c r="FM13" s="80"/>
      <c r="FN13" s="179"/>
    </row>
    <row r="14" spans="1:170" s="133" customFormat="1" x14ac:dyDescent="0.25">
      <c r="A14" s="192" t="s">
        <v>167</v>
      </c>
      <c r="B14" s="129" t="s">
        <v>12</v>
      </c>
      <c r="C14" s="4">
        <v>1</v>
      </c>
      <c r="D14" s="4">
        <v>1</v>
      </c>
      <c r="E14" s="20"/>
      <c r="F14" s="127">
        <v>47551668990</v>
      </c>
      <c r="G14" s="188"/>
      <c r="H14" s="43">
        <v>1</v>
      </c>
      <c r="I14" s="43">
        <v>1</v>
      </c>
      <c r="J14" s="189" t="s">
        <v>57</v>
      </c>
      <c r="K14" s="43">
        <v>1</v>
      </c>
      <c r="L14" s="43">
        <v>1</v>
      </c>
      <c r="M14" s="43">
        <v>1</v>
      </c>
      <c r="N14" s="42">
        <v>0</v>
      </c>
      <c r="O14" s="189" t="s">
        <v>57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43">
        <v>1</v>
      </c>
      <c r="AD14" s="43">
        <v>1</v>
      </c>
      <c r="AE14" s="43">
        <v>1</v>
      </c>
      <c r="AF14" s="43">
        <v>1</v>
      </c>
      <c r="AG14" s="67" t="s">
        <v>57</v>
      </c>
      <c r="AH14" s="67" t="s">
        <v>57</v>
      </c>
      <c r="AI14" s="67" t="s">
        <v>57</v>
      </c>
      <c r="AJ14" s="67" t="s">
        <v>57</v>
      </c>
      <c r="AK14" s="67" t="s">
        <v>57</v>
      </c>
      <c r="AL14" s="67" t="s">
        <v>57</v>
      </c>
      <c r="AM14" s="67" t="s">
        <v>57</v>
      </c>
      <c r="AN14" s="67" t="s">
        <v>57</v>
      </c>
      <c r="AO14" s="67" t="s">
        <v>57</v>
      </c>
      <c r="AP14" s="67" t="s">
        <v>57</v>
      </c>
      <c r="AQ14" s="67" t="s">
        <v>57</v>
      </c>
      <c r="AR14" s="43">
        <v>1</v>
      </c>
      <c r="AS14" s="42">
        <v>0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67" t="s">
        <v>57</v>
      </c>
      <c r="BG14" s="42">
        <v>0</v>
      </c>
      <c r="BH14" s="42">
        <v>0</v>
      </c>
      <c r="BI14" s="42">
        <v>0</v>
      </c>
      <c r="BJ14" s="67" t="s">
        <v>57</v>
      </c>
      <c r="BK14" s="43">
        <v>1</v>
      </c>
      <c r="BL14" s="42">
        <v>0</v>
      </c>
      <c r="BM14" s="42">
        <v>0</v>
      </c>
      <c r="BN14" s="67" t="s">
        <v>57</v>
      </c>
      <c r="BO14" s="42">
        <v>0</v>
      </c>
      <c r="BP14" s="43">
        <v>1</v>
      </c>
      <c r="BQ14" s="43">
        <v>1</v>
      </c>
      <c r="BR14" s="43">
        <v>1</v>
      </c>
      <c r="BS14" s="43">
        <v>1</v>
      </c>
      <c r="BT14" s="42">
        <v>0</v>
      </c>
      <c r="BU14" s="43">
        <v>1</v>
      </c>
      <c r="BV14" s="43">
        <v>1</v>
      </c>
      <c r="BW14" s="42">
        <v>0</v>
      </c>
      <c r="BX14" s="43">
        <v>1</v>
      </c>
      <c r="BY14" s="43">
        <v>1</v>
      </c>
      <c r="BZ14" s="43">
        <v>1</v>
      </c>
      <c r="CA14" s="43">
        <v>1</v>
      </c>
      <c r="CB14" s="185" t="s">
        <v>57</v>
      </c>
      <c r="CC14" s="43">
        <v>1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42">
        <v>0</v>
      </c>
      <c r="CJ14" s="67" t="s">
        <v>57</v>
      </c>
      <c r="CK14" s="42">
        <v>0</v>
      </c>
      <c r="CL14" s="42">
        <v>0</v>
      </c>
      <c r="CM14" s="42">
        <v>0</v>
      </c>
      <c r="CN14" s="42">
        <v>0</v>
      </c>
      <c r="CO14" s="67" t="s">
        <v>57</v>
      </c>
      <c r="CP14" s="67" t="s">
        <v>57</v>
      </c>
      <c r="CQ14" s="42">
        <v>0</v>
      </c>
      <c r="CR14" s="42">
        <v>0</v>
      </c>
      <c r="CS14" s="67" t="s">
        <v>57</v>
      </c>
      <c r="CT14" s="43">
        <v>1</v>
      </c>
      <c r="CU14" s="42">
        <v>0</v>
      </c>
      <c r="CV14" s="42">
        <v>0</v>
      </c>
      <c r="CW14" s="67" t="s">
        <v>57</v>
      </c>
      <c r="CX14" s="42">
        <v>0</v>
      </c>
      <c r="CY14" s="42">
        <v>0</v>
      </c>
      <c r="CZ14" s="67" t="s">
        <v>57</v>
      </c>
      <c r="DA14" s="42">
        <v>0</v>
      </c>
      <c r="DB14" s="42">
        <v>0</v>
      </c>
      <c r="DC14" s="67" t="s">
        <v>57</v>
      </c>
      <c r="DD14" s="185" t="s">
        <v>57</v>
      </c>
      <c r="DE14" s="43">
        <v>1</v>
      </c>
      <c r="DF14" s="43">
        <v>1</v>
      </c>
      <c r="DG14" s="42">
        <v>0</v>
      </c>
      <c r="DH14" s="43">
        <v>1</v>
      </c>
      <c r="DI14" s="42">
        <v>0</v>
      </c>
      <c r="DJ14" s="42">
        <v>0</v>
      </c>
      <c r="DK14" s="42">
        <v>0</v>
      </c>
      <c r="DL14" s="43">
        <v>1</v>
      </c>
      <c r="DM14" s="42">
        <v>0</v>
      </c>
      <c r="DN14" s="42">
        <v>0</v>
      </c>
      <c r="DO14" s="42">
        <v>0</v>
      </c>
      <c r="DP14" s="42">
        <v>0</v>
      </c>
      <c r="DQ14" s="42">
        <v>0</v>
      </c>
      <c r="DR14" s="42">
        <v>0</v>
      </c>
      <c r="DS14" s="42">
        <v>0</v>
      </c>
      <c r="DT14" s="42">
        <v>0</v>
      </c>
      <c r="DU14" s="42">
        <v>0</v>
      </c>
      <c r="DV14" s="42">
        <v>0</v>
      </c>
      <c r="DW14" s="42">
        <v>0</v>
      </c>
      <c r="DX14" s="43">
        <v>1</v>
      </c>
      <c r="DY14" s="42">
        <v>0</v>
      </c>
      <c r="DZ14" s="42">
        <v>0</v>
      </c>
      <c r="EA14" s="43">
        <v>1</v>
      </c>
      <c r="EB14" s="67" t="s">
        <v>57</v>
      </c>
      <c r="EC14" s="67" t="s">
        <v>57</v>
      </c>
      <c r="ED14" s="67" t="s">
        <v>57</v>
      </c>
      <c r="EE14" s="67" t="s">
        <v>57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43">
        <v>1</v>
      </c>
      <c r="EO14" s="42">
        <v>0</v>
      </c>
      <c r="EP14" s="42">
        <v>0</v>
      </c>
      <c r="EQ14" s="43">
        <v>1</v>
      </c>
      <c r="ER14" s="42">
        <v>0</v>
      </c>
      <c r="ES14" s="43">
        <v>1</v>
      </c>
      <c r="ET14" s="43">
        <v>1</v>
      </c>
      <c r="EU14" s="43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34</v>
      </c>
      <c r="FD14" s="210">
        <f t="shared" si="1"/>
        <v>0.41463414634146339</v>
      </c>
      <c r="FE14" s="101">
        <f t="shared" si="2"/>
        <v>25</v>
      </c>
      <c r="FF14" s="179"/>
      <c r="FG14" s="204"/>
      <c r="FH14" s="79"/>
      <c r="FI14" s="79"/>
      <c r="FJ14" s="79"/>
      <c r="FK14" s="202">
        <v>6104.9817706711647</v>
      </c>
      <c r="FL14" s="79"/>
      <c r="FM14" s="80"/>
      <c r="FN14" s="179"/>
    </row>
    <row r="15" spans="1:170" s="133" customFormat="1" x14ac:dyDescent="0.25">
      <c r="A15" s="192" t="s">
        <v>168</v>
      </c>
      <c r="B15" s="129" t="s">
        <v>13</v>
      </c>
      <c r="C15" s="4">
        <v>1</v>
      </c>
      <c r="D15" s="4">
        <v>1</v>
      </c>
      <c r="E15" s="20"/>
      <c r="F15" s="127">
        <v>42102175700</v>
      </c>
      <c r="G15" s="188"/>
      <c r="H15" s="43">
        <v>1</v>
      </c>
      <c r="I15" s="43">
        <v>1</v>
      </c>
      <c r="J15" s="189" t="s">
        <v>57</v>
      </c>
      <c r="K15" s="43">
        <v>1</v>
      </c>
      <c r="L15" s="43">
        <v>1</v>
      </c>
      <c r="M15" s="43">
        <v>1</v>
      </c>
      <c r="N15" s="42">
        <v>0</v>
      </c>
      <c r="O15" s="189" t="s">
        <v>57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43">
        <v>1</v>
      </c>
      <c r="AD15" s="43">
        <v>1</v>
      </c>
      <c r="AE15" s="43">
        <v>1</v>
      </c>
      <c r="AF15" s="42">
        <v>0</v>
      </c>
      <c r="AG15" s="67" t="s">
        <v>57</v>
      </c>
      <c r="AH15" s="67" t="s">
        <v>57</v>
      </c>
      <c r="AI15" s="67" t="s">
        <v>57</v>
      </c>
      <c r="AJ15" s="67" t="s">
        <v>57</v>
      </c>
      <c r="AK15" s="67" t="s">
        <v>57</v>
      </c>
      <c r="AL15" s="67" t="s">
        <v>57</v>
      </c>
      <c r="AM15" s="67" t="s">
        <v>57</v>
      </c>
      <c r="AN15" s="67" t="s">
        <v>57</v>
      </c>
      <c r="AO15" s="67" t="s">
        <v>57</v>
      </c>
      <c r="AP15" s="67" t="s">
        <v>57</v>
      </c>
      <c r="AQ15" s="67" t="s">
        <v>57</v>
      </c>
      <c r="AR15" s="43">
        <v>1</v>
      </c>
      <c r="AS15" s="43">
        <v>1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67" t="s">
        <v>57</v>
      </c>
      <c r="BG15" s="43">
        <v>1</v>
      </c>
      <c r="BH15" s="42">
        <v>0</v>
      </c>
      <c r="BI15" s="43">
        <v>1</v>
      </c>
      <c r="BJ15" s="67" t="s">
        <v>57</v>
      </c>
      <c r="BK15" s="42">
        <v>0</v>
      </c>
      <c r="BL15" s="43">
        <v>1</v>
      </c>
      <c r="BM15" s="42">
        <v>0</v>
      </c>
      <c r="BN15" s="67" t="s">
        <v>57</v>
      </c>
      <c r="BO15" s="43">
        <v>1</v>
      </c>
      <c r="BP15" s="43">
        <v>1</v>
      </c>
      <c r="BQ15" s="43">
        <v>1</v>
      </c>
      <c r="BR15" s="43">
        <v>1</v>
      </c>
      <c r="BS15" s="43">
        <v>1</v>
      </c>
      <c r="BT15" s="43">
        <v>1</v>
      </c>
      <c r="BU15" s="43">
        <v>1</v>
      </c>
      <c r="BV15" s="43">
        <v>1</v>
      </c>
      <c r="BW15" s="43">
        <v>1</v>
      </c>
      <c r="BX15" s="43">
        <v>1</v>
      </c>
      <c r="BY15" s="43">
        <v>1</v>
      </c>
      <c r="BZ15" s="43">
        <v>1</v>
      </c>
      <c r="CA15" s="43">
        <v>1</v>
      </c>
      <c r="CB15" s="185" t="s">
        <v>57</v>
      </c>
      <c r="CC15" s="43">
        <v>1</v>
      </c>
      <c r="CD15" s="43">
        <v>1</v>
      </c>
      <c r="CE15" s="42">
        <v>0</v>
      </c>
      <c r="CF15" s="42">
        <v>0</v>
      </c>
      <c r="CG15" s="43">
        <v>1</v>
      </c>
      <c r="CH15" s="42">
        <v>0</v>
      </c>
      <c r="CI15" s="42">
        <v>0</v>
      </c>
      <c r="CJ15" s="67" t="s">
        <v>57</v>
      </c>
      <c r="CK15" s="42">
        <v>0</v>
      </c>
      <c r="CL15" s="42">
        <v>0</v>
      </c>
      <c r="CM15" s="42">
        <v>0</v>
      </c>
      <c r="CN15" s="42">
        <v>0</v>
      </c>
      <c r="CO15" s="67" t="s">
        <v>57</v>
      </c>
      <c r="CP15" s="67" t="s">
        <v>57</v>
      </c>
      <c r="CQ15" s="42">
        <v>0</v>
      </c>
      <c r="CR15" s="43">
        <v>1</v>
      </c>
      <c r="CS15" s="67" t="s">
        <v>57</v>
      </c>
      <c r="CT15" s="43">
        <v>1</v>
      </c>
      <c r="CU15" s="43">
        <v>1</v>
      </c>
      <c r="CV15" s="42">
        <v>0</v>
      </c>
      <c r="CW15" s="67" t="s">
        <v>57</v>
      </c>
      <c r="CX15" s="43">
        <v>1</v>
      </c>
      <c r="CY15" s="43">
        <v>1</v>
      </c>
      <c r="CZ15" s="67" t="s">
        <v>57</v>
      </c>
      <c r="DA15" s="42">
        <v>0</v>
      </c>
      <c r="DB15" s="43">
        <v>1</v>
      </c>
      <c r="DC15" s="67" t="s">
        <v>57</v>
      </c>
      <c r="DD15" s="185" t="s">
        <v>57</v>
      </c>
      <c r="DE15" s="43">
        <v>1</v>
      </c>
      <c r="DF15" s="43">
        <v>1</v>
      </c>
      <c r="DG15" s="43">
        <v>1</v>
      </c>
      <c r="DH15" s="43">
        <v>1</v>
      </c>
      <c r="DI15" s="42">
        <v>0</v>
      </c>
      <c r="DJ15" s="43">
        <v>1</v>
      </c>
      <c r="DK15" s="42">
        <v>0</v>
      </c>
      <c r="DL15" s="42">
        <v>0</v>
      </c>
      <c r="DM15" s="42">
        <v>0</v>
      </c>
      <c r="DN15" s="42">
        <v>0</v>
      </c>
      <c r="DO15" s="43">
        <v>1</v>
      </c>
      <c r="DP15" s="42">
        <v>0</v>
      </c>
      <c r="DQ15" s="43">
        <v>1</v>
      </c>
      <c r="DR15" s="43">
        <v>1</v>
      </c>
      <c r="DS15" s="42">
        <v>0</v>
      </c>
      <c r="DT15" s="42">
        <v>0</v>
      </c>
      <c r="DU15" s="42">
        <v>0</v>
      </c>
      <c r="DV15" s="42">
        <v>0</v>
      </c>
      <c r="DW15" s="42">
        <v>0</v>
      </c>
      <c r="DX15" s="43">
        <v>1</v>
      </c>
      <c r="DY15" s="42">
        <v>0</v>
      </c>
      <c r="DZ15" s="42">
        <v>0</v>
      </c>
      <c r="EA15" s="42">
        <v>0</v>
      </c>
      <c r="EB15" s="67" t="s">
        <v>57</v>
      </c>
      <c r="EC15" s="67" t="s">
        <v>57</v>
      </c>
      <c r="ED15" s="67" t="s">
        <v>57</v>
      </c>
      <c r="EE15" s="67" t="s">
        <v>57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43">
        <v>1</v>
      </c>
      <c r="EO15" s="42">
        <v>0</v>
      </c>
      <c r="EP15" s="43">
        <v>1</v>
      </c>
      <c r="EQ15" s="43">
        <v>1</v>
      </c>
      <c r="ER15" s="43">
        <v>1</v>
      </c>
      <c r="ES15" s="43">
        <v>1</v>
      </c>
      <c r="ET15" s="43">
        <v>1</v>
      </c>
      <c r="EU15" s="42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50</v>
      </c>
      <c r="FD15" s="210">
        <f t="shared" si="1"/>
        <v>0.6097560975609756</v>
      </c>
      <c r="FE15" s="101">
        <f t="shared" si="2"/>
        <v>8</v>
      </c>
      <c r="FF15" s="179"/>
      <c r="FG15" s="204"/>
      <c r="FH15" s="79"/>
      <c r="FI15" s="79"/>
      <c r="FJ15" s="79"/>
      <c r="FK15" s="202">
        <v>2618.5932093033684</v>
      </c>
      <c r="FL15" s="79"/>
      <c r="FM15" s="80"/>
      <c r="FN15" s="179"/>
    </row>
    <row r="16" spans="1:170" s="133" customFormat="1" x14ac:dyDescent="0.25">
      <c r="A16" s="192" t="s">
        <v>169</v>
      </c>
      <c r="B16" s="129" t="s">
        <v>14</v>
      </c>
      <c r="C16" s="4">
        <v>1</v>
      </c>
      <c r="D16" s="4">
        <v>1</v>
      </c>
      <c r="E16" s="20"/>
      <c r="F16" s="127">
        <v>27137390241</v>
      </c>
      <c r="G16" s="188"/>
      <c r="H16" s="43">
        <v>1</v>
      </c>
      <c r="I16" s="43">
        <v>1</v>
      </c>
      <c r="J16" s="189" t="s">
        <v>57</v>
      </c>
      <c r="K16" s="43">
        <v>1</v>
      </c>
      <c r="L16" s="43">
        <v>1</v>
      </c>
      <c r="M16" s="43">
        <v>1</v>
      </c>
      <c r="N16" s="42">
        <v>0</v>
      </c>
      <c r="O16" s="189" t="s">
        <v>57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43">
        <v>1</v>
      </c>
      <c r="AD16" s="43">
        <v>1</v>
      </c>
      <c r="AE16" s="43">
        <v>1</v>
      </c>
      <c r="AF16" s="43">
        <v>1</v>
      </c>
      <c r="AG16" s="67" t="s">
        <v>57</v>
      </c>
      <c r="AH16" s="67" t="s">
        <v>57</v>
      </c>
      <c r="AI16" s="67" t="s">
        <v>57</v>
      </c>
      <c r="AJ16" s="67" t="s">
        <v>57</v>
      </c>
      <c r="AK16" s="67" t="s">
        <v>57</v>
      </c>
      <c r="AL16" s="67" t="s">
        <v>57</v>
      </c>
      <c r="AM16" s="67" t="s">
        <v>57</v>
      </c>
      <c r="AN16" s="67" t="s">
        <v>57</v>
      </c>
      <c r="AO16" s="67" t="s">
        <v>57</v>
      </c>
      <c r="AP16" s="67" t="s">
        <v>57</v>
      </c>
      <c r="AQ16" s="67" t="s">
        <v>57</v>
      </c>
      <c r="AR16" s="43">
        <v>1</v>
      </c>
      <c r="AS16" s="42">
        <v>0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67" t="s">
        <v>57</v>
      </c>
      <c r="BG16" s="42">
        <v>0</v>
      </c>
      <c r="BH16" s="42">
        <v>0</v>
      </c>
      <c r="BI16" s="42">
        <v>0</v>
      </c>
      <c r="BJ16" s="67" t="s">
        <v>57</v>
      </c>
      <c r="BK16" s="42">
        <v>0</v>
      </c>
      <c r="BL16" s="42">
        <v>0</v>
      </c>
      <c r="BM16" s="43">
        <v>1</v>
      </c>
      <c r="BN16" s="67" t="s">
        <v>57</v>
      </c>
      <c r="BO16" s="43">
        <v>1</v>
      </c>
      <c r="BP16" s="43">
        <v>1</v>
      </c>
      <c r="BQ16" s="43">
        <v>1</v>
      </c>
      <c r="BR16" s="42">
        <v>0</v>
      </c>
      <c r="BS16" s="43">
        <v>1</v>
      </c>
      <c r="BT16" s="42">
        <v>0</v>
      </c>
      <c r="BU16" s="43">
        <v>1</v>
      </c>
      <c r="BV16" s="43">
        <v>1</v>
      </c>
      <c r="BW16" s="43">
        <v>1</v>
      </c>
      <c r="BX16" s="43">
        <v>1</v>
      </c>
      <c r="BY16" s="43">
        <v>1</v>
      </c>
      <c r="BZ16" s="43">
        <v>1</v>
      </c>
      <c r="CA16" s="43">
        <v>1</v>
      </c>
      <c r="CB16" s="185" t="s">
        <v>57</v>
      </c>
      <c r="CC16" s="43">
        <v>1</v>
      </c>
      <c r="CD16" s="42">
        <v>0</v>
      </c>
      <c r="CE16" s="42">
        <v>0</v>
      </c>
      <c r="CF16" s="42">
        <v>0</v>
      </c>
      <c r="CG16" s="43">
        <v>1</v>
      </c>
      <c r="CH16" s="42">
        <v>0</v>
      </c>
      <c r="CI16" s="42">
        <v>0</v>
      </c>
      <c r="CJ16" s="67" t="s">
        <v>57</v>
      </c>
      <c r="CK16" s="42">
        <v>0</v>
      </c>
      <c r="CL16" s="42">
        <v>0</v>
      </c>
      <c r="CM16" s="42">
        <v>0</v>
      </c>
      <c r="CN16" s="42">
        <v>0</v>
      </c>
      <c r="CO16" s="67" t="s">
        <v>57</v>
      </c>
      <c r="CP16" s="67" t="s">
        <v>57</v>
      </c>
      <c r="CQ16" s="42">
        <v>0</v>
      </c>
      <c r="CR16" s="42">
        <v>0</v>
      </c>
      <c r="CS16" s="67" t="s">
        <v>57</v>
      </c>
      <c r="CT16" s="43">
        <v>1</v>
      </c>
      <c r="CU16" s="42">
        <v>0</v>
      </c>
      <c r="CV16" s="42">
        <v>0</v>
      </c>
      <c r="CW16" s="67" t="s">
        <v>57</v>
      </c>
      <c r="CX16" s="42">
        <v>0</v>
      </c>
      <c r="CY16" s="42">
        <v>0</v>
      </c>
      <c r="CZ16" s="67" t="s">
        <v>57</v>
      </c>
      <c r="DA16" s="42">
        <v>0</v>
      </c>
      <c r="DB16" s="42">
        <v>0</v>
      </c>
      <c r="DC16" s="67" t="s">
        <v>57</v>
      </c>
      <c r="DD16" s="185" t="s">
        <v>57</v>
      </c>
      <c r="DE16" s="43">
        <v>1</v>
      </c>
      <c r="DF16" s="43">
        <v>1</v>
      </c>
      <c r="DG16" s="42">
        <v>0</v>
      </c>
      <c r="DH16" s="43">
        <v>1</v>
      </c>
      <c r="DI16" s="42">
        <v>0</v>
      </c>
      <c r="DJ16" s="42">
        <v>0</v>
      </c>
      <c r="DK16" s="42">
        <v>0</v>
      </c>
      <c r="DL16" s="42">
        <v>0</v>
      </c>
      <c r="DM16" s="42">
        <v>0</v>
      </c>
      <c r="DN16" s="42">
        <v>0</v>
      </c>
      <c r="DO16" s="42">
        <v>0</v>
      </c>
      <c r="DP16" s="42">
        <v>0</v>
      </c>
      <c r="DQ16" s="42">
        <v>0</v>
      </c>
      <c r="DR16" s="42">
        <v>0</v>
      </c>
      <c r="DS16" s="42">
        <v>0</v>
      </c>
      <c r="DT16" s="42">
        <v>0</v>
      </c>
      <c r="DU16" s="42">
        <v>0</v>
      </c>
      <c r="DV16" s="42">
        <v>0</v>
      </c>
      <c r="DW16" s="42">
        <v>0</v>
      </c>
      <c r="DX16" s="43">
        <v>1</v>
      </c>
      <c r="DY16" s="42">
        <v>0</v>
      </c>
      <c r="DZ16" s="42">
        <v>0</v>
      </c>
      <c r="EA16" s="42">
        <v>0</v>
      </c>
      <c r="EB16" s="67" t="s">
        <v>57</v>
      </c>
      <c r="EC16" s="67" t="s">
        <v>57</v>
      </c>
      <c r="ED16" s="67" t="s">
        <v>57</v>
      </c>
      <c r="EE16" s="67" t="s">
        <v>57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43">
        <v>1</v>
      </c>
      <c r="EO16" s="43">
        <v>1</v>
      </c>
      <c r="EP16" s="43">
        <v>1</v>
      </c>
      <c r="EQ16" s="43">
        <v>1</v>
      </c>
      <c r="ER16" s="42">
        <v>0</v>
      </c>
      <c r="ES16" s="43">
        <v>1</v>
      </c>
      <c r="ET16" s="43">
        <v>1</v>
      </c>
      <c r="EU16" s="43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36</v>
      </c>
      <c r="FD16" s="210">
        <f t="shared" si="1"/>
        <v>0.43902439024390244</v>
      </c>
      <c r="FE16" s="101">
        <f t="shared" si="2"/>
        <v>22</v>
      </c>
      <c r="FF16" s="179"/>
      <c r="FG16" s="204"/>
      <c r="FH16" s="79"/>
      <c r="FI16" s="79"/>
      <c r="FJ16" s="79"/>
      <c r="FK16" s="202">
        <v>3510.6854665853575</v>
      </c>
      <c r="FL16" s="79"/>
      <c r="FM16" s="80"/>
      <c r="FN16" s="179"/>
    </row>
    <row r="17" spans="1:170" s="133" customFormat="1" x14ac:dyDescent="0.25">
      <c r="A17" s="192" t="s">
        <v>170</v>
      </c>
      <c r="B17" s="129" t="s">
        <v>15</v>
      </c>
      <c r="C17" s="4">
        <v>1</v>
      </c>
      <c r="D17" s="4">
        <v>1</v>
      </c>
      <c r="E17" s="20"/>
      <c r="F17" s="127">
        <v>77667737941</v>
      </c>
      <c r="G17" s="188"/>
      <c r="H17" s="43">
        <v>1</v>
      </c>
      <c r="I17" s="5">
        <v>1</v>
      </c>
      <c r="J17" s="189" t="s">
        <v>57</v>
      </c>
      <c r="K17" s="43">
        <v>1</v>
      </c>
      <c r="L17" s="43">
        <v>1</v>
      </c>
      <c r="M17" s="43">
        <v>1</v>
      </c>
      <c r="N17" s="43">
        <v>1</v>
      </c>
      <c r="O17" s="189" t="s">
        <v>57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43">
        <v>1</v>
      </c>
      <c r="AD17" s="43">
        <v>1</v>
      </c>
      <c r="AE17" s="43">
        <v>1</v>
      </c>
      <c r="AF17" s="43">
        <v>1</v>
      </c>
      <c r="AG17" s="67" t="s">
        <v>57</v>
      </c>
      <c r="AH17" s="67" t="s">
        <v>57</v>
      </c>
      <c r="AI17" s="67" t="s">
        <v>57</v>
      </c>
      <c r="AJ17" s="67" t="s">
        <v>57</v>
      </c>
      <c r="AK17" s="67" t="s">
        <v>57</v>
      </c>
      <c r="AL17" s="67" t="s">
        <v>57</v>
      </c>
      <c r="AM17" s="67" t="s">
        <v>57</v>
      </c>
      <c r="AN17" s="67" t="s">
        <v>57</v>
      </c>
      <c r="AO17" s="67" t="s">
        <v>57</v>
      </c>
      <c r="AP17" s="67" t="s">
        <v>57</v>
      </c>
      <c r="AQ17" s="67" t="s">
        <v>57</v>
      </c>
      <c r="AR17" s="43">
        <v>1</v>
      </c>
      <c r="AS17" s="42">
        <v>0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67" t="s">
        <v>57</v>
      </c>
      <c r="BG17" s="43">
        <v>1</v>
      </c>
      <c r="BH17" s="42">
        <v>0</v>
      </c>
      <c r="BI17" s="42">
        <v>0</v>
      </c>
      <c r="BJ17" s="67" t="s">
        <v>57</v>
      </c>
      <c r="BK17" s="43">
        <v>1</v>
      </c>
      <c r="BL17" s="43">
        <v>1</v>
      </c>
      <c r="BM17" s="42">
        <v>0</v>
      </c>
      <c r="BN17" s="67" t="s">
        <v>57</v>
      </c>
      <c r="BO17" s="43">
        <v>1</v>
      </c>
      <c r="BP17" s="43">
        <v>1</v>
      </c>
      <c r="BQ17" s="43">
        <v>1</v>
      </c>
      <c r="BR17" s="43">
        <v>1</v>
      </c>
      <c r="BS17" s="43">
        <v>1</v>
      </c>
      <c r="BT17" s="43">
        <v>1</v>
      </c>
      <c r="BU17" s="43">
        <v>1</v>
      </c>
      <c r="BV17" s="43">
        <v>1</v>
      </c>
      <c r="BW17" s="43">
        <v>1</v>
      </c>
      <c r="BX17" s="43">
        <v>1</v>
      </c>
      <c r="BY17" s="43">
        <v>1</v>
      </c>
      <c r="BZ17" s="43">
        <v>1</v>
      </c>
      <c r="CA17" s="43">
        <v>1</v>
      </c>
      <c r="CB17" s="185" t="s">
        <v>57</v>
      </c>
      <c r="CC17" s="43">
        <v>1</v>
      </c>
      <c r="CD17" s="42">
        <v>0</v>
      </c>
      <c r="CE17" s="43">
        <v>1</v>
      </c>
      <c r="CF17" s="42">
        <v>0</v>
      </c>
      <c r="CG17" s="43">
        <v>1</v>
      </c>
      <c r="CH17" s="43">
        <v>1</v>
      </c>
      <c r="CI17" s="43">
        <v>1</v>
      </c>
      <c r="CJ17" s="67" t="s">
        <v>57</v>
      </c>
      <c r="CK17" s="43">
        <v>1</v>
      </c>
      <c r="CL17" s="43">
        <v>1</v>
      </c>
      <c r="CM17" s="42">
        <v>0</v>
      </c>
      <c r="CN17" s="43">
        <v>1</v>
      </c>
      <c r="CO17" s="67" t="s">
        <v>57</v>
      </c>
      <c r="CP17" s="67" t="s">
        <v>57</v>
      </c>
      <c r="CQ17" s="42">
        <v>0</v>
      </c>
      <c r="CR17" s="43">
        <v>1</v>
      </c>
      <c r="CS17" s="67" t="s">
        <v>57</v>
      </c>
      <c r="CT17" s="43">
        <v>1</v>
      </c>
      <c r="CU17" s="43">
        <v>1</v>
      </c>
      <c r="CV17" s="43">
        <v>1</v>
      </c>
      <c r="CW17" s="67" t="s">
        <v>57</v>
      </c>
      <c r="CX17" s="43">
        <v>1</v>
      </c>
      <c r="CY17" s="43">
        <v>1</v>
      </c>
      <c r="CZ17" s="67" t="s">
        <v>57</v>
      </c>
      <c r="DA17" s="43">
        <v>1</v>
      </c>
      <c r="DB17" s="43">
        <v>1</v>
      </c>
      <c r="DC17" s="67" t="s">
        <v>57</v>
      </c>
      <c r="DD17" s="185" t="s">
        <v>57</v>
      </c>
      <c r="DE17" s="43">
        <v>1</v>
      </c>
      <c r="DF17" s="43">
        <v>1</v>
      </c>
      <c r="DG17" s="42">
        <v>0</v>
      </c>
      <c r="DH17" s="43">
        <v>1</v>
      </c>
      <c r="DI17" s="42">
        <v>0</v>
      </c>
      <c r="DJ17" s="43">
        <v>1</v>
      </c>
      <c r="DK17" s="42">
        <v>0</v>
      </c>
      <c r="DL17" s="43">
        <v>1</v>
      </c>
      <c r="DM17" s="43">
        <v>1</v>
      </c>
      <c r="DN17" s="43">
        <v>1</v>
      </c>
      <c r="DO17" s="42">
        <v>0</v>
      </c>
      <c r="DP17" s="42">
        <v>0</v>
      </c>
      <c r="DQ17" s="43">
        <v>1</v>
      </c>
      <c r="DR17" s="43">
        <v>1</v>
      </c>
      <c r="DS17" s="43">
        <v>1</v>
      </c>
      <c r="DT17" s="43">
        <v>1</v>
      </c>
      <c r="DU17" s="42">
        <v>0</v>
      </c>
      <c r="DV17" s="43">
        <v>1</v>
      </c>
      <c r="DW17" s="43">
        <v>1</v>
      </c>
      <c r="DX17" s="43">
        <v>1</v>
      </c>
      <c r="DY17" s="42">
        <v>0</v>
      </c>
      <c r="DZ17" s="42">
        <v>0</v>
      </c>
      <c r="EA17" s="42">
        <v>0</v>
      </c>
      <c r="EB17" s="67" t="s">
        <v>57</v>
      </c>
      <c r="EC17" s="67" t="s">
        <v>57</v>
      </c>
      <c r="ED17" s="67" t="s">
        <v>57</v>
      </c>
      <c r="EE17" s="67" t="s">
        <v>57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42">
        <v>0</v>
      </c>
      <c r="EO17" s="42">
        <v>0</v>
      </c>
      <c r="EP17" s="42">
        <v>0</v>
      </c>
      <c r="EQ17" s="42">
        <v>0</v>
      </c>
      <c r="ER17" s="42">
        <v>0</v>
      </c>
      <c r="ES17" s="43">
        <v>1</v>
      </c>
      <c r="ET17" s="42">
        <v>0</v>
      </c>
      <c r="EU17" s="42">
        <v>0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58</v>
      </c>
      <c r="FD17" s="210">
        <f t="shared" si="1"/>
        <v>0.70731707317073167</v>
      </c>
      <c r="FE17" s="101">
        <f t="shared" si="2"/>
        <v>3</v>
      </c>
      <c r="FF17" s="179"/>
      <c r="FG17" s="204"/>
      <c r="FH17" s="79"/>
      <c r="FI17" s="79"/>
      <c r="FJ17" s="79"/>
      <c r="FK17" s="202">
        <v>15163.176067453893</v>
      </c>
      <c r="FL17" s="79"/>
      <c r="FM17" s="80"/>
      <c r="FN17" s="179"/>
    </row>
    <row r="18" spans="1:170" s="133" customFormat="1" x14ac:dyDescent="0.25">
      <c r="A18" s="192" t="s">
        <v>171</v>
      </c>
      <c r="B18" s="129" t="s">
        <v>16</v>
      </c>
      <c r="C18" s="4">
        <v>1</v>
      </c>
      <c r="D18" s="4">
        <v>1</v>
      </c>
      <c r="E18" s="195"/>
      <c r="F18" s="127">
        <v>174408421939</v>
      </c>
      <c r="G18" s="188"/>
      <c r="H18" s="43">
        <v>1</v>
      </c>
      <c r="I18" s="43">
        <v>1</v>
      </c>
      <c r="J18" s="189" t="s">
        <v>57</v>
      </c>
      <c r="K18" s="43">
        <v>1</v>
      </c>
      <c r="L18" s="43">
        <v>1</v>
      </c>
      <c r="M18" s="43">
        <v>1</v>
      </c>
      <c r="N18" s="43">
        <v>1</v>
      </c>
      <c r="O18" s="189" t="s">
        <v>57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43">
        <v>1</v>
      </c>
      <c r="AD18" s="43">
        <v>1</v>
      </c>
      <c r="AE18" s="43">
        <v>1</v>
      </c>
      <c r="AF18" s="43">
        <v>1</v>
      </c>
      <c r="AG18" s="67" t="s">
        <v>57</v>
      </c>
      <c r="AH18" s="67" t="s">
        <v>57</v>
      </c>
      <c r="AI18" s="67" t="s">
        <v>57</v>
      </c>
      <c r="AJ18" s="67" t="s">
        <v>57</v>
      </c>
      <c r="AK18" s="67" t="s">
        <v>57</v>
      </c>
      <c r="AL18" s="67" t="s">
        <v>57</v>
      </c>
      <c r="AM18" s="67" t="s">
        <v>57</v>
      </c>
      <c r="AN18" s="67" t="s">
        <v>57</v>
      </c>
      <c r="AO18" s="67" t="s">
        <v>57</v>
      </c>
      <c r="AP18" s="67" t="s">
        <v>57</v>
      </c>
      <c r="AQ18" s="67" t="s">
        <v>57</v>
      </c>
      <c r="AR18" s="43">
        <v>1</v>
      </c>
      <c r="AS18" s="42">
        <v>0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67" t="s">
        <v>57</v>
      </c>
      <c r="BG18" s="42">
        <v>0</v>
      </c>
      <c r="BH18" s="42">
        <v>0</v>
      </c>
      <c r="BI18" s="42">
        <v>0</v>
      </c>
      <c r="BJ18" s="67" t="s">
        <v>57</v>
      </c>
      <c r="BK18" s="43">
        <v>1</v>
      </c>
      <c r="BL18" s="43">
        <v>1</v>
      </c>
      <c r="BM18" s="43">
        <v>1</v>
      </c>
      <c r="BN18" s="67" t="s">
        <v>57</v>
      </c>
      <c r="BO18" s="43">
        <v>1</v>
      </c>
      <c r="BP18" s="43">
        <v>1</v>
      </c>
      <c r="BQ18" s="43">
        <v>1</v>
      </c>
      <c r="BR18" s="43">
        <v>1</v>
      </c>
      <c r="BS18" s="43">
        <v>1</v>
      </c>
      <c r="BT18" s="43">
        <v>1</v>
      </c>
      <c r="BU18" s="43">
        <v>1</v>
      </c>
      <c r="BV18" s="43">
        <v>1</v>
      </c>
      <c r="BW18" s="42">
        <v>0</v>
      </c>
      <c r="BX18" s="43">
        <v>1</v>
      </c>
      <c r="BY18" s="43">
        <v>1</v>
      </c>
      <c r="BZ18" s="43">
        <v>1</v>
      </c>
      <c r="CA18" s="43">
        <v>1</v>
      </c>
      <c r="CB18" s="185" t="s">
        <v>57</v>
      </c>
      <c r="CC18" s="43">
        <v>1</v>
      </c>
      <c r="CD18" s="43">
        <v>1</v>
      </c>
      <c r="CE18" s="42">
        <v>0</v>
      </c>
      <c r="CF18" s="42">
        <v>0</v>
      </c>
      <c r="CG18" s="42">
        <v>0</v>
      </c>
      <c r="CH18" s="42">
        <v>0</v>
      </c>
      <c r="CI18" s="42">
        <v>0</v>
      </c>
      <c r="CJ18" s="67" t="s">
        <v>57</v>
      </c>
      <c r="CK18" s="42">
        <v>0</v>
      </c>
      <c r="CL18" s="42">
        <v>0</v>
      </c>
      <c r="CM18" s="42">
        <v>0</v>
      </c>
      <c r="CN18" s="42">
        <v>0</v>
      </c>
      <c r="CO18" s="67" t="s">
        <v>57</v>
      </c>
      <c r="CP18" s="67" t="s">
        <v>57</v>
      </c>
      <c r="CQ18" s="43">
        <v>1</v>
      </c>
      <c r="CR18" s="42">
        <v>0</v>
      </c>
      <c r="CS18" s="67" t="s">
        <v>57</v>
      </c>
      <c r="CT18" s="43">
        <v>1</v>
      </c>
      <c r="CU18" s="42">
        <v>0</v>
      </c>
      <c r="CV18" s="42">
        <v>0</v>
      </c>
      <c r="CW18" s="67" t="s">
        <v>57</v>
      </c>
      <c r="CX18" s="42">
        <v>0</v>
      </c>
      <c r="CY18" s="42">
        <v>0</v>
      </c>
      <c r="CZ18" s="67" t="s">
        <v>57</v>
      </c>
      <c r="DA18" s="42">
        <v>0</v>
      </c>
      <c r="DB18" s="43">
        <v>1</v>
      </c>
      <c r="DC18" s="67" t="s">
        <v>57</v>
      </c>
      <c r="DD18" s="185" t="s">
        <v>57</v>
      </c>
      <c r="DE18" s="43">
        <v>1</v>
      </c>
      <c r="DF18" s="43">
        <v>1</v>
      </c>
      <c r="DG18" s="42">
        <v>0</v>
      </c>
      <c r="DH18" s="43">
        <v>1</v>
      </c>
      <c r="DI18" s="42">
        <v>0</v>
      </c>
      <c r="DJ18" s="43">
        <v>1</v>
      </c>
      <c r="DK18" s="42">
        <v>0</v>
      </c>
      <c r="DL18" s="43">
        <v>1</v>
      </c>
      <c r="DM18" s="42">
        <v>0</v>
      </c>
      <c r="DN18" s="42">
        <v>0</v>
      </c>
      <c r="DO18" s="42">
        <v>0</v>
      </c>
      <c r="DP18" s="42">
        <v>0</v>
      </c>
      <c r="DQ18" s="43">
        <v>1</v>
      </c>
      <c r="DR18" s="43">
        <v>1</v>
      </c>
      <c r="DS18" s="43">
        <v>1</v>
      </c>
      <c r="DT18" s="42">
        <v>0</v>
      </c>
      <c r="DU18" s="43">
        <v>1</v>
      </c>
      <c r="DV18" s="43">
        <v>1</v>
      </c>
      <c r="DW18" s="43">
        <v>1</v>
      </c>
      <c r="DX18" s="43">
        <v>1</v>
      </c>
      <c r="DY18" s="43">
        <v>1</v>
      </c>
      <c r="DZ18" s="42">
        <v>0</v>
      </c>
      <c r="EA18" s="42">
        <v>0</v>
      </c>
      <c r="EB18" s="67" t="s">
        <v>57</v>
      </c>
      <c r="EC18" s="67" t="s">
        <v>57</v>
      </c>
      <c r="ED18" s="67" t="s">
        <v>57</v>
      </c>
      <c r="EE18" s="67" t="s">
        <v>57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42">
        <v>0</v>
      </c>
      <c r="EO18" s="43">
        <v>1</v>
      </c>
      <c r="EP18" s="43">
        <v>1</v>
      </c>
      <c r="EQ18" s="43">
        <v>1</v>
      </c>
      <c r="ER18" s="42">
        <v>0</v>
      </c>
      <c r="ES18" s="43">
        <v>1</v>
      </c>
      <c r="ET18" s="43">
        <v>1</v>
      </c>
      <c r="EU18" s="43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50</v>
      </c>
      <c r="FD18" s="210">
        <f t="shared" si="1"/>
        <v>0.6097560975609756</v>
      </c>
      <c r="FE18" s="101">
        <f t="shared" si="2"/>
        <v>8</v>
      </c>
      <c r="FF18" s="179"/>
      <c r="FG18" s="204"/>
      <c r="FH18" s="79"/>
      <c r="FI18" s="79"/>
      <c r="FJ18" s="79"/>
      <c r="FK18" s="202">
        <v>30412.782924238621</v>
      </c>
      <c r="FL18" s="79"/>
      <c r="FM18" s="80"/>
      <c r="FN18" s="179"/>
    </row>
    <row r="19" spans="1:170" s="133" customFormat="1" x14ac:dyDescent="0.25">
      <c r="A19" s="192" t="s">
        <v>172</v>
      </c>
      <c r="B19" s="129" t="s">
        <v>17</v>
      </c>
      <c r="C19" s="4">
        <v>1</v>
      </c>
      <c r="D19" s="4">
        <v>1</v>
      </c>
      <c r="E19" s="21"/>
      <c r="F19" s="127">
        <v>56717989597</v>
      </c>
      <c r="G19" s="188"/>
      <c r="H19" s="43">
        <v>1</v>
      </c>
      <c r="I19" s="43">
        <v>1</v>
      </c>
      <c r="J19" s="189" t="s">
        <v>57</v>
      </c>
      <c r="K19" s="43">
        <v>1</v>
      </c>
      <c r="L19" s="43">
        <v>1</v>
      </c>
      <c r="M19" s="43">
        <v>1</v>
      </c>
      <c r="N19" s="42">
        <v>0</v>
      </c>
      <c r="O19" s="189" t="s">
        <v>57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43">
        <v>1</v>
      </c>
      <c r="AD19" s="43">
        <v>1</v>
      </c>
      <c r="AE19" s="43">
        <v>1</v>
      </c>
      <c r="AF19" s="43">
        <v>1</v>
      </c>
      <c r="AG19" s="67" t="s">
        <v>57</v>
      </c>
      <c r="AH19" s="67" t="s">
        <v>57</v>
      </c>
      <c r="AI19" s="67" t="s">
        <v>57</v>
      </c>
      <c r="AJ19" s="67" t="s">
        <v>57</v>
      </c>
      <c r="AK19" s="67" t="s">
        <v>57</v>
      </c>
      <c r="AL19" s="67" t="s">
        <v>57</v>
      </c>
      <c r="AM19" s="67" t="s">
        <v>57</v>
      </c>
      <c r="AN19" s="67" t="s">
        <v>57</v>
      </c>
      <c r="AO19" s="67" t="s">
        <v>57</v>
      </c>
      <c r="AP19" s="67" t="s">
        <v>57</v>
      </c>
      <c r="AQ19" s="67" t="s">
        <v>57</v>
      </c>
      <c r="AR19" s="43">
        <v>1</v>
      </c>
      <c r="AS19" s="42">
        <v>0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67" t="s">
        <v>57</v>
      </c>
      <c r="BG19" s="42">
        <v>0</v>
      </c>
      <c r="BH19" s="42">
        <v>0</v>
      </c>
      <c r="BI19" s="42">
        <v>0</v>
      </c>
      <c r="BJ19" s="67" t="s">
        <v>57</v>
      </c>
      <c r="BK19" s="42">
        <v>0</v>
      </c>
      <c r="BL19" s="43">
        <v>1</v>
      </c>
      <c r="BM19" s="42">
        <v>0</v>
      </c>
      <c r="BN19" s="67" t="s">
        <v>57</v>
      </c>
      <c r="BO19" s="43">
        <v>1</v>
      </c>
      <c r="BP19" s="43">
        <v>1</v>
      </c>
      <c r="BQ19" s="43">
        <v>1</v>
      </c>
      <c r="BR19" s="43">
        <v>1</v>
      </c>
      <c r="BS19" s="43">
        <v>1</v>
      </c>
      <c r="BT19" s="43">
        <v>1</v>
      </c>
      <c r="BU19" s="43">
        <v>1</v>
      </c>
      <c r="BV19" s="43">
        <v>1</v>
      </c>
      <c r="BW19" s="42">
        <v>0</v>
      </c>
      <c r="BX19" s="43">
        <v>1</v>
      </c>
      <c r="BY19" s="43">
        <v>1</v>
      </c>
      <c r="BZ19" s="43">
        <v>1</v>
      </c>
      <c r="CA19" s="43">
        <v>1</v>
      </c>
      <c r="CB19" s="185" t="s">
        <v>57</v>
      </c>
      <c r="CC19" s="42">
        <v>0</v>
      </c>
      <c r="CD19" s="42">
        <v>0</v>
      </c>
      <c r="CE19" s="42">
        <v>0</v>
      </c>
      <c r="CF19" s="42">
        <v>0</v>
      </c>
      <c r="CG19" s="42">
        <v>0</v>
      </c>
      <c r="CH19" s="42">
        <v>0</v>
      </c>
      <c r="CI19" s="42">
        <v>0</v>
      </c>
      <c r="CJ19" s="67" t="s">
        <v>57</v>
      </c>
      <c r="CK19" s="42">
        <v>0</v>
      </c>
      <c r="CL19" s="42">
        <v>0</v>
      </c>
      <c r="CM19" s="42">
        <v>0</v>
      </c>
      <c r="CN19" s="42">
        <v>0</v>
      </c>
      <c r="CO19" s="67" t="s">
        <v>57</v>
      </c>
      <c r="CP19" s="67" t="s">
        <v>57</v>
      </c>
      <c r="CQ19" s="42">
        <v>0</v>
      </c>
      <c r="CR19" s="42">
        <v>0</v>
      </c>
      <c r="CS19" s="67" t="s">
        <v>57</v>
      </c>
      <c r="CT19" s="43">
        <v>1</v>
      </c>
      <c r="CU19" s="42">
        <v>0</v>
      </c>
      <c r="CV19" s="42">
        <v>0</v>
      </c>
      <c r="CW19" s="67" t="s">
        <v>57</v>
      </c>
      <c r="CX19" s="42">
        <v>0</v>
      </c>
      <c r="CY19" s="42">
        <v>0</v>
      </c>
      <c r="CZ19" s="67" t="s">
        <v>57</v>
      </c>
      <c r="DA19" s="42">
        <v>0</v>
      </c>
      <c r="DB19" s="42">
        <v>0</v>
      </c>
      <c r="DC19" s="67" t="s">
        <v>57</v>
      </c>
      <c r="DD19" s="185" t="s">
        <v>57</v>
      </c>
      <c r="DE19" s="43">
        <v>1</v>
      </c>
      <c r="DF19" s="43">
        <v>1</v>
      </c>
      <c r="DG19" s="42">
        <v>0</v>
      </c>
      <c r="DH19" s="43">
        <v>1</v>
      </c>
      <c r="DI19" s="42">
        <v>0</v>
      </c>
      <c r="DJ19" s="42">
        <v>0</v>
      </c>
      <c r="DK19" s="42">
        <v>0</v>
      </c>
      <c r="DL19" s="43">
        <v>1</v>
      </c>
      <c r="DM19" s="42">
        <v>0</v>
      </c>
      <c r="DN19" s="42">
        <v>0</v>
      </c>
      <c r="DO19" s="42">
        <v>0</v>
      </c>
      <c r="DP19" s="43">
        <v>1</v>
      </c>
      <c r="DQ19" s="42">
        <v>0</v>
      </c>
      <c r="DR19" s="42">
        <v>0</v>
      </c>
      <c r="DS19" s="42">
        <v>0</v>
      </c>
      <c r="DT19" s="42">
        <v>0</v>
      </c>
      <c r="DU19" s="42">
        <v>0</v>
      </c>
      <c r="DV19" s="42">
        <v>0</v>
      </c>
      <c r="DW19" s="42">
        <v>0</v>
      </c>
      <c r="DX19" s="43">
        <v>1</v>
      </c>
      <c r="DY19" s="42">
        <v>0</v>
      </c>
      <c r="DZ19" s="42">
        <v>0</v>
      </c>
      <c r="EA19" s="42">
        <v>0</v>
      </c>
      <c r="EB19" s="67" t="s">
        <v>57</v>
      </c>
      <c r="EC19" s="67" t="s">
        <v>57</v>
      </c>
      <c r="ED19" s="67" t="s">
        <v>57</v>
      </c>
      <c r="EE19" s="67" t="s">
        <v>57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42">
        <v>0</v>
      </c>
      <c r="EO19" s="42">
        <v>0</v>
      </c>
      <c r="EP19" s="42">
        <v>0</v>
      </c>
      <c r="EQ19" s="42">
        <v>0</v>
      </c>
      <c r="ER19" s="43">
        <v>1</v>
      </c>
      <c r="ES19" s="43">
        <v>1</v>
      </c>
      <c r="ET19" s="43">
        <v>1</v>
      </c>
      <c r="EU19" s="42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33</v>
      </c>
      <c r="FD19" s="210">
        <f t="shared" si="1"/>
        <v>0.40243902439024393</v>
      </c>
      <c r="FE19" s="101">
        <f t="shared" si="2"/>
        <v>28</v>
      </c>
      <c r="FF19" s="179"/>
      <c r="FG19" s="204"/>
      <c r="FH19" s="79"/>
      <c r="FI19" s="79"/>
      <c r="FJ19" s="79"/>
      <c r="FK19" s="202">
        <v>13455.269326075262</v>
      </c>
      <c r="FL19" s="79"/>
      <c r="FM19" s="80"/>
      <c r="FN19" s="179"/>
    </row>
    <row r="20" spans="1:170" s="133" customFormat="1" x14ac:dyDescent="0.25">
      <c r="A20" s="192" t="s">
        <v>173</v>
      </c>
      <c r="B20" s="129" t="s">
        <v>18</v>
      </c>
      <c r="C20" s="4">
        <v>1</v>
      </c>
      <c r="D20" s="4">
        <v>1</v>
      </c>
      <c r="E20" s="20"/>
      <c r="F20" s="127">
        <v>21179515000</v>
      </c>
      <c r="G20" s="188"/>
      <c r="H20" s="6">
        <v>0</v>
      </c>
      <c r="I20" s="6">
        <v>0</v>
      </c>
      <c r="J20" s="189" t="s">
        <v>57</v>
      </c>
      <c r="K20" s="43">
        <v>1</v>
      </c>
      <c r="L20" s="43">
        <v>1</v>
      </c>
      <c r="M20" s="43">
        <v>1</v>
      </c>
      <c r="N20" s="42">
        <v>0</v>
      </c>
      <c r="O20" s="189" t="s">
        <v>57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43">
        <v>1</v>
      </c>
      <c r="AD20" s="43">
        <v>1</v>
      </c>
      <c r="AE20" s="43">
        <v>1</v>
      </c>
      <c r="AF20" s="43">
        <v>1</v>
      </c>
      <c r="AG20" s="67" t="s">
        <v>57</v>
      </c>
      <c r="AH20" s="67" t="s">
        <v>57</v>
      </c>
      <c r="AI20" s="67" t="s">
        <v>57</v>
      </c>
      <c r="AJ20" s="67" t="s">
        <v>57</v>
      </c>
      <c r="AK20" s="67" t="s">
        <v>57</v>
      </c>
      <c r="AL20" s="67" t="s">
        <v>57</v>
      </c>
      <c r="AM20" s="67" t="s">
        <v>57</v>
      </c>
      <c r="AN20" s="67" t="s">
        <v>57</v>
      </c>
      <c r="AO20" s="67" t="s">
        <v>57</v>
      </c>
      <c r="AP20" s="67" t="s">
        <v>57</v>
      </c>
      <c r="AQ20" s="67" t="s">
        <v>57</v>
      </c>
      <c r="AR20" s="43">
        <v>1</v>
      </c>
      <c r="AS20" s="42">
        <v>0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67" t="s">
        <v>57</v>
      </c>
      <c r="BG20" s="42">
        <v>0</v>
      </c>
      <c r="BH20" s="42">
        <v>0</v>
      </c>
      <c r="BI20" s="43">
        <v>1</v>
      </c>
      <c r="BJ20" s="67" t="s">
        <v>57</v>
      </c>
      <c r="BK20" s="42">
        <v>0</v>
      </c>
      <c r="BL20" s="42">
        <v>0</v>
      </c>
      <c r="BM20" s="42">
        <v>0</v>
      </c>
      <c r="BN20" s="67" t="s">
        <v>57</v>
      </c>
      <c r="BO20" s="43">
        <v>1</v>
      </c>
      <c r="BP20" s="43">
        <v>1</v>
      </c>
      <c r="BQ20" s="42">
        <v>0</v>
      </c>
      <c r="BR20" s="42">
        <v>0</v>
      </c>
      <c r="BS20" s="43">
        <v>1</v>
      </c>
      <c r="BT20" s="43">
        <v>1</v>
      </c>
      <c r="BU20" s="43">
        <v>1</v>
      </c>
      <c r="BV20" s="42">
        <v>0</v>
      </c>
      <c r="BW20" s="43">
        <v>1</v>
      </c>
      <c r="BX20" s="43">
        <v>1</v>
      </c>
      <c r="BY20" s="42">
        <v>0</v>
      </c>
      <c r="BZ20" s="43">
        <v>1</v>
      </c>
      <c r="CA20" s="43">
        <v>1</v>
      </c>
      <c r="CB20" s="185" t="s">
        <v>57</v>
      </c>
      <c r="CC20" s="43">
        <v>1</v>
      </c>
      <c r="CD20" s="42">
        <v>0</v>
      </c>
      <c r="CE20" s="42">
        <v>0</v>
      </c>
      <c r="CF20" s="42">
        <v>0</v>
      </c>
      <c r="CG20" s="42">
        <v>0</v>
      </c>
      <c r="CH20" s="42">
        <v>0</v>
      </c>
      <c r="CI20" s="42">
        <v>0</v>
      </c>
      <c r="CJ20" s="67" t="s">
        <v>57</v>
      </c>
      <c r="CK20" s="42">
        <v>0</v>
      </c>
      <c r="CL20" s="42">
        <v>0</v>
      </c>
      <c r="CM20" s="42">
        <v>0</v>
      </c>
      <c r="CN20" s="42">
        <v>0</v>
      </c>
      <c r="CO20" s="67" t="s">
        <v>57</v>
      </c>
      <c r="CP20" s="67" t="s">
        <v>57</v>
      </c>
      <c r="CQ20" s="42">
        <v>0</v>
      </c>
      <c r="CR20" s="42">
        <v>0</v>
      </c>
      <c r="CS20" s="67" t="s">
        <v>57</v>
      </c>
      <c r="CT20" s="43">
        <v>1</v>
      </c>
      <c r="CU20" s="43">
        <v>1</v>
      </c>
      <c r="CV20" s="42">
        <v>0</v>
      </c>
      <c r="CW20" s="67" t="s">
        <v>57</v>
      </c>
      <c r="CX20" s="43">
        <v>1</v>
      </c>
      <c r="CY20" s="42">
        <v>0</v>
      </c>
      <c r="CZ20" s="67" t="s">
        <v>57</v>
      </c>
      <c r="DA20" s="42">
        <v>0</v>
      </c>
      <c r="DB20" s="43">
        <v>1</v>
      </c>
      <c r="DC20" s="67" t="s">
        <v>57</v>
      </c>
      <c r="DD20" s="185" t="s">
        <v>57</v>
      </c>
      <c r="DE20" s="43">
        <v>1</v>
      </c>
      <c r="DF20" s="43">
        <v>1</v>
      </c>
      <c r="DG20" s="43">
        <v>1</v>
      </c>
      <c r="DH20" s="43">
        <v>1</v>
      </c>
      <c r="DI20" s="42">
        <v>0</v>
      </c>
      <c r="DJ20" s="43">
        <v>1</v>
      </c>
      <c r="DK20" s="42">
        <v>0</v>
      </c>
      <c r="DL20" s="42">
        <v>0</v>
      </c>
      <c r="DM20" s="42">
        <v>0</v>
      </c>
      <c r="DN20" s="42">
        <v>0</v>
      </c>
      <c r="DO20" s="42">
        <v>0</v>
      </c>
      <c r="DP20" s="43">
        <v>1</v>
      </c>
      <c r="DQ20" s="43">
        <v>1</v>
      </c>
      <c r="DR20" s="43">
        <v>1</v>
      </c>
      <c r="DS20" s="42">
        <v>0</v>
      </c>
      <c r="DT20" s="42">
        <v>0</v>
      </c>
      <c r="DU20" s="42">
        <v>0</v>
      </c>
      <c r="DV20" s="42">
        <v>0</v>
      </c>
      <c r="DW20" s="42">
        <v>0</v>
      </c>
      <c r="DX20" s="43">
        <v>1</v>
      </c>
      <c r="DY20" s="42">
        <v>0</v>
      </c>
      <c r="DZ20" s="42">
        <v>0</v>
      </c>
      <c r="EA20" s="42">
        <v>0</v>
      </c>
      <c r="EB20" s="67" t="s">
        <v>57</v>
      </c>
      <c r="EC20" s="67" t="s">
        <v>57</v>
      </c>
      <c r="ED20" s="67" t="s">
        <v>57</v>
      </c>
      <c r="EE20" s="67" t="s">
        <v>57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43">
        <v>1</v>
      </c>
      <c r="EO20" s="43">
        <v>1</v>
      </c>
      <c r="EP20" s="43">
        <v>1</v>
      </c>
      <c r="EQ20" s="42">
        <v>0</v>
      </c>
      <c r="ER20" s="42">
        <v>0</v>
      </c>
      <c r="ES20" s="43">
        <v>1</v>
      </c>
      <c r="ET20" s="43">
        <v>1</v>
      </c>
      <c r="EU20" s="42">
        <v>0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37</v>
      </c>
      <c r="FD20" s="210">
        <f t="shared" si="1"/>
        <v>0.45121951219512196</v>
      </c>
      <c r="FE20" s="101">
        <f t="shared" si="2"/>
        <v>20</v>
      </c>
      <c r="FF20" s="179"/>
      <c r="FG20" s="204"/>
      <c r="FH20" s="79"/>
      <c r="FI20" s="79"/>
      <c r="FJ20" s="79"/>
      <c r="FK20" s="202">
        <v>3015.5871129515376</v>
      </c>
      <c r="FL20" s="79"/>
      <c r="FM20" s="80"/>
      <c r="FN20" s="179"/>
    </row>
    <row r="21" spans="1:170" s="133" customFormat="1" x14ac:dyDescent="0.25">
      <c r="A21" s="192" t="s">
        <v>174</v>
      </c>
      <c r="B21" s="129" t="s">
        <v>19</v>
      </c>
      <c r="C21" s="4">
        <v>1</v>
      </c>
      <c r="D21" s="4">
        <v>1</v>
      </c>
      <c r="E21" s="21"/>
      <c r="F21" s="127">
        <v>15528301000</v>
      </c>
      <c r="G21" s="188"/>
      <c r="H21" s="43">
        <v>1</v>
      </c>
      <c r="I21" s="43">
        <v>1</v>
      </c>
      <c r="J21" s="189" t="s">
        <v>57</v>
      </c>
      <c r="K21" s="43">
        <v>1</v>
      </c>
      <c r="L21" s="43">
        <v>1</v>
      </c>
      <c r="M21" s="43">
        <v>1</v>
      </c>
      <c r="N21" s="42">
        <v>0</v>
      </c>
      <c r="O21" s="189" t="s">
        <v>57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43">
        <v>1</v>
      </c>
      <c r="AD21" s="43">
        <v>1</v>
      </c>
      <c r="AE21" s="43">
        <v>1</v>
      </c>
      <c r="AF21" s="42">
        <v>0</v>
      </c>
      <c r="AG21" s="67" t="s">
        <v>57</v>
      </c>
      <c r="AH21" s="67" t="s">
        <v>57</v>
      </c>
      <c r="AI21" s="67" t="s">
        <v>57</v>
      </c>
      <c r="AJ21" s="67" t="s">
        <v>57</v>
      </c>
      <c r="AK21" s="67" t="s">
        <v>57</v>
      </c>
      <c r="AL21" s="67" t="s">
        <v>57</v>
      </c>
      <c r="AM21" s="67" t="s">
        <v>57</v>
      </c>
      <c r="AN21" s="67" t="s">
        <v>57</v>
      </c>
      <c r="AO21" s="67" t="s">
        <v>57</v>
      </c>
      <c r="AP21" s="67" t="s">
        <v>57</v>
      </c>
      <c r="AQ21" s="67" t="s">
        <v>57</v>
      </c>
      <c r="AR21" s="43">
        <v>1</v>
      </c>
      <c r="AS21" s="42">
        <v>0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67" t="s">
        <v>57</v>
      </c>
      <c r="BG21" s="43">
        <v>1</v>
      </c>
      <c r="BH21" s="43">
        <v>1</v>
      </c>
      <c r="BI21" s="42">
        <v>0</v>
      </c>
      <c r="BJ21" s="67" t="s">
        <v>57</v>
      </c>
      <c r="BK21" s="42">
        <v>0</v>
      </c>
      <c r="BL21" s="43">
        <v>1</v>
      </c>
      <c r="BM21" s="43">
        <v>1</v>
      </c>
      <c r="BN21" s="67" t="s">
        <v>57</v>
      </c>
      <c r="BO21" s="43">
        <v>1</v>
      </c>
      <c r="BP21" s="43">
        <v>1</v>
      </c>
      <c r="BQ21" s="43">
        <v>1</v>
      </c>
      <c r="BR21" s="43">
        <v>1</v>
      </c>
      <c r="BS21" s="43">
        <v>1</v>
      </c>
      <c r="BT21" s="42">
        <v>0</v>
      </c>
      <c r="BU21" s="43">
        <v>1</v>
      </c>
      <c r="BV21" s="43">
        <v>1</v>
      </c>
      <c r="BW21" s="43">
        <v>1</v>
      </c>
      <c r="BX21" s="43">
        <v>1</v>
      </c>
      <c r="BY21" s="42">
        <v>0</v>
      </c>
      <c r="BZ21" s="43">
        <v>1</v>
      </c>
      <c r="CA21" s="43">
        <v>1</v>
      </c>
      <c r="CB21" s="185" t="s">
        <v>57</v>
      </c>
      <c r="CC21" s="43">
        <v>1</v>
      </c>
      <c r="CD21" s="42">
        <v>0</v>
      </c>
      <c r="CE21" s="43">
        <v>1</v>
      </c>
      <c r="CF21" s="43">
        <v>1</v>
      </c>
      <c r="CG21" s="43">
        <v>1</v>
      </c>
      <c r="CH21" s="42">
        <v>0</v>
      </c>
      <c r="CI21" s="43">
        <v>1</v>
      </c>
      <c r="CJ21" s="67" t="s">
        <v>57</v>
      </c>
      <c r="CK21" s="42">
        <v>0</v>
      </c>
      <c r="CL21" s="42">
        <v>0</v>
      </c>
      <c r="CM21" s="42">
        <v>0</v>
      </c>
      <c r="CN21" s="42">
        <v>0</v>
      </c>
      <c r="CO21" s="67" t="s">
        <v>57</v>
      </c>
      <c r="CP21" s="67" t="s">
        <v>57</v>
      </c>
      <c r="CQ21" s="42">
        <v>0</v>
      </c>
      <c r="CR21" s="42">
        <v>0</v>
      </c>
      <c r="CS21" s="67" t="s">
        <v>57</v>
      </c>
      <c r="CT21" s="43">
        <v>1</v>
      </c>
      <c r="CU21" s="43">
        <v>1</v>
      </c>
      <c r="CV21" s="42">
        <v>0</v>
      </c>
      <c r="CW21" s="67" t="s">
        <v>57</v>
      </c>
      <c r="CX21" s="42">
        <v>0</v>
      </c>
      <c r="CY21" s="42">
        <v>0</v>
      </c>
      <c r="CZ21" s="67" t="s">
        <v>57</v>
      </c>
      <c r="DA21" s="42">
        <v>0</v>
      </c>
      <c r="DB21" s="42">
        <v>0</v>
      </c>
      <c r="DC21" s="67" t="s">
        <v>57</v>
      </c>
      <c r="DD21" s="185" t="s">
        <v>57</v>
      </c>
      <c r="DE21" s="43">
        <v>1</v>
      </c>
      <c r="DF21" s="43">
        <v>1</v>
      </c>
      <c r="DG21" s="43">
        <v>1</v>
      </c>
      <c r="DH21" s="43">
        <v>1</v>
      </c>
      <c r="DI21" s="42">
        <v>0</v>
      </c>
      <c r="DJ21" s="42">
        <v>0</v>
      </c>
      <c r="DK21" s="42">
        <v>0</v>
      </c>
      <c r="DL21" s="42">
        <v>0</v>
      </c>
      <c r="DM21" s="42">
        <v>0</v>
      </c>
      <c r="DN21" s="43">
        <v>1</v>
      </c>
      <c r="DO21" s="42">
        <v>0</v>
      </c>
      <c r="DP21" s="42">
        <v>0</v>
      </c>
      <c r="DQ21" s="43">
        <v>1</v>
      </c>
      <c r="DR21" s="43">
        <v>1</v>
      </c>
      <c r="DS21" s="42">
        <v>0</v>
      </c>
      <c r="DT21" s="42">
        <v>0</v>
      </c>
      <c r="DU21" s="42">
        <v>0</v>
      </c>
      <c r="DV21" s="42">
        <v>0</v>
      </c>
      <c r="DW21" s="42">
        <v>0</v>
      </c>
      <c r="DX21" s="43">
        <v>1</v>
      </c>
      <c r="DY21" s="42">
        <v>0</v>
      </c>
      <c r="DZ21" s="42">
        <v>0</v>
      </c>
      <c r="EA21" s="42">
        <v>0</v>
      </c>
      <c r="EB21" s="67" t="s">
        <v>57</v>
      </c>
      <c r="EC21" s="67" t="s">
        <v>57</v>
      </c>
      <c r="ED21" s="67" t="s">
        <v>57</v>
      </c>
      <c r="EE21" s="67" t="s">
        <v>57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43">
        <v>1</v>
      </c>
      <c r="EO21" s="43">
        <v>1</v>
      </c>
      <c r="EP21" s="43">
        <v>1</v>
      </c>
      <c r="EQ21" s="42">
        <v>0</v>
      </c>
      <c r="ER21" s="43">
        <v>1</v>
      </c>
      <c r="ES21" s="42">
        <v>0</v>
      </c>
      <c r="ET21" s="43">
        <v>1</v>
      </c>
      <c r="EU21" s="42">
        <v>0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44</v>
      </c>
      <c r="FD21" s="210">
        <f t="shared" si="1"/>
        <v>0.53658536585365857</v>
      </c>
      <c r="FE21" s="101">
        <f t="shared" si="2"/>
        <v>14</v>
      </c>
      <c r="FF21" s="179"/>
      <c r="FG21" s="204"/>
      <c r="FH21" s="79"/>
      <c r="FI21" s="79"/>
      <c r="FJ21" s="79"/>
      <c r="FK21" s="202">
        <v>5186.3970733185079</v>
      </c>
      <c r="FL21" s="79"/>
      <c r="FM21" s="80"/>
      <c r="FN21" s="179"/>
    </row>
    <row r="22" spans="1:170" s="133" customFormat="1" x14ac:dyDescent="0.25">
      <c r="A22" s="192" t="s">
        <v>175</v>
      </c>
      <c r="B22" s="129" t="s">
        <v>20</v>
      </c>
      <c r="C22" s="4">
        <v>1</v>
      </c>
      <c r="D22" s="4">
        <v>1</v>
      </c>
      <c r="E22" s="20"/>
      <c r="F22" s="127">
        <v>62115490704</v>
      </c>
      <c r="G22" s="188"/>
      <c r="H22" s="43">
        <v>1</v>
      </c>
      <c r="I22" s="43">
        <v>1</v>
      </c>
      <c r="J22" s="189" t="s">
        <v>57</v>
      </c>
      <c r="K22" s="43">
        <v>1</v>
      </c>
      <c r="L22" s="43">
        <v>1</v>
      </c>
      <c r="M22" s="43">
        <v>1</v>
      </c>
      <c r="N22" s="42">
        <v>0</v>
      </c>
      <c r="O22" s="189" t="s">
        <v>57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43">
        <v>1</v>
      </c>
      <c r="AD22" s="43">
        <v>1</v>
      </c>
      <c r="AE22" s="43">
        <v>1</v>
      </c>
      <c r="AF22" s="43">
        <v>1</v>
      </c>
      <c r="AG22" s="67" t="s">
        <v>57</v>
      </c>
      <c r="AH22" s="67" t="s">
        <v>57</v>
      </c>
      <c r="AI22" s="67" t="s">
        <v>57</v>
      </c>
      <c r="AJ22" s="67" t="s">
        <v>57</v>
      </c>
      <c r="AK22" s="67" t="s">
        <v>57</v>
      </c>
      <c r="AL22" s="67" t="s">
        <v>57</v>
      </c>
      <c r="AM22" s="67" t="s">
        <v>57</v>
      </c>
      <c r="AN22" s="67" t="s">
        <v>57</v>
      </c>
      <c r="AO22" s="67" t="s">
        <v>57</v>
      </c>
      <c r="AP22" s="67" t="s">
        <v>57</v>
      </c>
      <c r="AQ22" s="67" t="s">
        <v>57</v>
      </c>
      <c r="AR22" s="43">
        <v>1</v>
      </c>
      <c r="AS22" s="42">
        <v>0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67" t="s">
        <v>57</v>
      </c>
      <c r="BG22" s="43">
        <v>1</v>
      </c>
      <c r="BH22" s="43">
        <v>1</v>
      </c>
      <c r="BI22" s="43">
        <v>1</v>
      </c>
      <c r="BJ22" s="67" t="s">
        <v>57</v>
      </c>
      <c r="BK22" s="43">
        <v>1</v>
      </c>
      <c r="BL22" s="43">
        <v>1</v>
      </c>
      <c r="BM22" s="43">
        <v>1</v>
      </c>
      <c r="BN22" s="67" t="s">
        <v>57</v>
      </c>
      <c r="BO22" s="43">
        <v>1</v>
      </c>
      <c r="BP22" s="43">
        <v>1</v>
      </c>
      <c r="BQ22" s="43">
        <v>1</v>
      </c>
      <c r="BR22" s="43">
        <v>1</v>
      </c>
      <c r="BS22" s="43">
        <v>1</v>
      </c>
      <c r="BT22" s="43">
        <v>1</v>
      </c>
      <c r="BU22" s="43">
        <v>1</v>
      </c>
      <c r="BV22" s="43">
        <v>1</v>
      </c>
      <c r="BW22" s="42">
        <v>0</v>
      </c>
      <c r="BX22" s="43">
        <v>1</v>
      </c>
      <c r="BY22" s="43">
        <v>1</v>
      </c>
      <c r="BZ22" s="43">
        <v>1</v>
      </c>
      <c r="CA22" s="43">
        <v>1</v>
      </c>
      <c r="CB22" s="185" t="s">
        <v>57</v>
      </c>
      <c r="CC22" s="43">
        <v>1</v>
      </c>
      <c r="CD22" s="42">
        <v>0</v>
      </c>
      <c r="CE22" s="43">
        <v>1</v>
      </c>
      <c r="CF22" s="42">
        <v>0</v>
      </c>
      <c r="CG22" s="43">
        <v>1</v>
      </c>
      <c r="CH22" s="42">
        <v>0</v>
      </c>
      <c r="CI22" s="42">
        <v>0</v>
      </c>
      <c r="CJ22" s="67" t="s">
        <v>57</v>
      </c>
      <c r="CK22" s="42">
        <v>0</v>
      </c>
      <c r="CL22" s="42">
        <v>0</v>
      </c>
      <c r="CM22" s="42">
        <v>0</v>
      </c>
      <c r="CN22" s="42">
        <v>0</v>
      </c>
      <c r="CO22" s="67" t="s">
        <v>57</v>
      </c>
      <c r="CP22" s="67" t="s">
        <v>57</v>
      </c>
      <c r="CQ22" s="42">
        <v>0</v>
      </c>
      <c r="CR22" s="42">
        <v>0</v>
      </c>
      <c r="CS22" s="67" t="s">
        <v>57</v>
      </c>
      <c r="CT22" s="43">
        <v>1</v>
      </c>
      <c r="CU22" s="43">
        <v>1</v>
      </c>
      <c r="CV22" s="42">
        <v>0</v>
      </c>
      <c r="CW22" s="67" t="s">
        <v>57</v>
      </c>
      <c r="CX22" s="42">
        <v>0</v>
      </c>
      <c r="CY22" s="42">
        <v>0</v>
      </c>
      <c r="CZ22" s="67" t="s">
        <v>57</v>
      </c>
      <c r="DA22" s="42">
        <v>0</v>
      </c>
      <c r="DB22" s="43">
        <v>1</v>
      </c>
      <c r="DC22" s="67" t="s">
        <v>57</v>
      </c>
      <c r="DD22" s="185" t="s">
        <v>57</v>
      </c>
      <c r="DE22" s="43">
        <v>1</v>
      </c>
      <c r="DF22" s="42">
        <v>0</v>
      </c>
      <c r="DG22" s="42">
        <v>0</v>
      </c>
      <c r="DH22" s="42">
        <v>0</v>
      </c>
      <c r="DI22" s="42">
        <v>0</v>
      </c>
      <c r="DJ22" s="42">
        <v>0</v>
      </c>
      <c r="DK22" s="42">
        <v>0</v>
      </c>
      <c r="DL22" s="43">
        <v>1</v>
      </c>
      <c r="DM22" s="42">
        <v>0</v>
      </c>
      <c r="DN22" s="43">
        <v>1</v>
      </c>
      <c r="DO22" s="42">
        <v>0</v>
      </c>
      <c r="DP22" s="43">
        <v>1</v>
      </c>
      <c r="DQ22" s="43">
        <v>1</v>
      </c>
      <c r="DR22" s="43">
        <v>1</v>
      </c>
      <c r="DS22" s="43">
        <v>1</v>
      </c>
      <c r="DT22" s="43">
        <v>1</v>
      </c>
      <c r="DU22" s="42">
        <v>0</v>
      </c>
      <c r="DV22" s="43">
        <v>1</v>
      </c>
      <c r="DW22" s="43">
        <v>1</v>
      </c>
      <c r="DX22" s="42">
        <v>0</v>
      </c>
      <c r="DY22" s="43">
        <v>1</v>
      </c>
      <c r="DZ22" s="42">
        <v>0</v>
      </c>
      <c r="EA22" s="42">
        <v>0</v>
      </c>
      <c r="EB22" s="67" t="s">
        <v>57</v>
      </c>
      <c r="EC22" s="67" t="s">
        <v>57</v>
      </c>
      <c r="ED22" s="67" t="s">
        <v>57</v>
      </c>
      <c r="EE22" s="67" t="s">
        <v>57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42">
        <v>0</v>
      </c>
      <c r="EO22" s="43">
        <v>1</v>
      </c>
      <c r="EP22" s="42">
        <v>0</v>
      </c>
      <c r="EQ22" s="42">
        <v>0</v>
      </c>
      <c r="ER22" s="43">
        <v>1</v>
      </c>
      <c r="ES22" s="42">
        <v>0</v>
      </c>
      <c r="ET22" s="42">
        <v>0</v>
      </c>
      <c r="EU22" s="43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48</v>
      </c>
      <c r="FD22" s="210">
        <f t="shared" si="1"/>
        <v>0.58536585365853655</v>
      </c>
      <c r="FE22" s="101">
        <f t="shared" si="2"/>
        <v>12</v>
      </c>
      <c r="FF22" s="179"/>
      <c r="FG22" s="204"/>
      <c r="FH22" s="79"/>
      <c r="FI22" s="79"/>
      <c r="FJ22" s="79"/>
      <c r="FK22" s="202">
        <v>41726.750499325288</v>
      </c>
      <c r="FL22" s="79"/>
      <c r="FM22" s="80"/>
      <c r="FN22" s="179"/>
    </row>
    <row r="23" spans="1:170" s="133" customFormat="1" x14ac:dyDescent="0.25">
      <c r="A23" s="192" t="s">
        <v>176</v>
      </c>
      <c r="B23" s="129" t="s">
        <v>21</v>
      </c>
      <c r="C23" s="4">
        <v>1</v>
      </c>
      <c r="D23" s="4">
        <v>1</v>
      </c>
      <c r="E23" s="20"/>
      <c r="F23" s="127">
        <v>48021012287</v>
      </c>
      <c r="G23" s="188"/>
      <c r="H23" s="43">
        <v>1</v>
      </c>
      <c r="I23" s="43">
        <v>1</v>
      </c>
      <c r="J23" s="189" t="s">
        <v>57</v>
      </c>
      <c r="K23" s="43">
        <v>1</v>
      </c>
      <c r="L23" s="43">
        <v>1</v>
      </c>
      <c r="M23" s="43">
        <v>1</v>
      </c>
      <c r="N23" s="43">
        <v>1</v>
      </c>
      <c r="O23" s="189" t="s">
        <v>57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43">
        <v>1</v>
      </c>
      <c r="AD23" s="43">
        <v>1</v>
      </c>
      <c r="AE23" s="43">
        <v>1</v>
      </c>
      <c r="AF23" s="43">
        <v>1</v>
      </c>
      <c r="AG23" s="67" t="s">
        <v>57</v>
      </c>
      <c r="AH23" s="67" t="s">
        <v>57</v>
      </c>
      <c r="AI23" s="67" t="s">
        <v>57</v>
      </c>
      <c r="AJ23" s="67" t="s">
        <v>57</v>
      </c>
      <c r="AK23" s="67" t="s">
        <v>57</v>
      </c>
      <c r="AL23" s="67" t="s">
        <v>57</v>
      </c>
      <c r="AM23" s="67" t="s">
        <v>57</v>
      </c>
      <c r="AN23" s="67" t="s">
        <v>57</v>
      </c>
      <c r="AO23" s="67" t="s">
        <v>57</v>
      </c>
      <c r="AP23" s="67" t="s">
        <v>57</v>
      </c>
      <c r="AQ23" s="67" t="s">
        <v>57</v>
      </c>
      <c r="AR23" s="43">
        <v>1</v>
      </c>
      <c r="AS23" s="43">
        <v>1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67" t="s">
        <v>57</v>
      </c>
      <c r="BG23" s="43">
        <v>1</v>
      </c>
      <c r="BH23" s="43">
        <v>1</v>
      </c>
      <c r="BI23" s="42">
        <v>0</v>
      </c>
      <c r="BJ23" s="67" t="s">
        <v>57</v>
      </c>
      <c r="BK23" s="43">
        <v>1</v>
      </c>
      <c r="BL23" s="43">
        <v>1</v>
      </c>
      <c r="BM23" s="43">
        <v>1</v>
      </c>
      <c r="BN23" s="67" t="s">
        <v>57</v>
      </c>
      <c r="BO23" s="43">
        <v>1</v>
      </c>
      <c r="BP23" s="43">
        <v>1</v>
      </c>
      <c r="BQ23" s="43">
        <v>1</v>
      </c>
      <c r="BR23" s="43">
        <v>1</v>
      </c>
      <c r="BS23" s="42">
        <v>0</v>
      </c>
      <c r="BT23" s="42">
        <v>0</v>
      </c>
      <c r="BU23" s="43">
        <v>1</v>
      </c>
      <c r="BV23" s="43">
        <v>1</v>
      </c>
      <c r="BW23" s="43">
        <v>1</v>
      </c>
      <c r="BX23" s="43">
        <v>1</v>
      </c>
      <c r="BY23" s="43">
        <v>1</v>
      </c>
      <c r="BZ23" s="43">
        <v>1</v>
      </c>
      <c r="CA23" s="43">
        <v>1</v>
      </c>
      <c r="CB23" s="185" t="s">
        <v>57</v>
      </c>
      <c r="CC23" s="43">
        <v>1</v>
      </c>
      <c r="CD23" s="42">
        <v>0</v>
      </c>
      <c r="CE23" s="43">
        <v>1</v>
      </c>
      <c r="CF23" s="43">
        <v>1</v>
      </c>
      <c r="CG23" s="43">
        <v>1</v>
      </c>
      <c r="CH23" s="42">
        <v>0</v>
      </c>
      <c r="CI23" s="43">
        <v>1</v>
      </c>
      <c r="CJ23" s="67" t="s">
        <v>57</v>
      </c>
      <c r="CK23" s="42">
        <v>0</v>
      </c>
      <c r="CL23" s="42">
        <v>0</v>
      </c>
      <c r="CM23" s="42">
        <v>0</v>
      </c>
      <c r="CN23" s="43">
        <v>1</v>
      </c>
      <c r="CO23" s="67" t="s">
        <v>57</v>
      </c>
      <c r="CP23" s="67" t="s">
        <v>57</v>
      </c>
      <c r="CQ23" s="43">
        <v>1</v>
      </c>
      <c r="CR23" s="42">
        <v>0</v>
      </c>
      <c r="CS23" s="67" t="s">
        <v>57</v>
      </c>
      <c r="CT23" s="43">
        <v>1</v>
      </c>
      <c r="CU23" s="43">
        <v>1</v>
      </c>
      <c r="CV23" s="42">
        <v>0</v>
      </c>
      <c r="CW23" s="67" t="s">
        <v>57</v>
      </c>
      <c r="CX23" s="42">
        <v>0</v>
      </c>
      <c r="CY23" s="42">
        <v>0</v>
      </c>
      <c r="CZ23" s="67" t="s">
        <v>57</v>
      </c>
      <c r="DA23" s="42">
        <v>0</v>
      </c>
      <c r="DB23" s="42">
        <v>0</v>
      </c>
      <c r="DC23" s="67" t="s">
        <v>57</v>
      </c>
      <c r="DD23" s="185" t="s">
        <v>57</v>
      </c>
      <c r="DE23" s="43">
        <v>1</v>
      </c>
      <c r="DF23" s="43">
        <v>1</v>
      </c>
      <c r="DG23" s="43">
        <v>1</v>
      </c>
      <c r="DH23" s="43">
        <v>1</v>
      </c>
      <c r="DI23" s="42">
        <v>0</v>
      </c>
      <c r="DJ23" s="43">
        <v>1</v>
      </c>
      <c r="DK23" s="43">
        <v>1</v>
      </c>
      <c r="DL23" s="42">
        <v>0</v>
      </c>
      <c r="DM23" s="43">
        <v>1</v>
      </c>
      <c r="DN23" s="42">
        <v>0</v>
      </c>
      <c r="DO23" s="42">
        <v>0</v>
      </c>
      <c r="DP23" s="42">
        <v>0</v>
      </c>
      <c r="DQ23" s="43">
        <v>1</v>
      </c>
      <c r="DR23" s="43">
        <v>1</v>
      </c>
      <c r="DS23" s="43">
        <v>1</v>
      </c>
      <c r="DT23" s="42">
        <v>0</v>
      </c>
      <c r="DU23" s="43">
        <v>1</v>
      </c>
      <c r="DV23" s="42">
        <v>0</v>
      </c>
      <c r="DW23" s="42">
        <v>0</v>
      </c>
      <c r="DX23" s="43">
        <v>1</v>
      </c>
      <c r="DY23" s="42">
        <v>0</v>
      </c>
      <c r="DZ23" s="43">
        <v>1</v>
      </c>
      <c r="EA23" s="42">
        <v>0</v>
      </c>
      <c r="EB23" s="67" t="s">
        <v>57</v>
      </c>
      <c r="EC23" s="67" t="s">
        <v>57</v>
      </c>
      <c r="ED23" s="67" t="s">
        <v>57</v>
      </c>
      <c r="EE23" s="67" t="s">
        <v>57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42">
        <v>0</v>
      </c>
      <c r="EO23" s="43">
        <v>1</v>
      </c>
      <c r="EP23" s="42">
        <v>0</v>
      </c>
      <c r="EQ23" s="42">
        <v>0</v>
      </c>
      <c r="ER23" s="43">
        <v>1</v>
      </c>
      <c r="ES23" s="42">
        <v>0</v>
      </c>
      <c r="ET23" s="43">
        <v>1</v>
      </c>
      <c r="EU23" s="43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54</v>
      </c>
      <c r="FD23" s="210">
        <f t="shared" si="1"/>
        <v>0.65853658536585369</v>
      </c>
      <c r="FE23" s="101">
        <f t="shared" si="2"/>
        <v>5</v>
      </c>
      <c r="FF23" s="179"/>
      <c r="FG23" s="204"/>
      <c r="FH23" s="79"/>
      <c r="FI23" s="79"/>
      <c r="FJ23" s="79"/>
      <c r="FK23" s="202">
        <v>9086.5522476952337</v>
      </c>
      <c r="FL23" s="79"/>
      <c r="FM23" s="80"/>
      <c r="FN23" s="179"/>
    </row>
    <row r="24" spans="1:170" s="133" customFormat="1" x14ac:dyDescent="0.25">
      <c r="A24" s="192" t="s">
        <v>177</v>
      </c>
      <c r="B24" s="129" t="s">
        <v>22</v>
      </c>
      <c r="C24" s="4">
        <v>1</v>
      </c>
      <c r="D24" s="4">
        <v>1</v>
      </c>
      <c r="E24" s="20"/>
      <c r="F24" s="127">
        <v>58571565201</v>
      </c>
      <c r="G24" s="188"/>
      <c r="H24" s="43">
        <v>1</v>
      </c>
      <c r="I24" s="43">
        <v>1</v>
      </c>
      <c r="J24" s="189" t="s">
        <v>57</v>
      </c>
      <c r="K24" s="43">
        <v>1</v>
      </c>
      <c r="L24" s="43">
        <v>1</v>
      </c>
      <c r="M24" s="43">
        <v>1</v>
      </c>
      <c r="N24" s="43">
        <v>1</v>
      </c>
      <c r="O24" s="189" t="s">
        <v>57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43">
        <v>1</v>
      </c>
      <c r="AD24" s="43">
        <v>1</v>
      </c>
      <c r="AE24" s="43">
        <v>1</v>
      </c>
      <c r="AF24" s="43">
        <v>1</v>
      </c>
      <c r="AG24" s="67" t="s">
        <v>57</v>
      </c>
      <c r="AH24" s="67" t="s">
        <v>57</v>
      </c>
      <c r="AI24" s="67" t="s">
        <v>57</v>
      </c>
      <c r="AJ24" s="67" t="s">
        <v>57</v>
      </c>
      <c r="AK24" s="67" t="s">
        <v>57</v>
      </c>
      <c r="AL24" s="67" t="s">
        <v>57</v>
      </c>
      <c r="AM24" s="67" t="s">
        <v>57</v>
      </c>
      <c r="AN24" s="67" t="s">
        <v>57</v>
      </c>
      <c r="AO24" s="67" t="s">
        <v>57</v>
      </c>
      <c r="AP24" s="67" t="s">
        <v>57</v>
      </c>
      <c r="AQ24" s="67" t="s">
        <v>57</v>
      </c>
      <c r="AR24" s="43">
        <v>1</v>
      </c>
      <c r="AS24" s="43">
        <v>1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67" t="s">
        <v>57</v>
      </c>
      <c r="BG24" s="43">
        <v>1</v>
      </c>
      <c r="BH24" s="43">
        <v>1</v>
      </c>
      <c r="BI24" s="42">
        <v>0</v>
      </c>
      <c r="BJ24" s="67" t="s">
        <v>57</v>
      </c>
      <c r="BK24" s="43">
        <v>1</v>
      </c>
      <c r="BL24" s="43">
        <v>1</v>
      </c>
      <c r="BM24" s="43">
        <v>1</v>
      </c>
      <c r="BN24" s="67" t="s">
        <v>57</v>
      </c>
      <c r="BO24" s="43">
        <v>1</v>
      </c>
      <c r="BP24" s="43">
        <v>1</v>
      </c>
      <c r="BQ24" s="43">
        <v>1</v>
      </c>
      <c r="BR24" s="43">
        <v>1</v>
      </c>
      <c r="BS24" s="42">
        <v>0</v>
      </c>
      <c r="BT24" s="42">
        <v>0</v>
      </c>
      <c r="BU24" s="43">
        <v>1</v>
      </c>
      <c r="BV24" s="43">
        <v>1</v>
      </c>
      <c r="BW24" s="43">
        <v>1</v>
      </c>
      <c r="BX24" s="43">
        <v>1</v>
      </c>
      <c r="BY24" s="43">
        <v>1</v>
      </c>
      <c r="BZ24" s="43">
        <v>1</v>
      </c>
      <c r="CA24" s="43">
        <v>1</v>
      </c>
      <c r="CB24" s="185" t="s">
        <v>57</v>
      </c>
      <c r="CC24" s="43">
        <v>1</v>
      </c>
      <c r="CD24" s="43">
        <v>1</v>
      </c>
      <c r="CE24" s="43">
        <v>1</v>
      </c>
      <c r="CF24" s="43">
        <v>1</v>
      </c>
      <c r="CG24" s="43">
        <v>1</v>
      </c>
      <c r="CH24" s="43">
        <v>1</v>
      </c>
      <c r="CI24" s="42">
        <v>0</v>
      </c>
      <c r="CJ24" s="67" t="s">
        <v>57</v>
      </c>
      <c r="CK24" s="42">
        <v>0</v>
      </c>
      <c r="CL24" s="42">
        <v>0</v>
      </c>
      <c r="CM24" s="42">
        <v>0</v>
      </c>
      <c r="CN24" s="43">
        <v>1</v>
      </c>
      <c r="CO24" s="67" t="s">
        <v>57</v>
      </c>
      <c r="CP24" s="67" t="s">
        <v>57</v>
      </c>
      <c r="CQ24" s="42">
        <v>0</v>
      </c>
      <c r="CR24" s="43">
        <v>1</v>
      </c>
      <c r="CS24" s="67" t="s">
        <v>57</v>
      </c>
      <c r="CT24" s="43">
        <v>1</v>
      </c>
      <c r="CU24" s="43">
        <v>1</v>
      </c>
      <c r="CV24" s="42">
        <v>0</v>
      </c>
      <c r="CW24" s="67" t="s">
        <v>57</v>
      </c>
      <c r="CX24" s="43">
        <v>1</v>
      </c>
      <c r="CY24" s="43">
        <v>1</v>
      </c>
      <c r="CZ24" s="67" t="s">
        <v>57</v>
      </c>
      <c r="DA24" s="43">
        <v>1</v>
      </c>
      <c r="DB24" s="42">
        <v>0</v>
      </c>
      <c r="DC24" s="67" t="s">
        <v>57</v>
      </c>
      <c r="DD24" s="185" t="s">
        <v>57</v>
      </c>
      <c r="DE24" s="43">
        <v>1</v>
      </c>
      <c r="DF24" s="43">
        <v>1</v>
      </c>
      <c r="DG24" s="43">
        <v>1</v>
      </c>
      <c r="DH24" s="43">
        <v>1</v>
      </c>
      <c r="DI24" s="42">
        <v>0</v>
      </c>
      <c r="DJ24" s="43">
        <v>1</v>
      </c>
      <c r="DK24" s="43">
        <v>1</v>
      </c>
      <c r="DL24" s="43">
        <v>1</v>
      </c>
      <c r="DM24" s="42">
        <v>0</v>
      </c>
      <c r="DN24" s="43">
        <v>1</v>
      </c>
      <c r="DO24" s="42">
        <v>0</v>
      </c>
      <c r="DP24" s="42">
        <v>0</v>
      </c>
      <c r="DQ24" s="43">
        <v>1</v>
      </c>
      <c r="DR24" s="43">
        <v>1</v>
      </c>
      <c r="DS24" s="43">
        <v>1</v>
      </c>
      <c r="DT24" s="43">
        <v>1</v>
      </c>
      <c r="DU24" s="43">
        <v>1</v>
      </c>
      <c r="DV24" s="43">
        <v>1</v>
      </c>
      <c r="DW24" s="42">
        <v>0</v>
      </c>
      <c r="DX24" s="43">
        <v>1</v>
      </c>
      <c r="DY24" s="42">
        <v>0</v>
      </c>
      <c r="DZ24" s="42">
        <v>0</v>
      </c>
      <c r="EA24" s="42">
        <v>0</v>
      </c>
      <c r="EB24" s="67" t="s">
        <v>57</v>
      </c>
      <c r="EC24" s="67" t="s">
        <v>57</v>
      </c>
      <c r="ED24" s="67" t="s">
        <v>57</v>
      </c>
      <c r="EE24" s="67" t="s">
        <v>57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43">
        <v>1</v>
      </c>
      <c r="EO24" s="43">
        <v>1</v>
      </c>
      <c r="EP24" s="42">
        <v>0</v>
      </c>
      <c r="EQ24" s="43">
        <v>1</v>
      </c>
      <c r="ER24" s="42">
        <v>0</v>
      </c>
      <c r="ES24" s="43">
        <v>1</v>
      </c>
      <c r="ET24" s="43">
        <v>1</v>
      </c>
      <c r="EU24" s="43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62</v>
      </c>
      <c r="FD24" s="210">
        <f t="shared" si="1"/>
        <v>0.75609756097560976</v>
      </c>
      <c r="FE24" s="101">
        <f t="shared" si="2"/>
        <v>2</v>
      </c>
      <c r="FF24" s="179"/>
      <c r="FG24" s="204"/>
      <c r="FH24" s="79"/>
      <c r="FI24" s="79"/>
      <c r="FJ24" s="79"/>
      <c r="FK24" s="202">
        <v>5459.5109940183675</v>
      </c>
      <c r="FL24" s="79"/>
      <c r="FM24" s="80"/>
      <c r="FN24" s="179"/>
    </row>
    <row r="25" spans="1:170" s="133" customFormat="1" x14ac:dyDescent="0.25">
      <c r="A25" s="192" t="s">
        <v>178</v>
      </c>
      <c r="B25" s="129" t="s">
        <v>23</v>
      </c>
      <c r="C25" s="4">
        <v>1</v>
      </c>
      <c r="D25" s="4">
        <v>1</v>
      </c>
      <c r="E25" s="20"/>
      <c r="F25" s="127">
        <v>22053400367</v>
      </c>
      <c r="G25" s="188"/>
      <c r="H25" s="43">
        <v>1</v>
      </c>
      <c r="I25" s="43">
        <v>1</v>
      </c>
      <c r="J25" s="189" t="s">
        <v>57</v>
      </c>
      <c r="K25" s="43">
        <v>1</v>
      </c>
      <c r="L25" s="43">
        <v>1</v>
      </c>
      <c r="M25" s="43">
        <v>1</v>
      </c>
      <c r="N25" s="42">
        <v>0</v>
      </c>
      <c r="O25" s="189" t="s">
        <v>57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43">
        <v>1</v>
      </c>
      <c r="AD25" s="43">
        <v>1</v>
      </c>
      <c r="AE25" s="43">
        <v>1</v>
      </c>
      <c r="AF25" s="43">
        <v>1</v>
      </c>
      <c r="AG25" s="67" t="s">
        <v>57</v>
      </c>
      <c r="AH25" s="67" t="s">
        <v>57</v>
      </c>
      <c r="AI25" s="67" t="s">
        <v>57</v>
      </c>
      <c r="AJ25" s="67" t="s">
        <v>57</v>
      </c>
      <c r="AK25" s="67" t="s">
        <v>57</v>
      </c>
      <c r="AL25" s="67" t="s">
        <v>57</v>
      </c>
      <c r="AM25" s="67" t="s">
        <v>57</v>
      </c>
      <c r="AN25" s="67" t="s">
        <v>57</v>
      </c>
      <c r="AO25" s="67" t="s">
        <v>57</v>
      </c>
      <c r="AP25" s="67" t="s">
        <v>57</v>
      </c>
      <c r="AQ25" s="67" t="s">
        <v>57</v>
      </c>
      <c r="AR25" s="43">
        <v>1</v>
      </c>
      <c r="AS25" s="42">
        <v>0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67" t="s">
        <v>57</v>
      </c>
      <c r="BG25" s="42">
        <v>0</v>
      </c>
      <c r="BH25" s="42">
        <v>0</v>
      </c>
      <c r="BI25" s="42">
        <v>0</v>
      </c>
      <c r="BJ25" s="67" t="s">
        <v>57</v>
      </c>
      <c r="BK25" s="42">
        <v>0</v>
      </c>
      <c r="BL25" s="43">
        <v>1</v>
      </c>
      <c r="BM25" s="42">
        <v>0</v>
      </c>
      <c r="BN25" s="67" t="s">
        <v>57</v>
      </c>
      <c r="BO25" s="43">
        <v>1</v>
      </c>
      <c r="BP25" s="43">
        <v>1</v>
      </c>
      <c r="BQ25" s="43">
        <v>1</v>
      </c>
      <c r="BR25" s="43">
        <v>1</v>
      </c>
      <c r="BS25" s="43">
        <v>1</v>
      </c>
      <c r="BT25" s="43">
        <v>1</v>
      </c>
      <c r="BU25" s="43">
        <v>1</v>
      </c>
      <c r="BV25" s="43">
        <v>1</v>
      </c>
      <c r="BW25" s="43">
        <v>1</v>
      </c>
      <c r="BX25" s="43">
        <v>1</v>
      </c>
      <c r="BY25" s="42">
        <v>0</v>
      </c>
      <c r="BZ25" s="43">
        <v>1</v>
      </c>
      <c r="CA25" s="43">
        <v>1</v>
      </c>
      <c r="CB25" s="185" t="s">
        <v>57</v>
      </c>
      <c r="CC25" s="43">
        <v>1</v>
      </c>
      <c r="CD25" s="42">
        <v>0</v>
      </c>
      <c r="CE25" s="42">
        <v>0</v>
      </c>
      <c r="CF25" s="42">
        <v>0</v>
      </c>
      <c r="CG25" s="42">
        <v>0</v>
      </c>
      <c r="CH25" s="42">
        <v>0</v>
      </c>
      <c r="CI25" s="42">
        <v>0</v>
      </c>
      <c r="CJ25" s="67" t="s">
        <v>57</v>
      </c>
      <c r="CK25" s="42">
        <v>0</v>
      </c>
      <c r="CL25" s="42">
        <v>0</v>
      </c>
      <c r="CM25" s="42">
        <v>0</v>
      </c>
      <c r="CN25" s="42">
        <v>0</v>
      </c>
      <c r="CO25" s="67" t="s">
        <v>57</v>
      </c>
      <c r="CP25" s="67" t="s">
        <v>57</v>
      </c>
      <c r="CQ25" s="42">
        <v>0</v>
      </c>
      <c r="CR25" s="43">
        <v>1</v>
      </c>
      <c r="CS25" s="67" t="s">
        <v>57</v>
      </c>
      <c r="CT25" s="43">
        <v>1</v>
      </c>
      <c r="CU25" s="43">
        <v>1</v>
      </c>
      <c r="CV25" s="42">
        <v>0</v>
      </c>
      <c r="CW25" s="67" t="s">
        <v>57</v>
      </c>
      <c r="CX25" s="42">
        <v>0</v>
      </c>
      <c r="CY25" s="42">
        <v>0</v>
      </c>
      <c r="CZ25" s="67" t="s">
        <v>57</v>
      </c>
      <c r="DA25" s="42">
        <v>0</v>
      </c>
      <c r="DB25" s="42">
        <v>0</v>
      </c>
      <c r="DC25" s="67" t="s">
        <v>57</v>
      </c>
      <c r="DD25" s="185" t="s">
        <v>57</v>
      </c>
      <c r="DE25" s="43">
        <v>1</v>
      </c>
      <c r="DF25" s="43">
        <v>1</v>
      </c>
      <c r="DG25" s="43">
        <v>1</v>
      </c>
      <c r="DH25" s="43">
        <v>1</v>
      </c>
      <c r="DI25" s="42">
        <v>0</v>
      </c>
      <c r="DJ25" s="42">
        <v>0</v>
      </c>
      <c r="DK25" s="42">
        <v>0</v>
      </c>
      <c r="DL25" s="43">
        <v>1</v>
      </c>
      <c r="DM25" s="43">
        <v>1</v>
      </c>
      <c r="DN25" s="42">
        <v>0</v>
      </c>
      <c r="DO25" s="42">
        <v>0</v>
      </c>
      <c r="DP25" s="42">
        <v>0</v>
      </c>
      <c r="DQ25" s="43">
        <v>1</v>
      </c>
      <c r="DR25" s="43">
        <v>1</v>
      </c>
      <c r="DS25" s="42">
        <v>0</v>
      </c>
      <c r="DT25" s="42">
        <v>0</v>
      </c>
      <c r="DU25" s="42">
        <v>0</v>
      </c>
      <c r="DV25" s="42">
        <v>0</v>
      </c>
      <c r="DW25" s="42">
        <v>0</v>
      </c>
      <c r="DX25" s="43">
        <v>1</v>
      </c>
      <c r="DY25" s="43">
        <v>1</v>
      </c>
      <c r="DZ25" s="42">
        <v>0</v>
      </c>
      <c r="EA25" s="42">
        <v>0</v>
      </c>
      <c r="EB25" s="67" t="s">
        <v>57</v>
      </c>
      <c r="EC25" s="67" t="s">
        <v>57</v>
      </c>
      <c r="ED25" s="67" t="s">
        <v>57</v>
      </c>
      <c r="EE25" s="67" t="s">
        <v>57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42">
        <v>0</v>
      </c>
      <c r="EO25" s="43">
        <v>1</v>
      </c>
      <c r="EP25" s="42">
        <v>0</v>
      </c>
      <c r="EQ25" s="42">
        <v>0</v>
      </c>
      <c r="ER25" s="42">
        <v>0</v>
      </c>
      <c r="ES25" s="42">
        <v>0</v>
      </c>
      <c r="ET25" s="43">
        <v>1</v>
      </c>
      <c r="EU25" s="42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39</v>
      </c>
      <c r="FD25" s="210">
        <f t="shared" si="1"/>
        <v>0.47560975609756095</v>
      </c>
      <c r="FE25" s="101">
        <f t="shared" si="2"/>
        <v>18</v>
      </c>
      <c r="FF25" s="179"/>
      <c r="FG25" s="204"/>
      <c r="FH25" s="79"/>
      <c r="FI25" s="79"/>
      <c r="FJ25" s="79"/>
      <c r="FK25" s="202">
        <v>1101.4976110234243</v>
      </c>
      <c r="FL25" s="79"/>
      <c r="FM25" s="80"/>
      <c r="FN25" s="179"/>
    </row>
    <row r="26" spans="1:170" s="133" customFormat="1" x14ac:dyDescent="0.25">
      <c r="A26" s="192" t="s">
        <v>179</v>
      </c>
      <c r="B26" s="129" t="s">
        <v>24</v>
      </c>
      <c r="C26" s="4">
        <v>1</v>
      </c>
      <c r="D26" s="4">
        <v>1</v>
      </c>
      <c r="E26" s="21"/>
      <c r="F26" s="127">
        <v>22390728894</v>
      </c>
      <c r="G26" s="188"/>
      <c r="H26" s="43">
        <v>1</v>
      </c>
      <c r="I26" s="43">
        <v>1</v>
      </c>
      <c r="J26" s="189" t="s">
        <v>57</v>
      </c>
      <c r="K26" s="43">
        <v>1</v>
      </c>
      <c r="L26" s="43">
        <v>1</v>
      </c>
      <c r="M26" s="43">
        <v>1</v>
      </c>
      <c r="N26" s="42">
        <v>0</v>
      </c>
      <c r="O26" s="189" t="s">
        <v>57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43">
        <v>1</v>
      </c>
      <c r="AD26" s="43">
        <v>1</v>
      </c>
      <c r="AE26" s="43">
        <v>1</v>
      </c>
      <c r="AF26" s="43">
        <v>1</v>
      </c>
      <c r="AG26" s="67" t="s">
        <v>57</v>
      </c>
      <c r="AH26" s="67" t="s">
        <v>57</v>
      </c>
      <c r="AI26" s="67" t="s">
        <v>57</v>
      </c>
      <c r="AJ26" s="67" t="s">
        <v>57</v>
      </c>
      <c r="AK26" s="67" t="s">
        <v>57</v>
      </c>
      <c r="AL26" s="67" t="s">
        <v>57</v>
      </c>
      <c r="AM26" s="67" t="s">
        <v>57</v>
      </c>
      <c r="AN26" s="67" t="s">
        <v>57</v>
      </c>
      <c r="AO26" s="67" t="s">
        <v>57</v>
      </c>
      <c r="AP26" s="67" t="s">
        <v>57</v>
      </c>
      <c r="AQ26" s="67" t="s">
        <v>57</v>
      </c>
      <c r="AR26" s="43">
        <v>1</v>
      </c>
      <c r="AS26" s="42">
        <v>0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67" t="s">
        <v>57</v>
      </c>
      <c r="BG26" s="42">
        <v>0</v>
      </c>
      <c r="BH26" s="42">
        <v>0</v>
      </c>
      <c r="BI26" s="42">
        <v>0</v>
      </c>
      <c r="BJ26" s="67" t="s">
        <v>57</v>
      </c>
      <c r="BK26" s="42">
        <v>0</v>
      </c>
      <c r="BL26" s="42">
        <v>0</v>
      </c>
      <c r="BM26" s="42">
        <v>0</v>
      </c>
      <c r="BN26" s="67" t="s">
        <v>57</v>
      </c>
      <c r="BO26" s="43">
        <v>1</v>
      </c>
      <c r="BP26" s="43">
        <v>1</v>
      </c>
      <c r="BQ26" s="42">
        <v>0</v>
      </c>
      <c r="BR26" s="43">
        <v>1</v>
      </c>
      <c r="BS26" s="42">
        <v>0</v>
      </c>
      <c r="BT26" s="42">
        <v>0</v>
      </c>
      <c r="BU26" s="43">
        <v>1</v>
      </c>
      <c r="BV26" s="43">
        <v>1</v>
      </c>
      <c r="BW26" s="43">
        <v>1</v>
      </c>
      <c r="BX26" s="43">
        <v>1</v>
      </c>
      <c r="BY26" s="43">
        <v>1</v>
      </c>
      <c r="BZ26" s="43">
        <v>1</v>
      </c>
      <c r="CA26" s="43">
        <v>1</v>
      </c>
      <c r="CB26" s="185" t="s">
        <v>57</v>
      </c>
      <c r="CC26" s="43">
        <v>1</v>
      </c>
      <c r="CD26" s="42">
        <v>0</v>
      </c>
      <c r="CE26" s="42">
        <v>0</v>
      </c>
      <c r="CF26" s="42">
        <v>0</v>
      </c>
      <c r="CG26" s="42">
        <v>0</v>
      </c>
      <c r="CH26" s="42">
        <v>0</v>
      </c>
      <c r="CI26" s="42">
        <v>0</v>
      </c>
      <c r="CJ26" s="67" t="s">
        <v>57</v>
      </c>
      <c r="CK26" s="42">
        <v>0</v>
      </c>
      <c r="CL26" s="42">
        <v>0</v>
      </c>
      <c r="CM26" s="42">
        <v>0</v>
      </c>
      <c r="CN26" s="42">
        <v>0</v>
      </c>
      <c r="CO26" s="67" t="s">
        <v>57</v>
      </c>
      <c r="CP26" s="67" t="s">
        <v>57</v>
      </c>
      <c r="CQ26" s="42">
        <v>0</v>
      </c>
      <c r="CR26" s="42">
        <v>0</v>
      </c>
      <c r="CS26" s="67" t="s">
        <v>57</v>
      </c>
      <c r="CT26" s="43">
        <v>1</v>
      </c>
      <c r="CU26" s="42">
        <v>0</v>
      </c>
      <c r="CV26" s="42">
        <v>0</v>
      </c>
      <c r="CW26" s="67" t="s">
        <v>57</v>
      </c>
      <c r="CX26" s="42">
        <v>0</v>
      </c>
      <c r="CY26" s="42">
        <v>0</v>
      </c>
      <c r="CZ26" s="67" t="s">
        <v>57</v>
      </c>
      <c r="DA26" s="42">
        <v>0</v>
      </c>
      <c r="DB26" s="43">
        <v>1</v>
      </c>
      <c r="DC26" s="67" t="s">
        <v>57</v>
      </c>
      <c r="DD26" s="185" t="s">
        <v>57</v>
      </c>
      <c r="DE26" s="43">
        <v>1</v>
      </c>
      <c r="DF26" s="43">
        <v>1</v>
      </c>
      <c r="DG26" s="42">
        <v>0</v>
      </c>
      <c r="DH26" s="43">
        <v>1</v>
      </c>
      <c r="DI26" s="42">
        <v>0</v>
      </c>
      <c r="DJ26" s="42">
        <v>0</v>
      </c>
      <c r="DK26" s="42">
        <v>0</v>
      </c>
      <c r="DL26" s="43">
        <v>1</v>
      </c>
      <c r="DM26" s="42">
        <v>0</v>
      </c>
      <c r="DN26" s="42">
        <v>0</v>
      </c>
      <c r="DO26" s="42">
        <v>0</v>
      </c>
      <c r="DP26" s="42">
        <v>0</v>
      </c>
      <c r="DQ26" s="43">
        <v>1</v>
      </c>
      <c r="DR26" s="43">
        <v>1</v>
      </c>
      <c r="DS26" s="42">
        <v>0</v>
      </c>
      <c r="DT26" s="42">
        <v>0</v>
      </c>
      <c r="DU26" s="42">
        <v>0</v>
      </c>
      <c r="DV26" s="43">
        <v>1</v>
      </c>
      <c r="DW26" s="42">
        <v>0</v>
      </c>
      <c r="DX26" s="43">
        <v>1</v>
      </c>
      <c r="DY26" s="42">
        <v>0</v>
      </c>
      <c r="DZ26" s="42">
        <v>0</v>
      </c>
      <c r="EA26" s="42">
        <v>0</v>
      </c>
      <c r="EB26" s="67" t="s">
        <v>57</v>
      </c>
      <c r="EC26" s="67" t="s">
        <v>57</v>
      </c>
      <c r="ED26" s="67" t="s">
        <v>57</v>
      </c>
      <c r="EE26" s="67" t="s">
        <v>57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43">
        <v>1</v>
      </c>
      <c r="EO26" s="42">
        <v>0</v>
      </c>
      <c r="EP26" s="42">
        <v>0</v>
      </c>
      <c r="EQ26" s="43">
        <v>1</v>
      </c>
      <c r="ER26" s="43">
        <v>1</v>
      </c>
      <c r="ES26" s="43">
        <v>1</v>
      </c>
      <c r="ET26" s="43">
        <v>1</v>
      </c>
      <c r="EU26" s="43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37</v>
      </c>
      <c r="FD26" s="210">
        <f t="shared" si="1"/>
        <v>0.45121951219512196</v>
      </c>
      <c r="FE26" s="101">
        <f t="shared" si="2"/>
        <v>20</v>
      </c>
      <c r="FF26" s="179"/>
      <c r="FG26" s="204"/>
      <c r="FH26" s="79"/>
      <c r="FI26" s="79"/>
      <c r="FJ26" s="79"/>
      <c r="FK26" s="202">
        <v>14272.649485651255</v>
      </c>
      <c r="FL26" s="79"/>
      <c r="FM26" s="80"/>
      <c r="FN26" s="179"/>
    </row>
    <row r="27" spans="1:170" s="133" customFormat="1" x14ac:dyDescent="0.25">
      <c r="A27" s="192" t="s">
        <v>180</v>
      </c>
      <c r="B27" s="129" t="s">
        <v>25</v>
      </c>
      <c r="C27" s="4">
        <v>1</v>
      </c>
      <c r="D27" s="4">
        <v>1</v>
      </c>
      <c r="E27" s="20"/>
      <c r="F27" s="127">
        <v>31005737832</v>
      </c>
      <c r="G27" s="188"/>
      <c r="H27" s="6">
        <v>0</v>
      </c>
      <c r="I27" s="6">
        <v>0</v>
      </c>
      <c r="J27" s="189" t="s">
        <v>57</v>
      </c>
      <c r="K27" s="43">
        <v>1</v>
      </c>
      <c r="L27" s="43">
        <v>1</v>
      </c>
      <c r="M27" s="43">
        <v>1</v>
      </c>
      <c r="N27" s="42">
        <v>0</v>
      </c>
      <c r="O27" s="189" t="s">
        <v>57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43">
        <v>1</v>
      </c>
      <c r="AD27" s="43">
        <v>1</v>
      </c>
      <c r="AE27" s="43">
        <v>1</v>
      </c>
      <c r="AF27" s="43">
        <v>1</v>
      </c>
      <c r="AG27" s="67" t="s">
        <v>57</v>
      </c>
      <c r="AH27" s="67" t="s">
        <v>57</v>
      </c>
      <c r="AI27" s="67" t="s">
        <v>57</v>
      </c>
      <c r="AJ27" s="67" t="s">
        <v>57</v>
      </c>
      <c r="AK27" s="67" t="s">
        <v>57</v>
      </c>
      <c r="AL27" s="67" t="s">
        <v>57</v>
      </c>
      <c r="AM27" s="67" t="s">
        <v>57</v>
      </c>
      <c r="AN27" s="67" t="s">
        <v>57</v>
      </c>
      <c r="AO27" s="67" t="s">
        <v>57</v>
      </c>
      <c r="AP27" s="67" t="s">
        <v>57</v>
      </c>
      <c r="AQ27" s="67" t="s">
        <v>57</v>
      </c>
      <c r="AR27" s="43">
        <v>1</v>
      </c>
      <c r="AS27" s="42">
        <v>0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67" t="s">
        <v>57</v>
      </c>
      <c r="BG27" s="43">
        <v>1</v>
      </c>
      <c r="BH27" s="43">
        <v>1</v>
      </c>
      <c r="BI27" s="42">
        <v>0</v>
      </c>
      <c r="BJ27" s="67" t="s">
        <v>57</v>
      </c>
      <c r="BK27" s="42">
        <v>0</v>
      </c>
      <c r="BL27" s="43">
        <v>1</v>
      </c>
      <c r="BM27" s="42">
        <v>0</v>
      </c>
      <c r="BN27" s="67" t="s">
        <v>57</v>
      </c>
      <c r="BO27" s="43">
        <v>1</v>
      </c>
      <c r="BP27" s="43">
        <v>1</v>
      </c>
      <c r="BQ27" s="43">
        <v>1</v>
      </c>
      <c r="BR27" s="43">
        <v>1</v>
      </c>
      <c r="BS27" s="43">
        <v>1</v>
      </c>
      <c r="BT27" s="42">
        <v>0</v>
      </c>
      <c r="BU27" s="43">
        <v>1</v>
      </c>
      <c r="BV27" s="43">
        <v>1</v>
      </c>
      <c r="BW27" s="43">
        <v>1</v>
      </c>
      <c r="BX27" s="43">
        <v>1</v>
      </c>
      <c r="BY27" s="42">
        <v>0</v>
      </c>
      <c r="BZ27" s="43">
        <v>1</v>
      </c>
      <c r="CA27" s="43">
        <v>1</v>
      </c>
      <c r="CB27" s="185" t="s">
        <v>57</v>
      </c>
      <c r="CC27" s="43">
        <v>1</v>
      </c>
      <c r="CD27" s="43">
        <v>1</v>
      </c>
      <c r="CE27" s="42">
        <v>0</v>
      </c>
      <c r="CF27" s="42">
        <v>0</v>
      </c>
      <c r="CG27" s="42">
        <v>0</v>
      </c>
      <c r="CH27" s="42">
        <v>0</v>
      </c>
      <c r="CI27" s="42">
        <v>0</v>
      </c>
      <c r="CJ27" s="67" t="s">
        <v>57</v>
      </c>
      <c r="CK27" s="42">
        <v>0</v>
      </c>
      <c r="CL27" s="42">
        <v>0</v>
      </c>
      <c r="CM27" s="42">
        <v>0</v>
      </c>
      <c r="CN27" s="42">
        <v>0</v>
      </c>
      <c r="CO27" s="67" t="s">
        <v>57</v>
      </c>
      <c r="CP27" s="67" t="s">
        <v>57</v>
      </c>
      <c r="CQ27" s="42">
        <v>0</v>
      </c>
      <c r="CR27" s="42">
        <v>0</v>
      </c>
      <c r="CS27" s="67" t="s">
        <v>57</v>
      </c>
      <c r="CT27" s="43">
        <v>1</v>
      </c>
      <c r="CU27" s="42">
        <v>0</v>
      </c>
      <c r="CV27" s="42">
        <v>0</v>
      </c>
      <c r="CW27" s="67" t="s">
        <v>57</v>
      </c>
      <c r="CX27" s="42">
        <v>0</v>
      </c>
      <c r="CY27" s="42">
        <v>0</v>
      </c>
      <c r="CZ27" s="67" t="s">
        <v>57</v>
      </c>
      <c r="DA27" s="42">
        <v>0</v>
      </c>
      <c r="DB27" s="42">
        <v>0</v>
      </c>
      <c r="DC27" s="67" t="s">
        <v>57</v>
      </c>
      <c r="DD27" s="185" t="s">
        <v>57</v>
      </c>
      <c r="DE27" s="43">
        <v>1</v>
      </c>
      <c r="DF27" s="43">
        <v>1</v>
      </c>
      <c r="DG27" s="42">
        <v>0</v>
      </c>
      <c r="DH27" s="43">
        <v>1</v>
      </c>
      <c r="DI27" s="42">
        <v>0</v>
      </c>
      <c r="DJ27" s="43">
        <v>1</v>
      </c>
      <c r="DK27" s="42">
        <v>0</v>
      </c>
      <c r="DL27" s="43">
        <v>1</v>
      </c>
      <c r="DM27" s="42">
        <v>0</v>
      </c>
      <c r="DN27" s="42">
        <v>0</v>
      </c>
      <c r="DO27" s="42">
        <v>0</v>
      </c>
      <c r="DP27" s="42">
        <v>0</v>
      </c>
      <c r="DQ27" s="42">
        <v>0</v>
      </c>
      <c r="DR27" s="42">
        <v>0</v>
      </c>
      <c r="DS27" s="43">
        <v>1</v>
      </c>
      <c r="DT27" s="42">
        <v>0</v>
      </c>
      <c r="DU27" s="42">
        <v>0</v>
      </c>
      <c r="DV27" s="42">
        <v>0</v>
      </c>
      <c r="DW27" s="42">
        <v>0</v>
      </c>
      <c r="DX27" s="43">
        <v>1</v>
      </c>
      <c r="DY27" s="42">
        <v>0</v>
      </c>
      <c r="DZ27" s="42">
        <v>0</v>
      </c>
      <c r="EA27" s="42">
        <v>0</v>
      </c>
      <c r="EB27" s="67" t="s">
        <v>57</v>
      </c>
      <c r="EC27" s="67" t="s">
        <v>57</v>
      </c>
      <c r="ED27" s="67" t="s">
        <v>57</v>
      </c>
      <c r="EE27" s="67" t="s">
        <v>57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43">
        <v>1</v>
      </c>
      <c r="EO27" s="43">
        <v>1</v>
      </c>
      <c r="EP27" s="42">
        <v>0</v>
      </c>
      <c r="EQ27" s="42">
        <v>0</v>
      </c>
      <c r="ER27" s="42">
        <v>0</v>
      </c>
      <c r="ES27" s="42">
        <v>0</v>
      </c>
      <c r="ET27" s="43">
        <v>1</v>
      </c>
      <c r="EU27" s="42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 t="shared" si="0"/>
        <v>35</v>
      </c>
      <c r="FD27" s="210">
        <f t="shared" si="1"/>
        <v>0.42682926829268292</v>
      </c>
      <c r="FE27" s="101">
        <f t="shared" si="2"/>
        <v>24</v>
      </c>
      <c r="FF27" s="179"/>
      <c r="FG27" s="204"/>
      <c r="FH27" s="79"/>
      <c r="FI27" s="79"/>
      <c r="FJ27" s="79"/>
      <c r="FK27" s="202">
        <v>3636.4892270061341</v>
      </c>
      <c r="FL27" s="79"/>
      <c r="FM27" s="80"/>
      <c r="FN27" s="179"/>
    </row>
    <row r="28" spans="1:170" s="133" customFormat="1" x14ac:dyDescent="0.25">
      <c r="A28" s="192" t="s">
        <v>181</v>
      </c>
      <c r="B28" s="129" t="s">
        <v>26</v>
      </c>
      <c r="C28" s="4">
        <v>1</v>
      </c>
      <c r="D28" s="4">
        <v>1</v>
      </c>
      <c r="E28" s="20"/>
      <c r="F28" s="127">
        <v>38371953469</v>
      </c>
      <c r="G28" s="188"/>
      <c r="H28" s="43">
        <v>1</v>
      </c>
      <c r="I28" s="43">
        <v>1</v>
      </c>
      <c r="J28" s="189" t="s">
        <v>57</v>
      </c>
      <c r="K28" s="43">
        <v>1</v>
      </c>
      <c r="L28" s="43">
        <v>1</v>
      </c>
      <c r="M28" s="43">
        <v>1</v>
      </c>
      <c r="N28" s="42">
        <v>0</v>
      </c>
      <c r="O28" s="189" t="s">
        <v>57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43">
        <v>1</v>
      </c>
      <c r="AD28" s="43">
        <v>1</v>
      </c>
      <c r="AE28" s="43">
        <v>1</v>
      </c>
      <c r="AF28" s="42">
        <v>0</v>
      </c>
      <c r="AG28" s="67" t="s">
        <v>57</v>
      </c>
      <c r="AH28" s="67" t="s">
        <v>57</v>
      </c>
      <c r="AI28" s="67" t="s">
        <v>57</v>
      </c>
      <c r="AJ28" s="67" t="s">
        <v>57</v>
      </c>
      <c r="AK28" s="67" t="s">
        <v>57</v>
      </c>
      <c r="AL28" s="67" t="s">
        <v>57</v>
      </c>
      <c r="AM28" s="67" t="s">
        <v>57</v>
      </c>
      <c r="AN28" s="67" t="s">
        <v>57</v>
      </c>
      <c r="AO28" s="67" t="s">
        <v>57</v>
      </c>
      <c r="AP28" s="67" t="s">
        <v>57</v>
      </c>
      <c r="AQ28" s="67" t="s">
        <v>57</v>
      </c>
      <c r="AR28" s="43">
        <v>1</v>
      </c>
      <c r="AS28" s="43">
        <v>1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67" t="s">
        <v>57</v>
      </c>
      <c r="BG28" s="43">
        <v>1</v>
      </c>
      <c r="BH28" s="43">
        <v>1</v>
      </c>
      <c r="BI28" s="42">
        <v>0</v>
      </c>
      <c r="BJ28" s="67" t="s">
        <v>57</v>
      </c>
      <c r="BK28" s="42">
        <v>0</v>
      </c>
      <c r="BL28" s="43">
        <v>1</v>
      </c>
      <c r="BM28" s="43">
        <v>1</v>
      </c>
      <c r="BN28" s="67" t="s">
        <v>57</v>
      </c>
      <c r="BO28" s="43">
        <v>1</v>
      </c>
      <c r="BP28" s="43">
        <v>1</v>
      </c>
      <c r="BQ28" s="43">
        <v>1</v>
      </c>
      <c r="BR28" s="43">
        <v>1</v>
      </c>
      <c r="BS28" s="43">
        <v>1</v>
      </c>
      <c r="BT28" s="43">
        <v>1</v>
      </c>
      <c r="BU28" s="43">
        <v>1</v>
      </c>
      <c r="BV28" s="43">
        <v>1</v>
      </c>
      <c r="BW28" s="43">
        <v>1</v>
      </c>
      <c r="BX28" s="43">
        <v>1</v>
      </c>
      <c r="BY28" s="43">
        <v>1</v>
      </c>
      <c r="BZ28" s="43">
        <v>1</v>
      </c>
      <c r="CA28" s="43">
        <v>1</v>
      </c>
      <c r="CB28" s="185" t="s">
        <v>57</v>
      </c>
      <c r="CC28" s="43">
        <v>1</v>
      </c>
      <c r="CD28" s="43">
        <v>1</v>
      </c>
      <c r="CE28" s="42">
        <v>0</v>
      </c>
      <c r="CF28" s="42">
        <v>0</v>
      </c>
      <c r="CG28" s="43">
        <v>1</v>
      </c>
      <c r="CH28" s="43">
        <v>1</v>
      </c>
      <c r="CI28" s="43">
        <v>1</v>
      </c>
      <c r="CJ28" s="67" t="s">
        <v>57</v>
      </c>
      <c r="CK28" s="42">
        <v>0</v>
      </c>
      <c r="CL28" s="42">
        <v>0</v>
      </c>
      <c r="CM28" s="42">
        <v>0</v>
      </c>
      <c r="CN28" s="42">
        <v>0</v>
      </c>
      <c r="CO28" s="67" t="s">
        <v>57</v>
      </c>
      <c r="CP28" s="67" t="s">
        <v>57</v>
      </c>
      <c r="CQ28" s="42">
        <v>0</v>
      </c>
      <c r="CR28" s="42">
        <v>0</v>
      </c>
      <c r="CS28" s="67" t="s">
        <v>57</v>
      </c>
      <c r="CT28" s="43">
        <v>1</v>
      </c>
      <c r="CU28" s="43">
        <v>1</v>
      </c>
      <c r="CV28" s="42">
        <v>0</v>
      </c>
      <c r="CW28" s="67" t="s">
        <v>57</v>
      </c>
      <c r="CX28" s="42">
        <v>0</v>
      </c>
      <c r="CY28" s="42">
        <v>0</v>
      </c>
      <c r="CZ28" s="67" t="s">
        <v>57</v>
      </c>
      <c r="DA28" s="42">
        <v>0</v>
      </c>
      <c r="DB28" s="42">
        <v>0</v>
      </c>
      <c r="DC28" s="67" t="s">
        <v>57</v>
      </c>
      <c r="DD28" s="185" t="s">
        <v>57</v>
      </c>
      <c r="DE28" s="43">
        <v>1</v>
      </c>
      <c r="DF28" s="43">
        <v>1</v>
      </c>
      <c r="DG28" s="43">
        <v>1</v>
      </c>
      <c r="DH28" s="42">
        <v>0</v>
      </c>
      <c r="DI28" s="42">
        <v>0</v>
      </c>
      <c r="DJ28" s="43">
        <v>1</v>
      </c>
      <c r="DK28" s="43">
        <v>1</v>
      </c>
      <c r="DL28" s="43">
        <v>1</v>
      </c>
      <c r="DM28" s="42">
        <v>0</v>
      </c>
      <c r="DN28" s="43">
        <v>1</v>
      </c>
      <c r="DO28" s="42">
        <v>0</v>
      </c>
      <c r="DP28" s="43">
        <v>1</v>
      </c>
      <c r="DQ28" s="42">
        <v>0</v>
      </c>
      <c r="DR28" s="42">
        <v>0</v>
      </c>
      <c r="DS28" s="43">
        <v>1</v>
      </c>
      <c r="DT28" s="43">
        <v>1</v>
      </c>
      <c r="DU28" s="43">
        <v>1</v>
      </c>
      <c r="DV28" s="42">
        <v>0</v>
      </c>
      <c r="DW28" s="42">
        <v>0</v>
      </c>
      <c r="DX28" s="43">
        <v>1</v>
      </c>
      <c r="DY28" s="42">
        <v>0</v>
      </c>
      <c r="DZ28" s="42">
        <v>0</v>
      </c>
      <c r="EA28" s="42">
        <v>0</v>
      </c>
      <c r="EB28" s="67" t="s">
        <v>57</v>
      </c>
      <c r="EC28" s="67" t="s">
        <v>57</v>
      </c>
      <c r="ED28" s="67" t="s">
        <v>57</v>
      </c>
      <c r="EE28" s="67" t="s">
        <v>57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43">
        <v>1</v>
      </c>
      <c r="EO28" s="43">
        <v>1</v>
      </c>
      <c r="EP28" s="43">
        <v>1</v>
      </c>
      <c r="EQ28" s="42">
        <v>0</v>
      </c>
      <c r="ER28" s="43">
        <v>1</v>
      </c>
      <c r="ES28" s="43">
        <v>1</v>
      </c>
      <c r="ET28" s="43">
        <v>1</v>
      </c>
      <c r="EU28" s="42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si="0"/>
        <v>52</v>
      </c>
      <c r="FD28" s="210">
        <f t="shared" si="1"/>
        <v>0.63414634146341464</v>
      </c>
      <c r="FE28" s="101">
        <f t="shared" si="2"/>
        <v>6</v>
      </c>
      <c r="FF28" s="179"/>
      <c r="FG28" s="204"/>
      <c r="FH28" s="79"/>
      <c r="FI28" s="79"/>
      <c r="FJ28" s="79"/>
      <c r="FK28" s="202">
        <v>5479.4613226499423</v>
      </c>
      <c r="FL28" s="79"/>
      <c r="FM28" s="80"/>
      <c r="FN28" s="179"/>
    </row>
    <row r="29" spans="1:170" s="133" customFormat="1" x14ac:dyDescent="0.25">
      <c r="A29" s="192" t="s">
        <v>182</v>
      </c>
      <c r="B29" s="129" t="s">
        <v>27</v>
      </c>
      <c r="C29" s="4">
        <v>1</v>
      </c>
      <c r="D29" s="4">
        <v>1</v>
      </c>
      <c r="E29" s="20"/>
      <c r="F29" s="127">
        <v>42591879996</v>
      </c>
      <c r="G29" s="188"/>
      <c r="H29" s="43">
        <v>1</v>
      </c>
      <c r="I29" s="43">
        <v>1</v>
      </c>
      <c r="J29" s="189" t="s">
        <v>57</v>
      </c>
      <c r="K29" s="43">
        <v>1</v>
      </c>
      <c r="L29" s="43">
        <v>1</v>
      </c>
      <c r="M29" s="43">
        <v>1</v>
      </c>
      <c r="N29" s="43">
        <v>1</v>
      </c>
      <c r="O29" s="189" t="s">
        <v>57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43">
        <v>1</v>
      </c>
      <c r="AD29" s="43">
        <v>1</v>
      </c>
      <c r="AE29" s="43">
        <v>1</v>
      </c>
      <c r="AF29" s="42">
        <v>0</v>
      </c>
      <c r="AG29" s="67" t="s">
        <v>57</v>
      </c>
      <c r="AH29" s="67" t="s">
        <v>57</v>
      </c>
      <c r="AI29" s="67" t="s">
        <v>57</v>
      </c>
      <c r="AJ29" s="67" t="s">
        <v>57</v>
      </c>
      <c r="AK29" s="67" t="s">
        <v>57</v>
      </c>
      <c r="AL29" s="67" t="s">
        <v>57</v>
      </c>
      <c r="AM29" s="67" t="s">
        <v>57</v>
      </c>
      <c r="AN29" s="67" t="s">
        <v>57</v>
      </c>
      <c r="AO29" s="67" t="s">
        <v>57</v>
      </c>
      <c r="AP29" s="67" t="s">
        <v>57</v>
      </c>
      <c r="AQ29" s="67" t="s">
        <v>57</v>
      </c>
      <c r="AR29" s="43">
        <v>1</v>
      </c>
      <c r="AS29" s="42">
        <v>0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67" t="s">
        <v>57</v>
      </c>
      <c r="BG29" s="43">
        <v>1</v>
      </c>
      <c r="BH29" s="42">
        <v>0</v>
      </c>
      <c r="BI29" s="42">
        <v>0</v>
      </c>
      <c r="BJ29" s="67" t="s">
        <v>57</v>
      </c>
      <c r="BK29" s="43">
        <v>1</v>
      </c>
      <c r="BL29" s="43">
        <v>1</v>
      </c>
      <c r="BM29" s="43">
        <v>1</v>
      </c>
      <c r="BN29" s="67" t="s">
        <v>57</v>
      </c>
      <c r="BO29" s="43">
        <v>1</v>
      </c>
      <c r="BP29" s="43">
        <v>1</v>
      </c>
      <c r="BQ29" s="42">
        <v>0</v>
      </c>
      <c r="BR29" s="43">
        <v>1</v>
      </c>
      <c r="BS29" s="43">
        <v>1</v>
      </c>
      <c r="BT29" s="42">
        <v>0</v>
      </c>
      <c r="BU29" s="43">
        <v>1</v>
      </c>
      <c r="BV29" s="43">
        <v>1</v>
      </c>
      <c r="BW29" s="43">
        <v>1</v>
      </c>
      <c r="BX29" s="43">
        <v>1</v>
      </c>
      <c r="BY29" s="43">
        <v>1</v>
      </c>
      <c r="BZ29" s="43">
        <v>1</v>
      </c>
      <c r="CA29" s="43">
        <v>1</v>
      </c>
      <c r="CB29" s="185" t="s">
        <v>57</v>
      </c>
      <c r="CC29" s="43">
        <v>1</v>
      </c>
      <c r="CD29" s="42">
        <v>0</v>
      </c>
      <c r="CE29" s="42">
        <v>0</v>
      </c>
      <c r="CF29" s="42">
        <v>0</v>
      </c>
      <c r="CG29" s="43">
        <v>1</v>
      </c>
      <c r="CH29" s="42">
        <v>0</v>
      </c>
      <c r="CI29" s="42">
        <v>0</v>
      </c>
      <c r="CJ29" s="67" t="s">
        <v>57</v>
      </c>
      <c r="CK29" s="42">
        <v>0</v>
      </c>
      <c r="CL29" s="42">
        <v>0</v>
      </c>
      <c r="CM29" s="42">
        <v>0</v>
      </c>
      <c r="CN29" s="42">
        <v>0</v>
      </c>
      <c r="CO29" s="67" t="s">
        <v>57</v>
      </c>
      <c r="CP29" s="67" t="s">
        <v>57</v>
      </c>
      <c r="CQ29" s="43">
        <v>1</v>
      </c>
      <c r="CR29" s="42">
        <v>0</v>
      </c>
      <c r="CS29" s="67" t="s">
        <v>57</v>
      </c>
      <c r="CT29" s="43">
        <v>1</v>
      </c>
      <c r="CU29" s="43">
        <v>1</v>
      </c>
      <c r="CV29" s="42">
        <v>0</v>
      </c>
      <c r="CW29" s="67" t="s">
        <v>57</v>
      </c>
      <c r="CX29" s="42">
        <v>0</v>
      </c>
      <c r="CY29" s="42">
        <v>0</v>
      </c>
      <c r="CZ29" s="67" t="s">
        <v>57</v>
      </c>
      <c r="DA29" s="42">
        <v>0</v>
      </c>
      <c r="DB29" s="43">
        <v>1</v>
      </c>
      <c r="DC29" s="67" t="s">
        <v>57</v>
      </c>
      <c r="DD29" s="185" t="s">
        <v>57</v>
      </c>
      <c r="DE29" s="43">
        <v>1</v>
      </c>
      <c r="DF29" s="43">
        <v>1</v>
      </c>
      <c r="DG29" s="42">
        <v>0</v>
      </c>
      <c r="DH29" s="42">
        <v>0</v>
      </c>
      <c r="DI29" s="42">
        <v>0</v>
      </c>
      <c r="DJ29" s="42">
        <v>0</v>
      </c>
      <c r="DK29" s="42">
        <v>0</v>
      </c>
      <c r="DL29" s="43">
        <v>1</v>
      </c>
      <c r="DM29" s="42">
        <v>0</v>
      </c>
      <c r="DN29" s="42">
        <v>0</v>
      </c>
      <c r="DO29" s="42">
        <v>0</v>
      </c>
      <c r="DP29" s="42">
        <v>0</v>
      </c>
      <c r="DQ29" s="42">
        <v>0</v>
      </c>
      <c r="DR29" s="42">
        <v>0</v>
      </c>
      <c r="DS29" s="42">
        <v>0</v>
      </c>
      <c r="DT29" s="42">
        <v>0</v>
      </c>
      <c r="DU29" s="42">
        <v>0</v>
      </c>
      <c r="DV29" s="42">
        <v>0</v>
      </c>
      <c r="DW29" s="42">
        <v>0</v>
      </c>
      <c r="DX29" s="43">
        <v>1</v>
      </c>
      <c r="DY29" s="42">
        <v>0</v>
      </c>
      <c r="DZ29" s="42">
        <v>0</v>
      </c>
      <c r="EA29" s="42">
        <v>0</v>
      </c>
      <c r="EB29" s="67" t="s">
        <v>57</v>
      </c>
      <c r="EC29" s="67" t="s">
        <v>57</v>
      </c>
      <c r="ED29" s="67" t="s">
        <v>57</v>
      </c>
      <c r="EE29" s="67" t="s">
        <v>57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43">
        <v>1</v>
      </c>
      <c r="EO29" s="42">
        <v>0</v>
      </c>
      <c r="EP29" s="42">
        <v>0</v>
      </c>
      <c r="EQ29" s="42">
        <v>0</v>
      </c>
      <c r="ER29" s="42">
        <v>0</v>
      </c>
      <c r="ES29" s="43">
        <v>1</v>
      </c>
      <c r="ET29" s="42">
        <v>0</v>
      </c>
      <c r="EU29" s="43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0"/>
        <v>38</v>
      </c>
      <c r="FD29" s="210">
        <f t="shared" si="1"/>
        <v>0.46341463414634149</v>
      </c>
      <c r="FE29" s="101">
        <f t="shared" si="2"/>
        <v>19</v>
      </c>
      <c r="FF29" s="179"/>
      <c r="FG29" s="204"/>
      <c r="FH29" s="79"/>
      <c r="FI29" s="79"/>
      <c r="FJ29" s="79"/>
      <c r="FK29" s="202">
        <v>12356.753110628835</v>
      </c>
      <c r="FL29" s="79"/>
      <c r="FM29" s="80"/>
      <c r="FN29" s="179"/>
    </row>
    <row r="30" spans="1:170" s="133" customFormat="1" x14ac:dyDescent="0.25">
      <c r="A30" s="192" t="s">
        <v>183</v>
      </c>
      <c r="B30" s="129" t="s">
        <v>28</v>
      </c>
      <c r="C30" s="4">
        <v>1</v>
      </c>
      <c r="D30" s="4">
        <v>1</v>
      </c>
      <c r="E30" s="20"/>
      <c r="F30" s="127">
        <v>36566739442</v>
      </c>
      <c r="G30" s="188"/>
      <c r="H30" s="6">
        <v>0</v>
      </c>
      <c r="I30" s="6">
        <v>0</v>
      </c>
      <c r="J30" s="189" t="s">
        <v>57</v>
      </c>
      <c r="K30" s="43">
        <v>1</v>
      </c>
      <c r="L30" s="43">
        <v>1</v>
      </c>
      <c r="M30" s="43">
        <v>1</v>
      </c>
      <c r="N30" s="42">
        <v>0</v>
      </c>
      <c r="O30" s="189" t="s">
        <v>57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43">
        <v>1</v>
      </c>
      <c r="AD30" s="43">
        <v>1</v>
      </c>
      <c r="AE30" s="42">
        <v>0</v>
      </c>
      <c r="AF30" s="42">
        <v>0</v>
      </c>
      <c r="AG30" s="67" t="s">
        <v>57</v>
      </c>
      <c r="AH30" s="67" t="s">
        <v>57</v>
      </c>
      <c r="AI30" s="67" t="s">
        <v>57</v>
      </c>
      <c r="AJ30" s="67" t="s">
        <v>57</v>
      </c>
      <c r="AK30" s="67" t="s">
        <v>57</v>
      </c>
      <c r="AL30" s="67" t="s">
        <v>57</v>
      </c>
      <c r="AM30" s="67" t="s">
        <v>57</v>
      </c>
      <c r="AN30" s="67" t="s">
        <v>57</v>
      </c>
      <c r="AO30" s="67" t="s">
        <v>57</v>
      </c>
      <c r="AP30" s="67" t="s">
        <v>57</v>
      </c>
      <c r="AQ30" s="67" t="s">
        <v>57</v>
      </c>
      <c r="AR30" s="43">
        <v>1</v>
      </c>
      <c r="AS30" s="42">
        <v>0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67" t="s">
        <v>57</v>
      </c>
      <c r="BG30" s="42">
        <v>0</v>
      </c>
      <c r="BH30" s="42">
        <v>0</v>
      </c>
      <c r="BI30" s="42">
        <v>0</v>
      </c>
      <c r="BJ30" s="67" t="s">
        <v>57</v>
      </c>
      <c r="BK30" s="42">
        <v>0</v>
      </c>
      <c r="BL30" s="42">
        <v>0</v>
      </c>
      <c r="BM30" s="42">
        <v>0</v>
      </c>
      <c r="BN30" s="67" t="s">
        <v>57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185" t="s">
        <v>57</v>
      </c>
      <c r="CC30" s="42">
        <v>0</v>
      </c>
      <c r="CD30" s="42">
        <v>0</v>
      </c>
      <c r="CE30" s="42">
        <v>0</v>
      </c>
      <c r="CF30" s="42">
        <v>0</v>
      </c>
      <c r="CG30" s="42">
        <v>0</v>
      </c>
      <c r="CH30" s="42">
        <v>0</v>
      </c>
      <c r="CI30" s="42">
        <v>0</v>
      </c>
      <c r="CJ30" s="67" t="s">
        <v>57</v>
      </c>
      <c r="CK30" s="42">
        <v>0</v>
      </c>
      <c r="CL30" s="42">
        <v>0</v>
      </c>
      <c r="CM30" s="42">
        <v>0</v>
      </c>
      <c r="CN30" s="42">
        <v>0</v>
      </c>
      <c r="CO30" s="67" t="s">
        <v>57</v>
      </c>
      <c r="CP30" s="67" t="s">
        <v>57</v>
      </c>
      <c r="CQ30" s="42">
        <v>0</v>
      </c>
      <c r="CR30" s="42">
        <v>0</v>
      </c>
      <c r="CS30" s="67" t="s">
        <v>57</v>
      </c>
      <c r="CT30" s="42">
        <v>0</v>
      </c>
      <c r="CU30" s="42">
        <v>0</v>
      </c>
      <c r="CV30" s="42">
        <v>0</v>
      </c>
      <c r="CW30" s="67" t="s">
        <v>57</v>
      </c>
      <c r="CX30" s="42">
        <v>0</v>
      </c>
      <c r="CY30" s="42">
        <v>0</v>
      </c>
      <c r="CZ30" s="67" t="s">
        <v>57</v>
      </c>
      <c r="DA30" s="42">
        <v>0</v>
      </c>
      <c r="DB30" s="42">
        <v>0</v>
      </c>
      <c r="DC30" s="67" t="s">
        <v>57</v>
      </c>
      <c r="DD30" s="185" t="s">
        <v>57</v>
      </c>
      <c r="DE30" s="43">
        <v>1</v>
      </c>
      <c r="DF30" s="43">
        <v>1</v>
      </c>
      <c r="DG30" s="42">
        <v>0</v>
      </c>
      <c r="DH30" s="43">
        <v>1</v>
      </c>
      <c r="DI30" s="42">
        <v>0</v>
      </c>
      <c r="DJ30" s="42">
        <v>0</v>
      </c>
      <c r="DK30" s="42">
        <v>0</v>
      </c>
      <c r="DL30" s="42">
        <v>0</v>
      </c>
      <c r="DM30" s="42">
        <v>0</v>
      </c>
      <c r="DN30" s="42">
        <v>0</v>
      </c>
      <c r="DO30" s="42">
        <v>0</v>
      </c>
      <c r="DP30" s="42">
        <v>0</v>
      </c>
      <c r="DQ30" s="42">
        <v>0</v>
      </c>
      <c r="DR30" s="42">
        <v>0</v>
      </c>
      <c r="DS30" s="42">
        <v>0</v>
      </c>
      <c r="DT30" s="42">
        <v>0</v>
      </c>
      <c r="DU30" s="42">
        <v>0</v>
      </c>
      <c r="DV30" s="42">
        <v>0</v>
      </c>
      <c r="DW30" s="42">
        <v>0</v>
      </c>
      <c r="DX30" s="42">
        <v>0</v>
      </c>
      <c r="DY30" s="42">
        <v>0</v>
      </c>
      <c r="DZ30" s="42">
        <v>0</v>
      </c>
      <c r="EA30" s="42">
        <v>0</v>
      </c>
      <c r="EB30" s="67" t="s">
        <v>57</v>
      </c>
      <c r="EC30" s="67" t="s">
        <v>57</v>
      </c>
      <c r="ED30" s="67" t="s">
        <v>57</v>
      </c>
      <c r="EE30" s="67" t="s">
        <v>57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43">
        <v>1</v>
      </c>
      <c r="EO30" s="43">
        <v>1</v>
      </c>
      <c r="EP30" s="43">
        <v>1</v>
      </c>
      <c r="EQ30" s="42">
        <v>0</v>
      </c>
      <c r="ER30" s="42">
        <v>0</v>
      </c>
      <c r="ES30" s="43">
        <v>1</v>
      </c>
      <c r="ET30" s="42">
        <v>0</v>
      </c>
      <c r="EU30" s="42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0"/>
        <v>13</v>
      </c>
      <c r="FD30" s="210">
        <f t="shared" si="1"/>
        <v>0.15853658536585366</v>
      </c>
      <c r="FE30" s="101">
        <f t="shared" si="2"/>
        <v>32</v>
      </c>
      <c r="FF30" s="179"/>
      <c r="FG30" s="204"/>
      <c r="FH30" s="79"/>
      <c r="FI30" s="79"/>
      <c r="FJ30" s="79"/>
      <c r="FK30" s="202">
        <v>3768.1931374071814</v>
      </c>
      <c r="FL30" s="79"/>
      <c r="FM30" s="80"/>
      <c r="FN30" s="179"/>
    </row>
    <row r="31" spans="1:170" s="133" customFormat="1" x14ac:dyDescent="0.25">
      <c r="A31" s="192" t="s">
        <v>184</v>
      </c>
      <c r="B31" s="129" t="s">
        <v>29</v>
      </c>
      <c r="C31" s="4">
        <v>1</v>
      </c>
      <c r="D31" s="4">
        <v>1</v>
      </c>
      <c r="E31" s="21"/>
      <c r="F31" s="127">
        <v>34669731000</v>
      </c>
      <c r="G31" s="188"/>
      <c r="H31" s="43">
        <v>1</v>
      </c>
      <c r="I31" s="43">
        <v>1</v>
      </c>
      <c r="J31" s="189" t="s">
        <v>57</v>
      </c>
      <c r="K31" s="43">
        <v>1</v>
      </c>
      <c r="L31" s="43">
        <v>1</v>
      </c>
      <c r="M31" s="43">
        <v>1</v>
      </c>
      <c r="N31" s="42">
        <v>0</v>
      </c>
      <c r="O31" s="189" t="s">
        <v>57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43">
        <v>1</v>
      </c>
      <c r="AD31" s="43">
        <v>1</v>
      </c>
      <c r="AE31" s="43">
        <v>1</v>
      </c>
      <c r="AF31" s="43">
        <v>1</v>
      </c>
      <c r="AG31" s="67" t="s">
        <v>57</v>
      </c>
      <c r="AH31" s="67" t="s">
        <v>57</v>
      </c>
      <c r="AI31" s="67" t="s">
        <v>57</v>
      </c>
      <c r="AJ31" s="67" t="s">
        <v>57</v>
      </c>
      <c r="AK31" s="67" t="s">
        <v>57</v>
      </c>
      <c r="AL31" s="67" t="s">
        <v>57</v>
      </c>
      <c r="AM31" s="67" t="s">
        <v>57</v>
      </c>
      <c r="AN31" s="67" t="s">
        <v>57</v>
      </c>
      <c r="AO31" s="67" t="s">
        <v>57</v>
      </c>
      <c r="AP31" s="67" t="s">
        <v>57</v>
      </c>
      <c r="AQ31" s="67" t="s">
        <v>57</v>
      </c>
      <c r="AR31" s="43">
        <v>1</v>
      </c>
      <c r="AS31" s="42">
        <v>0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67" t="s">
        <v>57</v>
      </c>
      <c r="BG31" s="43">
        <v>1</v>
      </c>
      <c r="BH31" s="42">
        <v>0</v>
      </c>
      <c r="BI31" s="42">
        <v>0</v>
      </c>
      <c r="BJ31" s="67" t="s">
        <v>57</v>
      </c>
      <c r="BK31" s="42">
        <v>0</v>
      </c>
      <c r="BL31" s="43">
        <v>1</v>
      </c>
      <c r="BM31" s="42">
        <v>0</v>
      </c>
      <c r="BN31" s="67" t="s">
        <v>57</v>
      </c>
      <c r="BO31" s="43">
        <v>1</v>
      </c>
      <c r="BP31" s="43">
        <v>1</v>
      </c>
      <c r="BQ31" s="43">
        <v>1</v>
      </c>
      <c r="BR31" s="42">
        <v>0</v>
      </c>
      <c r="BS31" s="43">
        <v>1</v>
      </c>
      <c r="BT31" s="43">
        <v>1</v>
      </c>
      <c r="BU31" s="43">
        <v>1</v>
      </c>
      <c r="BV31" s="43">
        <v>1</v>
      </c>
      <c r="BW31" s="43">
        <v>1</v>
      </c>
      <c r="BX31" s="43">
        <v>1</v>
      </c>
      <c r="BY31" s="42">
        <v>0</v>
      </c>
      <c r="BZ31" s="43">
        <v>1</v>
      </c>
      <c r="CA31" s="43">
        <v>1</v>
      </c>
      <c r="CB31" s="185" t="s">
        <v>57</v>
      </c>
      <c r="CC31" s="42">
        <v>0</v>
      </c>
      <c r="CD31" s="42">
        <v>0</v>
      </c>
      <c r="CE31" s="42">
        <v>0</v>
      </c>
      <c r="CF31" s="42">
        <v>0</v>
      </c>
      <c r="CG31" s="43">
        <v>1</v>
      </c>
      <c r="CH31" s="42">
        <v>0</v>
      </c>
      <c r="CI31" s="42">
        <v>0</v>
      </c>
      <c r="CJ31" s="67" t="s">
        <v>57</v>
      </c>
      <c r="CK31" s="42">
        <v>0</v>
      </c>
      <c r="CL31" s="42">
        <v>0</v>
      </c>
      <c r="CM31" s="42">
        <v>0</v>
      </c>
      <c r="CN31" s="42">
        <v>0</v>
      </c>
      <c r="CO31" s="67" t="s">
        <v>57</v>
      </c>
      <c r="CP31" s="67" t="s">
        <v>57</v>
      </c>
      <c r="CQ31" s="42">
        <v>0</v>
      </c>
      <c r="CR31" s="42">
        <v>0</v>
      </c>
      <c r="CS31" s="67" t="s">
        <v>57</v>
      </c>
      <c r="CT31" s="43">
        <v>1</v>
      </c>
      <c r="CU31" s="42">
        <v>0</v>
      </c>
      <c r="CV31" s="42">
        <v>0</v>
      </c>
      <c r="CW31" s="67" t="s">
        <v>57</v>
      </c>
      <c r="CX31" s="42">
        <v>0</v>
      </c>
      <c r="CY31" s="42">
        <v>0</v>
      </c>
      <c r="CZ31" s="67" t="s">
        <v>57</v>
      </c>
      <c r="DA31" s="42">
        <v>0</v>
      </c>
      <c r="DB31" s="42">
        <v>0</v>
      </c>
      <c r="DC31" s="67" t="s">
        <v>57</v>
      </c>
      <c r="DD31" s="185" t="s">
        <v>57</v>
      </c>
      <c r="DE31" s="43">
        <v>1</v>
      </c>
      <c r="DF31" s="43">
        <v>1</v>
      </c>
      <c r="DG31" s="42">
        <v>0</v>
      </c>
      <c r="DH31" s="43">
        <v>1</v>
      </c>
      <c r="DI31" s="42">
        <v>0</v>
      </c>
      <c r="DJ31" s="42">
        <v>0</v>
      </c>
      <c r="DK31" s="42">
        <v>0</v>
      </c>
      <c r="DL31" s="43">
        <v>1</v>
      </c>
      <c r="DM31" s="42">
        <v>0</v>
      </c>
      <c r="DN31" s="42">
        <v>0</v>
      </c>
      <c r="DO31" s="42">
        <v>0</v>
      </c>
      <c r="DP31" s="42">
        <v>0</v>
      </c>
      <c r="DQ31" s="42">
        <v>0</v>
      </c>
      <c r="DR31" s="42">
        <v>0</v>
      </c>
      <c r="DS31" s="42">
        <v>0</v>
      </c>
      <c r="DT31" s="42">
        <v>0</v>
      </c>
      <c r="DU31" s="42">
        <v>0</v>
      </c>
      <c r="DV31" s="42">
        <v>0</v>
      </c>
      <c r="DW31" s="42">
        <v>0</v>
      </c>
      <c r="DX31" s="43">
        <v>1</v>
      </c>
      <c r="DY31" s="42">
        <v>0</v>
      </c>
      <c r="DZ31" s="42">
        <v>0</v>
      </c>
      <c r="EA31" s="42">
        <v>0</v>
      </c>
      <c r="EB31" s="67" t="s">
        <v>57</v>
      </c>
      <c r="EC31" s="67" t="s">
        <v>57</v>
      </c>
      <c r="ED31" s="67" t="s">
        <v>57</v>
      </c>
      <c r="EE31" s="67" t="s">
        <v>57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42">
        <v>0</v>
      </c>
      <c r="EO31" s="42">
        <v>0</v>
      </c>
      <c r="EP31" s="43">
        <v>1</v>
      </c>
      <c r="EQ31" s="42">
        <v>0</v>
      </c>
      <c r="ER31" s="43">
        <v>1</v>
      </c>
      <c r="ES31" s="43">
        <v>1</v>
      </c>
      <c r="ET31" s="43">
        <v>1</v>
      </c>
      <c r="EU31" s="42">
        <v>0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0"/>
        <v>34</v>
      </c>
      <c r="FD31" s="210">
        <f t="shared" si="1"/>
        <v>0.41463414634146339</v>
      </c>
      <c r="FE31" s="101">
        <f t="shared" si="2"/>
        <v>25</v>
      </c>
      <c r="FF31" s="179"/>
      <c r="FG31" s="204"/>
      <c r="FH31" s="79"/>
      <c r="FI31" s="79"/>
      <c r="FJ31" s="79"/>
      <c r="FK31" s="202">
        <v>7992.8075309484529</v>
      </c>
      <c r="FL31" s="79"/>
      <c r="FM31" s="80"/>
      <c r="FN31" s="179"/>
    </row>
    <row r="32" spans="1:170" s="133" customFormat="1" x14ac:dyDescent="0.25">
      <c r="A32" s="192" t="s">
        <v>185</v>
      </c>
      <c r="B32" s="129" t="s">
        <v>30</v>
      </c>
      <c r="C32" s="4">
        <v>1</v>
      </c>
      <c r="D32" s="4">
        <v>1</v>
      </c>
      <c r="E32" s="20"/>
      <c r="F32" s="127">
        <v>11908476354.82</v>
      </c>
      <c r="G32" s="188"/>
      <c r="H32" s="43">
        <v>1</v>
      </c>
      <c r="I32" s="43">
        <v>1</v>
      </c>
      <c r="J32" s="189" t="s">
        <v>57</v>
      </c>
      <c r="K32" s="43">
        <v>1</v>
      </c>
      <c r="L32" s="43">
        <v>1</v>
      </c>
      <c r="M32" s="43">
        <v>1</v>
      </c>
      <c r="N32" s="43">
        <v>1</v>
      </c>
      <c r="O32" s="189" t="s">
        <v>57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43">
        <v>1</v>
      </c>
      <c r="AD32" s="43">
        <v>1</v>
      </c>
      <c r="AE32" s="43">
        <v>1</v>
      </c>
      <c r="AF32" s="43">
        <v>1</v>
      </c>
      <c r="AG32" s="67" t="s">
        <v>57</v>
      </c>
      <c r="AH32" s="67" t="s">
        <v>57</v>
      </c>
      <c r="AI32" s="67" t="s">
        <v>57</v>
      </c>
      <c r="AJ32" s="67" t="s">
        <v>57</v>
      </c>
      <c r="AK32" s="67" t="s">
        <v>57</v>
      </c>
      <c r="AL32" s="67" t="s">
        <v>57</v>
      </c>
      <c r="AM32" s="67" t="s">
        <v>57</v>
      </c>
      <c r="AN32" s="67" t="s">
        <v>57</v>
      </c>
      <c r="AO32" s="67" t="s">
        <v>57</v>
      </c>
      <c r="AP32" s="67" t="s">
        <v>57</v>
      </c>
      <c r="AQ32" s="67" t="s">
        <v>57</v>
      </c>
      <c r="AR32" s="43">
        <v>1</v>
      </c>
      <c r="AS32" s="43">
        <v>1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67" t="s">
        <v>57</v>
      </c>
      <c r="BG32" s="43">
        <v>1</v>
      </c>
      <c r="BH32" s="43">
        <v>1</v>
      </c>
      <c r="BI32" s="42">
        <v>0</v>
      </c>
      <c r="BJ32" s="67" t="s">
        <v>57</v>
      </c>
      <c r="BK32" s="43">
        <v>1</v>
      </c>
      <c r="BL32" s="43">
        <v>1</v>
      </c>
      <c r="BM32" s="43">
        <v>1</v>
      </c>
      <c r="BN32" s="67" t="s">
        <v>57</v>
      </c>
      <c r="BO32" s="43">
        <v>1</v>
      </c>
      <c r="BP32" s="43">
        <v>1</v>
      </c>
      <c r="BQ32" s="43">
        <v>1</v>
      </c>
      <c r="BR32" s="43">
        <v>1</v>
      </c>
      <c r="BS32" s="42">
        <v>0</v>
      </c>
      <c r="BT32" s="43">
        <v>1</v>
      </c>
      <c r="BU32" s="43">
        <v>1</v>
      </c>
      <c r="BV32" s="43">
        <v>1</v>
      </c>
      <c r="BW32" s="43">
        <v>1</v>
      </c>
      <c r="BX32" s="43">
        <v>1</v>
      </c>
      <c r="BY32" s="42">
        <v>0</v>
      </c>
      <c r="BZ32" s="43">
        <v>1</v>
      </c>
      <c r="CA32" s="43">
        <v>1</v>
      </c>
      <c r="CB32" s="185" t="s">
        <v>57</v>
      </c>
      <c r="CC32" s="43">
        <v>1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3">
        <v>1</v>
      </c>
      <c r="CJ32" s="67" t="s">
        <v>57</v>
      </c>
      <c r="CK32" s="42">
        <v>0</v>
      </c>
      <c r="CL32" s="42">
        <v>0</v>
      </c>
      <c r="CM32" s="42">
        <v>0</v>
      </c>
      <c r="CN32" s="42">
        <v>0</v>
      </c>
      <c r="CO32" s="67" t="s">
        <v>57</v>
      </c>
      <c r="CP32" s="67" t="s">
        <v>57</v>
      </c>
      <c r="CQ32" s="42">
        <v>0</v>
      </c>
      <c r="CR32" s="42">
        <v>0</v>
      </c>
      <c r="CS32" s="67" t="s">
        <v>57</v>
      </c>
      <c r="CT32" s="42">
        <v>0</v>
      </c>
      <c r="CU32" s="42">
        <v>0</v>
      </c>
      <c r="CV32" s="42">
        <v>0</v>
      </c>
      <c r="CW32" s="67" t="s">
        <v>57</v>
      </c>
      <c r="CX32" s="42">
        <v>0</v>
      </c>
      <c r="CY32" s="42">
        <v>0</v>
      </c>
      <c r="CZ32" s="67" t="s">
        <v>57</v>
      </c>
      <c r="DA32" s="42">
        <v>0</v>
      </c>
      <c r="DB32" s="42">
        <v>0</v>
      </c>
      <c r="DC32" s="67" t="s">
        <v>57</v>
      </c>
      <c r="DD32" s="185" t="s">
        <v>57</v>
      </c>
      <c r="DE32" s="43">
        <v>1</v>
      </c>
      <c r="DF32" s="43">
        <v>1</v>
      </c>
      <c r="DG32" s="42">
        <v>0</v>
      </c>
      <c r="DH32" s="43">
        <v>1</v>
      </c>
      <c r="DI32" s="42">
        <v>0</v>
      </c>
      <c r="DJ32" s="42">
        <v>0</v>
      </c>
      <c r="DK32" s="42">
        <v>0</v>
      </c>
      <c r="DL32" s="43">
        <v>1</v>
      </c>
      <c r="DM32" s="42">
        <v>0</v>
      </c>
      <c r="DN32" s="42">
        <v>0</v>
      </c>
      <c r="DO32" s="42">
        <v>0</v>
      </c>
      <c r="DP32" s="42">
        <v>0</v>
      </c>
      <c r="DQ32" s="43">
        <v>1</v>
      </c>
      <c r="DR32" s="43">
        <v>1</v>
      </c>
      <c r="DS32" s="42">
        <v>0</v>
      </c>
      <c r="DT32" s="42">
        <v>0</v>
      </c>
      <c r="DU32" s="42">
        <v>0</v>
      </c>
      <c r="DV32" s="42">
        <v>0</v>
      </c>
      <c r="DW32" s="42">
        <v>0</v>
      </c>
      <c r="DX32" s="43">
        <v>1</v>
      </c>
      <c r="DY32" s="42">
        <v>0</v>
      </c>
      <c r="DZ32" s="42">
        <v>0</v>
      </c>
      <c r="EA32" s="42">
        <v>0</v>
      </c>
      <c r="EB32" s="67" t="s">
        <v>57</v>
      </c>
      <c r="EC32" s="67" t="s">
        <v>57</v>
      </c>
      <c r="ED32" s="67" t="s">
        <v>57</v>
      </c>
      <c r="EE32" s="67" t="s">
        <v>57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43">
        <v>1</v>
      </c>
      <c r="EO32" s="42">
        <v>0</v>
      </c>
      <c r="EP32" s="42">
        <v>0</v>
      </c>
      <c r="EQ32" s="43">
        <v>1</v>
      </c>
      <c r="ER32" s="43">
        <v>1</v>
      </c>
      <c r="ES32" s="42">
        <v>0</v>
      </c>
      <c r="ET32" s="42">
        <v>0</v>
      </c>
      <c r="EU32" s="43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0"/>
        <v>41</v>
      </c>
      <c r="FD32" s="210">
        <f t="shared" si="1"/>
        <v>0.5</v>
      </c>
      <c r="FE32" s="101">
        <f t="shared" si="2"/>
        <v>15</v>
      </c>
      <c r="FF32" s="179"/>
      <c r="FG32" s="204"/>
      <c r="FH32" s="79"/>
      <c r="FI32" s="79"/>
      <c r="FJ32" s="79"/>
      <c r="FK32" s="202">
        <v>0</v>
      </c>
      <c r="FL32" s="79"/>
      <c r="FM32" s="80"/>
      <c r="FN32" s="179"/>
    </row>
    <row r="33" spans="1:170" s="133" customFormat="1" x14ac:dyDescent="0.25">
      <c r="A33" s="192" t="s">
        <v>186</v>
      </c>
      <c r="B33" s="129" t="s">
        <v>31</v>
      </c>
      <c r="C33" s="4">
        <v>1</v>
      </c>
      <c r="D33" s="4">
        <v>1</v>
      </c>
      <c r="E33" s="20"/>
      <c r="F33" s="127">
        <v>90042600000</v>
      </c>
      <c r="G33" s="188"/>
      <c r="H33" s="43">
        <v>1</v>
      </c>
      <c r="I33" s="5">
        <v>1</v>
      </c>
      <c r="J33" s="189" t="s">
        <v>57</v>
      </c>
      <c r="K33" s="43">
        <v>1</v>
      </c>
      <c r="L33" s="43">
        <v>1</v>
      </c>
      <c r="M33" s="43">
        <v>1</v>
      </c>
      <c r="N33" s="43">
        <v>1</v>
      </c>
      <c r="O33" s="189" t="s">
        <v>57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43">
        <v>1</v>
      </c>
      <c r="AD33" s="43">
        <v>1</v>
      </c>
      <c r="AE33" s="43">
        <v>1</v>
      </c>
      <c r="AF33" s="43">
        <v>1</v>
      </c>
      <c r="AG33" s="67" t="s">
        <v>57</v>
      </c>
      <c r="AH33" s="67" t="s">
        <v>57</v>
      </c>
      <c r="AI33" s="67" t="s">
        <v>57</v>
      </c>
      <c r="AJ33" s="67" t="s">
        <v>57</v>
      </c>
      <c r="AK33" s="67" t="s">
        <v>57</v>
      </c>
      <c r="AL33" s="67" t="s">
        <v>57</v>
      </c>
      <c r="AM33" s="67" t="s">
        <v>57</v>
      </c>
      <c r="AN33" s="67" t="s">
        <v>57</v>
      </c>
      <c r="AO33" s="67" t="s">
        <v>57</v>
      </c>
      <c r="AP33" s="67" t="s">
        <v>57</v>
      </c>
      <c r="AQ33" s="67" t="s">
        <v>57</v>
      </c>
      <c r="AR33" s="43">
        <v>1</v>
      </c>
      <c r="AS33" s="42">
        <v>0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67" t="s">
        <v>57</v>
      </c>
      <c r="BG33" s="42">
        <v>0</v>
      </c>
      <c r="BH33" s="43">
        <v>1</v>
      </c>
      <c r="BI33" s="42">
        <v>0</v>
      </c>
      <c r="BJ33" s="67" t="s">
        <v>57</v>
      </c>
      <c r="BK33" s="42">
        <v>0</v>
      </c>
      <c r="BL33" s="42">
        <v>0</v>
      </c>
      <c r="BM33" s="42">
        <v>0</v>
      </c>
      <c r="BN33" s="67" t="s">
        <v>57</v>
      </c>
      <c r="BO33" s="43">
        <v>1</v>
      </c>
      <c r="BP33" s="43">
        <v>1</v>
      </c>
      <c r="BQ33" s="43">
        <v>1</v>
      </c>
      <c r="BR33" s="43">
        <v>1</v>
      </c>
      <c r="BS33" s="43">
        <v>1</v>
      </c>
      <c r="BT33" s="43">
        <v>1</v>
      </c>
      <c r="BU33" s="43">
        <v>1</v>
      </c>
      <c r="BV33" s="43">
        <v>1</v>
      </c>
      <c r="BW33" s="43">
        <v>1</v>
      </c>
      <c r="BX33" s="43">
        <v>1</v>
      </c>
      <c r="BY33" s="43">
        <v>1</v>
      </c>
      <c r="BZ33" s="43">
        <v>1</v>
      </c>
      <c r="CA33" s="43">
        <v>1</v>
      </c>
      <c r="CB33" s="185" t="s">
        <v>57</v>
      </c>
      <c r="CC33" s="43">
        <v>1</v>
      </c>
      <c r="CD33" s="42">
        <v>0</v>
      </c>
      <c r="CE33" s="42">
        <v>0</v>
      </c>
      <c r="CF33" s="42">
        <v>0</v>
      </c>
      <c r="CG33" s="43">
        <v>1</v>
      </c>
      <c r="CH33" s="42">
        <v>0</v>
      </c>
      <c r="CI33" s="42">
        <v>0</v>
      </c>
      <c r="CJ33" s="67" t="s">
        <v>57</v>
      </c>
      <c r="CK33" s="42">
        <v>0</v>
      </c>
      <c r="CL33" s="42">
        <v>0</v>
      </c>
      <c r="CM33" s="42">
        <v>0</v>
      </c>
      <c r="CN33" s="42">
        <v>0</v>
      </c>
      <c r="CO33" s="67" t="s">
        <v>57</v>
      </c>
      <c r="CP33" s="67" t="s">
        <v>57</v>
      </c>
      <c r="CQ33" s="43">
        <v>1</v>
      </c>
      <c r="CR33" s="42">
        <v>0</v>
      </c>
      <c r="CS33" s="67" t="s">
        <v>57</v>
      </c>
      <c r="CT33" s="43">
        <v>1</v>
      </c>
      <c r="CU33" s="42">
        <v>0</v>
      </c>
      <c r="CV33" s="42">
        <v>0</v>
      </c>
      <c r="CW33" s="67" t="s">
        <v>57</v>
      </c>
      <c r="CX33" s="42">
        <v>0</v>
      </c>
      <c r="CY33" s="42">
        <v>0</v>
      </c>
      <c r="CZ33" s="67" t="s">
        <v>57</v>
      </c>
      <c r="DA33" s="42">
        <v>0</v>
      </c>
      <c r="DB33" s="42">
        <v>0</v>
      </c>
      <c r="DC33" s="67" t="s">
        <v>57</v>
      </c>
      <c r="DD33" s="185" t="s">
        <v>57</v>
      </c>
      <c r="DE33" s="43">
        <v>1</v>
      </c>
      <c r="DF33" s="43">
        <v>1</v>
      </c>
      <c r="DG33" s="42">
        <v>0</v>
      </c>
      <c r="DH33" s="43">
        <v>1</v>
      </c>
      <c r="DI33" s="42">
        <v>0</v>
      </c>
      <c r="DJ33" s="43">
        <v>1</v>
      </c>
      <c r="DK33" s="43">
        <v>1</v>
      </c>
      <c r="DL33" s="43">
        <v>1</v>
      </c>
      <c r="DM33" s="43">
        <v>1</v>
      </c>
      <c r="DN33" s="42">
        <v>0</v>
      </c>
      <c r="DO33" s="42">
        <v>0</v>
      </c>
      <c r="DP33" s="42">
        <v>0</v>
      </c>
      <c r="DQ33" s="43">
        <v>1</v>
      </c>
      <c r="DR33" s="43">
        <v>1</v>
      </c>
      <c r="DS33" s="42">
        <v>0</v>
      </c>
      <c r="DT33" s="42">
        <v>0</v>
      </c>
      <c r="DU33" s="42">
        <v>0</v>
      </c>
      <c r="DV33" s="43">
        <v>1</v>
      </c>
      <c r="DW33" s="42">
        <v>0</v>
      </c>
      <c r="DX33" s="43">
        <v>1</v>
      </c>
      <c r="DY33" s="42">
        <v>0</v>
      </c>
      <c r="DZ33" s="42">
        <v>0</v>
      </c>
      <c r="EA33" s="42">
        <v>0</v>
      </c>
      <c r="EB33" s="67" t="s">
        <v>57</v>
      </c>
      <c r="EC33" s="67" t="s">
        <v>57</v>
      </c>
      <c r="ED33" s="67" t="s">
        <v>57</v>
      </c>
      <c r="EE33" s="67" t="s">
        <v>57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43">
        <v>1</v>
      </c>
      <c r="EO33" s="42">
        <v>0</v>
      </c>
      <c r="EP33" s="42">
        <v>0</v>
      </c>
      <c r="EQ33" s="43">
        <v>1</v>
      </c>
      <c r="ER33" s="43">
        <v>1</v>
      </c>
      <c r="ES33" s="43">
        <v>1</v>
      </c>
      <c r="ET33" s="43">
        <v>1</v>
      </c>
      <c r="EU33" s="42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0"/>
        <v>45</v>
      </c>
      <c r="FD33" s="210">
        <f t="shared" si="1"/>
        <v>0.54878048780487809</v>
      </c>
      <c r="FE33" s="101">
        <f t="shared" si="2"/>
        <v>13</v>
      </c>
      <c r="FF33" s="179"/>
      <c r="FG33" s="204"/>
      <c r="FH33" s="79"/>
      <c r="FI33" s="79"/>
      <c r="FJ33" s="79"/>
      <c r="FK33" s="202">
        <v>34665.141102494883</v>
      </c>
      <c r="FL33" s="79"/>
      <c r="FM33" s="80"/>
      <c r="FN33" s="179"/>
    </row>
    <row r="34" spans="1:170" s="133" customFormat="1" x14ac:dyDescent="0.25">
      <c r="A34" s="192" t="s">
        <v>187</v>
      </c>
      <c r="B34" s="129" t="s">
        <v>32</v>
      </c>
      <c r="C34" s="4">
        <v>1</v>
      </c>
      <c r="D34" s="4">
        <v>1</v>
      </c>
      <c r="E34" s="20"/>
      <c r="F34" s="127">
        <v>28859915615</v>
      </c>
      <c r="G34" s="188"/>
      <c r="H34" s="43">
        <v>1</v>
      </c>
      <c r="I34" s="43">
        <v>1</v>
      </c>
      <c r="J34" s="189" t="s">
        <v>57</v>
      </c>
      <c r="K34" s="43">
        <v>1</v>
      </c>
      <c r="L34" s="43">
        <v>1</v>
      </c>
      <c r="M34" s="43">
        <v>1</v>
      </c>
      <c r="N34" s="42">
        <v>0</v>
      </c>
      <c r="O34" s="189" t="s">
        <v>57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43">
        <v>1</v>
      </c>
      <c r="AD34" s="43">
        <v>1</v>
      </c>
      <c r="AE34" s="43">
        <v>1</v>
      </c>
      <c r="AF34" s="42">
        <v>0</v>
      </c>
      <c r="AG34" s="67" t="s">
        <v>57</v>
      </c>
      <c r="AH34" s="67" t="s">
        <v>57</v>
      </c>
      <c r="AI34" s="67" t="s">
        <v>57</v>
      </c>
      <c r="AJ34" s="67" t="s">
        <v>57</v>
      </c>
      <c r="AK34" s="67" t="s">
        <v>57</v>
      </c>
      <c r="AL34" s="67" t="s">
        <v>57</v>
      </c>
      <c r="AM34" s="67" t="s">
        <v>57</v>
      </c>
      <c r="AN34" s="67" t="s">
        <v>57</v>
      </c>
      <c r="AO34" s="67" t="s">
        <v>57</v>
      </c>
      <c r="AP34" s="67" t="s">
        <v>57</v>
      </c>
      <c r="AQ34" s="67" t="s">
        <v>57</v>
      </c>
      <c r="AR34" s="43">
        <v>1</v>
      </c>
      <c r="AS34" s="42">
        <v>0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67" t="s">
        <v>57</v>
      </c>
      <c r="BG34" s="42">
        <v>0</v>
      </c>
      <c r="BH34" s="42">
        <v>0</v>
      </c>
      <c r="BI34" s="42">
        <v>0</v>
      </c>
      <c r="BJ34" s="67" t="s">
        <v>57</v>
      </c>
      <c r="BK34" s="42">
        <v>0</v>
      </c>
      <c r="BL34" s="42">
        <v>0</v>
      </c>
      <c r="BM34" s="42">
        <v>0</v>
      </c>
      <c r="BN34" s="67" t="s">
        <v>57</v>
      </c>
      <c r="BO34" s="43">
        <v>1</v>
      </c>
      <c r="BP34" s="43">
        <v>1</v>
      </c>
      <c r="BQ34" s="42">
        <v>0</v>
      </c>
      <c r="BR34" s="43">
        <v>1</v>
      </c>
      <c r="BS34" s="42">
        <v>0</v>
      </c>
      <c r="BT34" s="43">
        <v>1</v>
      </c>
      <c r="BU34" s="43">
        <v>1</v>
      </c>
      <c r="BV34" s="43">
        <v>1</v>
      </c>
      <c r="BW34" s="42">
        <v>0</v>
      </c>
      <c r="BX34" s="43">
        <v>1</v>
      </c>
      <c r="BY34" s="42">
        <v>0</v>
      </c>
      <c r="BZ34" s="43">
        <v>1</v>
      </c>
      <c r="CA34" s="43">
        <v>1</v>
      </c>
      <c r="CB34" s="185" t="s">
        <v>57</v>
      </c>
      <c r="CC34" s="43">
        <v>1</v>
      </c>
      <c r="CD34" s="42">
        <v>0</v>
      </c>
      <c r="CE34" s="43">
        <v>1</v>
      </c>
      <c r="CF34" s="42">
        <v>0</v>
      </c>
      <c r="CG34" s="43">
        <v>1</v>
      </c>
      <c r="CH34" s="42">
        <v>0</v>
      </c>
      <c r="CI34" s="42">
        <v>0</v>
      </c>
      <c r="CJ34" s="67" t="s">
        <v>57</v>
      </c>
      <c r="CK34" s="43">
        <v>1</v>
      </c>
      <c r="CL34" s="42">
        <v>0</v>
      </c>
      <c r="CM34" s="42">
        <v>0</v>
      </c>
      <c r="CN34" s="42">
        <v>0</v>
      </c>
      <c r="CO34" s="67" t="s">
        <v>57</v>
      </c>
      <c r="CP34" s="67" t="s">
        <v>57</v>
      </c>
      <c r="CQ34" s="42">
        <v>0</v>
      </c>
      <c r="CR34" s="42">
        <v>0</v>
      </c>
      <c r="CS34" s="67" t="s">
        <v>57</v>
      </c>
      <c r="CT34" s="43">
        <v>1</v>
      </c>
      <c r="CU34" s="42">
        <v>0</v>
      </c>
      <c r="CV34" s="42">
        <v>0</v>
      </c>
      <c r="CW34" s="67" t="s">
        <v>57</v>
      </c>
      <c r="CX34" s="42">
        <v>0</v>
      </c>
      <c r="CY34" s="42">
        <v>0</v>
      </c>
      <c r="CZ34" s="67" t="s">
        <v>57</v>
      </c>
      <c r="DA34" s="42">
        <v>0</v>
      </c>
      <c r="DB34" s="42">
        <v>0</v>
      </c>
      <c r="DC34" s="67" t="s">
        <v>57</v>
      </c>
      <c r="DD34" s="185" t="s">
        <v>57</v>
      </c>
      <c r="DE34" s="43">
        <v>1</v>
      </c>
      <c r="DF34" s="43">
        <v>1</v>
      </c>
      <c r="DG34" s="42">
        <v>0</v>
      </c>
      <c r="DH34" s="43">
        <v>1</v>
      </c>
      <c r="DI34" s="42">
        <v>0</v>
      </c>
      <c r="DJ34" s="42">
        <v>0</v>
      </c>
      <c r="DK34" s="42">
        <v>0</v>
      </c>
      <c r="DL34" s="42">
        <v>0</v>
      </c>
      <c r="DM34" s="42">
        <v>0</v>
      </c>
      <c r="DN34" s="43">
        <v>1</v>
      </c>
      <c r="DO34" s="42">
        <v>0</v>
      </c>
      <c r="DP34" s="42">
        <v>0</v>
      </c>
      <c r="DQ34" s="43">
        <v>1</v>
      </c>
      <c r="DR34" s="43">
        <v>1</v>
      </c>
      <c r="DS34" s="42">
        <v>0</v>
      </c>
      <c r="DT34" s="42">
        <v>0</v>
      </c>
      <c r="DU34" s="42">
        <v>0</v>
      </c>
      <c r="DV34" s="42">
        <v>0</v>
      </c>
      <c r="DW34" s="42">
        <v>0</v>
      </c>
      <c r="DX34" s="43">
        <v>1</v>
      </c>
      <c r="DY34" s="42">
        <v>0</v>
      </c>
      <c r="DZ34" s="42">
        <v>0</v>
      </c>
      <c r="EA34" s="42">
        <v>0</v>
      </c>
      <c r="EB34" s="67" t="s">
        <v>57</v>
      </c>
      <c r="EC34" s="67" t="s">
        <v>57</v>
      </c>
      <c r="ED34" s="67" t="s">
        <v>57</v>
      </c>
      <c r="EE34" s="67" t="s">
        <v>57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43">
        <v>1</v>
      </c>
      <c r="EO34" s="42">
        <v>0</v>
      </c>
      <c r="EP34" s="43">
        <v>1</v>
      </c>
      <c r="EQ34" s="42">
        <v>0</v>
      </c>
      <c r="ER34" s="43">
        <v>1</v>
      </c>
      <c r="ES34" s="43">
        <v>1</v>
      </c>
      <c r="ET34" s="43">
        <v>1</v>
      </c>
      <c r="EU34" s="43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0"/>
        <v>36</v>
      </c>
      <c r="FD34" s="210">
        <f t="shared" si="1"/>
        <v>0.43902439024390244</v>
      </c>
      <c r="FE34" s="101">
        <f t="shared" si="2"/>
        <v>22</v>
      </c>
      <c r="FF34" s="179"/>
      <c r="FG34" s="204"/>
      <c r="FH34" s="79"/>
      <c r="FI34" s="79"/>
      <c r="FJ34" s="79"/>
      <c r="FK34" s="202">
        <v>1971.6720351454605</v>
      </c>
      <c r="FL34" s="79"/>
      <c r="FM34" s="80"/>
      <c r="FN34" s="179"/>
    </row>
    <row r="35" spans="1:170" s="133" customFormat="1" x14ac:dyDescent="0.25">
      <c r="A35" s="192" t="s">
        <v>188</v>
      </c>
      <c r="B35" s="129" t="s">
        <v>33</v>
      </c>
      <c r="C35" s="4">
        <v>1</v>
      </c>
      <c r="D35" s="4">
        <v>1</v>
      </c>
      <c r="E35" s="21"/>
      <c r="F35" s="128">
        <v>22578562881</v>
      </c>
      <c r="G35" s="188"/>
      <c r="H35" s="43">
        <v>1</v>
      </c>
      <c r="I35" s="43">
        <v>1</v>
      </c>
      <c r="J35" s="189" t="s">
        <v>57</v>
      </c>
      <c r="K35" s="43">
        <v>1</v>
      </c>
      <c r="L35" s="43">
        <v>1</v>
      </c>
      <c r="M35" s="43">
        <v>1</v>
      </c>
      <c r="N35" s="42">
        <v>0</v>
      </c>
      <c r="O35" s="189" t="s">
        <v>57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43">
        <v>1</v>
      </c>
      <c r="AD35" s="43">
        <v>1</v>
      </c>
      <c r="AE35" s="43">
        <v>1</v>
      </c>
      <c r="AF35" s="43">
        <v>1</v>
      </c>
      <c r="AG35" s="67" t="s">
        <v>57</v>
      </c>
      <c r="AH35" s="67" t="s">
        <v>57</v>
      </c>
      <c r="AI35" s="67" t="s">
        <v>57</v>
      </c>
      <c r="AJ35" s="67" t="s">
        <v>57</v>
      </c>
      <c r="AK35" s="67" t="s">
        <v>57</v>
      </c>
      <c r="AL35" s="67" t="s">
        <v>57</v>
      </c>
      <c r="AM35" s="67" t="s">
        <v>57</v>
      </c>
      <c r="AN35" s="67" t="s">
        <v>57</v>
      </c>
      <c r="AO35" s="67" t="s">
        <v>57</v>
      </c>
      <c r="AP35" s="67" t="s">
        <v>57</v>
      </c>
      <c r="AQ35" s="67" t="s">
        <v>57</v>
      </c>
      <c r="AR35" s="43">
        <v>1</v>
      </c>
      <c r="AS35" s="42">
        <v>0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67" t="s">
        <v>57</v>
      </c>
      <c r="BG35" s="43">
        <v>1</v>
      </c>
      <c r="BH35" s="42">
        <v>0</v>
      </c>
      <c r="BI35" s="42">
        <v>0</v>
      </c>
      <c r="BJ35" s="67" t="s">
        <v>57</v>
      </c>
      <c r="BK35" s="42">
        <v>0</v>
      </c>
      <c r="BL35" s="43">
        <v>1</v>
      </c>
      <c r="BM35" s="42">
        <v>0</v>
      </c>
      <c r="BN35" s="67" t="s">
        <v>57</v>
      </c>
      <c r="BO35" s="43">
        <v>1</v>
      </c>
      <c r="BP35" s="43">
        <v>1</v>
      </c>
      <c r="BQ35" s="43">
        <v>1</v>
      </c>
      <c r="BR35" s="42">
        <v>0</v>
      </c>
      <c r="BS35" s="43">
        <v>1</v>
      </c>
      <c r="BT35" s="42">
        <v>0</v>
      </c>
      <c r="BU35" s="43">
        <v>1</v>
      </c>
      <c r="BV35" s="43">
        <v>1</v>
      </c>
      <c r="BW35" s="43">
        <v>1</v>
      </c>
      <c r="BX35" s="43">
        <v>1</v>
      </c>
      <c r="BY35" s="43">
        <v>1</v>
      </c>
      <c r="BZ35" s="43">
        <v>1</v>
      </c>
      <c r="CA35" s="43">
        <v>1</v>
      </c>
      <c r="CB35" s="185" t="s">
        <v>57</v>
      </c>
      <c r="CC35" s="43">
        <v>1</v>
      </c>
      <c r="CD35" s="42">
        <v>0</v>
      </c>
      <c r="CE35" s="42">
        <v>0</v>
      </c>
      <c r="CF35" s="42">
        <v>0</v>
      </c>
      <c r="CG35" s="42">
        <v>0</v>
      </c>
      <c r="CH35" s="42">
        <v>0</v>
      </c>
      <c r="CI35" s="42">
        <v>0</v>
      </c>
      <c r="CJ35" s="67" t="s">
        <v>57</v>
      </c>
      <c r="CK35" s="42">
        <v>0</v>
      </c>
      <c r="CL35" s="42">
        <v>0</v>
      </c>
      <c r="CM35" s="42">
        <v>0</v>
      </c>
      <c r="CN35" s="42">
        <v>0</v>
      </c>
      <c r="CO35" s="67" t="s">
        <v>57</v>
      </c>
      <c r="CP35" s="67" t="s">
        <v>57</v>
      </c>
      <c r="CQ35" s="42">
        <v>0</v>
      </c>
      <c r="CR35" s="42">
        <v>0</v>
      </c>
      <c r="CS35" s="67" t="s">
        <v>57</v>
      </c>
      <c r="CT35" s="43">
        <v>1</v>
      </c>
      <c r="CU35" s="42">
        <v>0</v>
      </c>
      <c r="CV35" s="42">
        <v>0</v>
      </c>
      <c r="CW35" s="67" t="s">
        <v>57</v>
      </c>
      <c r="CX35" s="42">
        <v>0</v>
      </c>
      <c r="CY35" s="42">
        <v>0</v>
      </c>
      <c r="CZ35" s="67" t="s">
        <v>57</v>
      </c>
      <c r="DA35" s="42">
        <v>0</v>
      </c>
      <c r="DB35" s="43">
        <v>1</v>
      </c>
      <c r="DC35" s="67" t="s">
        <v>57</v>
      </c>
      <c r="DD35" s="185" t="s">
        <v>57</v>
      </c>
      <c r="DE35" s="43">
        <v>1</v>
      </c>
      <c r="DF35" s="43">
        <v>1</v>
      </c>
      <c r="DG35" s="42">
        <v>0</v>
      </c>
      <c r="DH35" s="43">
        <v>1</v>
      </c>
      <c r="DI35" s="42">
        <v>0</v>
      </c>
      <c r="DJ35" s="43">
        <v>1</v>
      </c>
      <c r="DK35" s="42">
        <v>0</v>
      </c>
      <c r="DL35" s="43">
        <v>1</v>
      </c>
      <c r="DM35" s="42">
        <v>0</v>
      </c>
      <c r="DN35" s="42">
        <v>0</v>
      </c>
      <c r="DO35" s="42">
        <v>0</v>
      </c>
      <c r="DP35" s="43">
        <v>1</v>
      </c>
      <c r="DQ35" s="43">
        <v>1</v>
      </c>
      <c r="DR35" s="43">
        <v>1</v>
      </c>
      <c r="DS35" s="42">
        <v>0</v>
      </c>
      <c r="DT35" s="42">
        <v>0</v>
      </c>
      <c r="DU35" s="42">
        <v>0</v>
      </c>
      <c r="DV35" s="43">
        <v>1</v>
      </c>
      <c r="DW35" s="42">
        <v>0</v>
      </c>
      <c r="DX35" s="43">
        <v>1</v>
      </c>
      <c r="DY35" s="42">
        <v>0</v>
      </c>
      <c r="DZ35" s="42">
        <v>0</v>
      </c>
      <c r="EA35" s="42">
        <v>0</v>
      </c>
      <c r="EB35" s="67" t="s">
        <v>57</v>
      </c>
      <c r="EC35" s="67" t="s">
        <v>57</v>
      </c>
      <c r="ED35" s="67" t="s">
        <v>57</v>
      </c>
      <c r="EE35" s="67" t="s">
        <v>57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43">
        <v>1</v>
      </c>
      <c r="EO35" s="42">
        <v>0</v>
      </c>
      <c r="EP35" s="42">
        <v>0</v>
      </c>
      <c r="EQ35" s="43">
        <v>1</v>
      </c>
      <c r="ER35" s="43">
        <v>1</v>
      </c>
      <c r="ES35" s="43">
        <v>1</v>
      </c>
      <c r="ET35" s="42">
        <v>0</v>
      </c>
      <c r="EU35" s="43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0"/>
        <v>41</v>
      </c>
      <c r="FD35" s="210">
        <f t="shared" si="1"/>
        <v>0.5</v>
      </c>
      <c r="FE35" s="101">
        <f t="shared" si="2"/>
        <v>15</v>
      </c>
      <c r="FF35" s="179"/>
      <c r="FG35" s="204"/>
      <c r="FH35" s="79"/>
      <c r="FI35" s="79"/>
      <c r="FJ35" s="79"/>
      <c r="FK35" s="202">
        <v>4918.642880367328</v>
      </c>
      <c r="FL35" s="79"/>
      <c r="FM35" s="80"/>
      <c r="FN35" s="179"/>
    </row>
    <row r="36" spans="1:170" x14ac:dyDescent="0.25">
      <c r="G36" s="29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0"/>
      <c r="AD36" s="30"/>
      <c r="AE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N36" s="31"/>
      <c r="CB36" s="122"/>
      <c r="DD36" s="31"/>
      <c r="EF36" s="31"/>
      <c r="EG36" s="31"/>
      <c r="EH36" s="31"/>
      <c r="EI36" s="31"/>
      <c r="EJ36" s="31"/>
      <c r="EK36" s="31"/>
      <c r="EL36" s="31"/>
      <c r="EM36" s="31"/>
      <c r="EV36" s="31"/>
      <c r="EW36" s="31"/>
      <c r="EX36" s="31"/>
      <c r="EY36" s="31"/>
      <c r="EZ36" s="31"/>
      <c r="FA36" s="31"/>
      <c r="FB36" s="31"/>
      <c r="FJ36" s="61"/>
      <c r="FK36" s="61"/>
      <c r="FL36" s="61"/>
    </row>
    <row r="37" spans="1:170" s="3" customFormat="1" x14ac:dyDescent="0.25">
      <c r="A37" s="33"/>
      <c r="B37" s="33"/>
      <c r="C37" s="51"/>
      <c r="D37" s="51"/>
      <c r="E37" s="52"/>
      <c r="F37" s="52"/>
      <c r="G37" s="29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0"/>
      <c r="BG37" s="30"/>
      <c r="BH37" s="30"/>
      <c r="BI37" s="30"/>
      <c r="BJ37" s="30"/>
      <c r="BK37" s="30"/>
      <c r="BL37" s="30"/>
      <c r="BM37" s="30"/>
      <c r="BN37" s="31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1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1"/>
      <c r="EG37" s="31"/>
      <c r="EH37" s="31"/>
      <c r="EI37" s="31"/>
      <c r="EJ37" s="31"/>
      <c r="EK37" s="31"/>
      <c r="EL37" s="31"/>
      <c r="EM37" s="31"/>
      <c r="EN37" s="30"/>
      <c r="EO37" s="30"/>
      <c r="EP37" s="30"/>
      <c r="EQ37" s="30"/>
      <c r="ER37" s="30"/>
      <c r="ES37" s="30"/>
      <c r="ET37" s="30"/>
      <c r="EU37" s="30"/>
      <c r="EV37" s="31"/>
      <c r="EW37" s="31"/>
      <c r="EX37" s="31"/>
      <c r="EY37" s="31"/>
      <c r="EZ37" s="31"/>
      <c r="FA37" s="31"/>
      <c r="FB37" s="31"/>
      <c r="FC37" s="30"/>
      <c r="FD37" s="33"/>
      <c r="FE37" s="33"/>
      <c r="FF37" s="33"/>
      <c r="FG37" s="33"/>
      <c r="FH37" s="33"/>
      <c r="FI37" s="33"/>
      <c r="FJ37" s="62"/>
      <c r="FK37" s="62"/>
      <c r="FL37" s="62"/>
      <c r="FM37" s="33"/>
      <c r="FN37" s="33"/>
    </row>
    <row r="38" spans="1:170" s="3" customFormat="1" x14ac:dyDescent="0.25">
      <c r="A38" s="33"/>
      <c r="B38" s="33"/>
      <c r="C38" s="51"/>
      <c r="D38" s="51"/>
      <c r="E38" s="52"/>
      <c r="F38" s="52"/>
      <c r="G38" s="29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0"/>
      <c r="BG38" s="30"/>
      <c r="BH38" s="30"/>
      <c r="BI38" s="30"/>
      <c r="BJ38" s="30"/>
      <c r="BK38" s="30"/>
      <c r="BL38" s="30"/>
      <c r="BM38" s="30"/>
      <c r="BN38" s="31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1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1"/>
      <c r="EG38" s="31"/>
      <c r="EH38" s="31"/>
      <c r="EI38" s="31"/>
      <c r="EJ38" s="31"/>
      <c r="EK38" s="31"/>
      <c r="EL38" s="31"/>
      <c r="EM38" s="31"/>
      <c r="EN38" s="30"/>
      <c r="EO38" s="30"/>
      <c r="EP38" s="30"/>
      <c r="EQ38" s="30"/>
      <c r="ER38" s="30"/>
      <c r="ES38" s="30"/>
      <c r="ET38" s="30"/>
      <c r="EU38" s="30"/>
      <c r="EV38" s="31"/>
      <c r="EW38" s="31"/>
      <c r="EX38" s="31"/>
      <c r="EY38" s="31"/>
      <c r="EZ38" s="31"/>
      <c r="FA38" s="31"/>
      <c r="FB38" s="31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</row>
    <row r="39" spans="1:170" x14ac:dyDescent="0.25"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</row>
    <row r="40" spans="1:170" x14ac:dyDescent="0.25">
      <c r="G40" s="29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N40" s="31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1"/>
      <c r="EG40" s="31"/>
      <c r="EH40" s="31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</row>
    <row r="41" spans="1:170" x14ac:dyDescent="0.25">
      <c r="G41" s="29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N41" s="31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1"/>
      <c r="EG41" s="31"/>
      <c r="EH41" s="31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</row>
    <row r="42" spans="1:170" x14ac:dyDescent="0.25">
      <c r="G42" s="29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N42" s="31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1"/>
      <c r="EG42" s="31"/>
      <c r="EH42" s="31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  <row r="43" spans="1:170" x14ac:dyDescent="0.25">
      <c r="G43" s="29"/>
      <c r="H43" s="30"/>
      <c r="I43" s="30"/>
      <c r="J43" s="30"/>
      <c r="K43" s="30"/>
      <c r="L43" s="30"/>
      <c r="M43" s="30"/>
      <c r="N43" s="30"/>
      <c r="O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BF43" s="30"/>
      <c r="BG43" s="30"/>
      <c r="BH43" s="30"/>
      <c r="BI43" s="30"/>
      <c r="BJ43" s="30"/>
      <c r="BK43" s="30"/>
      <c r="BL43" s="30"/>
      <c r="BM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N43" s="30"/>
      <c r="EO43" s="30"/>
      <c r="EP43" s="30"/>
      <c r="EQ43" s="30"/>
      <c r="ER43" s="30"/>
      <c r="ES43" s="30"/>
      <c r="ET43" s="30"/>
      <c r="EU43" s="30"/>
    </row>
    <row r="44" spans="1:170" x14ac:dyDescent="0.25">
      <c r="G44" s="29"/>
      <c r="H44" s="30"/>
      <c r="I44" s="30"/>
      <c r="J44" s="30"/>
      <c r="K44" s="30"/>
      <c r="L44" s="30"/>
      <c r="M44" s="30"/>
      <c r="N44" s="30"/>
      <c r="O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BF44" s="30"/>
      <c r="BG44" s="30"/>
      <c r="BH44" s="30"/>
      <c r="BI44" s="30"/>
      <c r="BJ44" s="30"/>
      <c r="BK44" s="30"/>
      <c r="BL44" s="30"/>
      <c r="BM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N44" s="30"/>
      <c r="EO44" s="30"/>
      <c r="EP44" s="30"/>
      <c r="EQ44" s="30"/>
      <c r="ER44" s="30"/>
      <c r="ES44" s="30"/>
      <c r="ET44" s="30"/>
      <c r="EU44" s="30"/>
    </row>
    <row r="45" spans="1:170" x14ac:dyDescent="0.25">
      <c r="G45" s="29"/>
      <c r="H45" s="30"/>
      <c r="I45" s="30"/>
      <c r="J45" s="30"/>
      <c r="K45" s="30"/>
      <c r="L45" s="30"/>
      <c r="M45" s="30"/>
      <c r="N45" s="30"/>
      <c r="O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BF45" s="30"/>
      <c r="BG45" s="30"/>
      <c r="BH45" s="30"/>
      <c r="BI45" s="30"/>
      <c r="BJ45" s="30"/>
      <c r="BK45" s="30"/>
      <c r="BL45" s="30"/>
      <c r="BM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N45" s="30"/>
      <c r="EO45" s="30"/>
      <c r="EP45" s="30"/>
      <c r="EQ45" s="30"/>
      <c r="ER45" s="30"/>
      <c r="ES45" s="30"/>
      <c r="ET45" s="30"/>
      <c r="EU45" s="30"/>
    </row>
  </sheetData>
  <mergeCells count="14">
    <mergeCell ref="FG1:FM1"/>
    <mergeCell ref="BF1:BN1"/>
    <mergeCell ref="FC1:FE1"/>
    <mergeCell ref="EN1:FB1"/>
    <mergeCell ref="DJ1:EM1"/>
    <mergeCell ref="AG1:BE1"/>
    <mergeCell ref="H1:AF1"/>
    <mergeCell ref="A1:A3"/>
    <mergeCell ref="B1:B3"/>
    <mergeCell ref="DE1:DI1"/>
    <mergeCell ref="CE1:CP1"/>
    <mergeCell ref="CC1:CD1"/>
    <mergeCell ref="BO1:CB1"/>
    <mergeCell ref="CQ1:DD1"/>
  </mergeCells>
  <conditionalFormatting sqref="U18">
    <cfRule type="cellIs" dxfId="79" priority="20" operator="equal">
      <formula>"Ley de Ing."</formula>
    </cfRule>
  </conditionalFormatting>
  <conditionalFormatting sqref="V18">
    <cfRule type="cellIs" dxfId="78" priority="19" operator="equal">
      <formula>"Ley de Ing."</formula>
    </cfRule>
  </conditionalFormatting>
  <conditionalFormatting sqref="W18">
    <cfRule type="cellIs" dxfId="77" priority="18" operator="equal">
      <formula>"Ley de Ing."</formula>
    </cfRule>
  </conditionalFormatting>
  <conditionalFormatting sqref="X18">
    <cfRule type="cellIs" dxfId="76" priority="17" operator="equal">
      <formula>"Ley de Ing."</formula>
    </cfRule>
  </conditionalFormatting>
  <conditionalFormatting sqref="Y18">
    <cfRule type="cellIs" dxfId="75" priority="16" operator="equal">
      <formula>"Ley de Ing."</formula>
    </cfRule>
  </conditionalFormatting>
  <conditionalFormatting sqref="Z18">
    <cfRule type="cellIs" dxfId="74" priority="15" operator="equal">
      <formula>"Ley de Ing."</formula>
    </cfRule>
  </conditionalFormatting>
  <conditionalFormatting sqref="AA18">
    <cfRule type="cellIs" dxfId="73" priority="14" operator="equal">
      <formula>"Ley de Ing."</formula>
    </cfRule>
  </conditionalFormatting>
  <conditionalFormatting sqref="AB18">
    <cfRule type="cellIs" dxfId="72" priority="13" operator="equal">
      <formula>"Ley de Ing."</formula>
    </cfRule>
  </conditionalFormatting>
  <conditionalFormatting sqref="AT18">
    <cfRule type="cellIs" dxfId="71" priority="12" operator="equal">
      <formula>"Ley de Ing."</formula>
    </cfRule>
  </conditionalFormatting>
  <conditionalFormatting sqref="AU18">
    <cfRule type="cellIs" dxfId="70" priority="11" operator="equal">
      <formula>"Ley de Ing."</formula>
    </cfRule>
  </conditionalFormatting>
  <conditionalFormatting sqref="AV18">
    <cfRule type="cellIs" dxfId="69" priority="10" operator="equal">
      <formula>"Ley de Ing."</formula>
    </cfRule>
  </conditionalFormatting>
  <conditionalFormatting sqref="AW18">
    <cfRule type="cellIs" dxfId="68" priority="9" operator="equal">
      <formula>"Ley de Ing."</formula>
    </cfRule>
  </conditionalFormatting>
  <conditionalFormatting sqref="AX18">
    <cfRule type="cellIs" dxfId="67" priority="8" operator="equal">
      <formula>"Ley de Ing."</formula>
    </cfRule>
  </conditionalFormatting>
  <conditionalFormatting sqref="AY18">
    <cfRule type="cellIs" dxfId="66" priority="7" operator="equal">
      <formula>"Ley de Ing."</formula>
    </cfRule>
  </conditionalFormatting>
  <conditionalFormatting sqref="AZ18">
    <cfRule type="cellIs" dxfId="65" priority="6" operator="equal">
      <formula>"Ley de Ing."</formula>
    </cfRule>
  </conditionalFormatting>
  <conditionalFormatting sqref="BA18">
    <cfRule type="cellIs" dxfId="64" priority="5" operator="equal">
      <formula>"Ley de Ing."</formula>
    </cfRule>
  </conditionalFormatting>
  <conditionalFormatting sqref="BB18">
    <cfRule type="cellIs" dxfId="63" priority="4" operator="equal">
      <formula>"Ley de Ing."</formula>
    </cfRule>
  </conditionalFormatting>
  <conditionalFormatting sqref="BC18">
    <cfRule type="cellIs" dxfId="62" priority="3" operator="equal">
      <formula>"Ley de Ing."</formula>
    </cfRule>
  </conditionalFormatting>
  <conditionalFormatting sqref="BD18">
    <cfRule type="cellIs" dxfId="61" priority="2" operator="equal">
      <formula>"Ley de Ing."</formula>
    </cfRule>
  </conditionalFormatting>
  <conditionalFormatting sqref="BE18">
    <cfRule type="cellIs" dxfId="60" priority="1" operator="equal">
      <formula>"Ley de Ing."</formula>
    </cfRule>
  </conditionalFormatting>
  <pageMargins left="0.7" right="0.7" top="0.75" bottom="0.75" header="0.3" footer="0.3"/>
  <ignoredErrors>
    <ignoredError sqref="FD12" formula="1"/>
    <ignoredError sqref="A4:A35" numberStoredAsText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FO45"/>
  <sheetViews>
    <sheetView showGridLines="0" zoomScale="90" zoomScaleNormal="90" workbookViewId="0">
      <pane xSplit="2" ySplit="3" topLeftCell="FH4" activePane="bottomRight" state="frozen"/>
      <selection pane="topRight" activeCell="C1" sqref="C1"/>
      <selection pane="bottomLeft" activeCell="A5" sqref="A5"/>
      <selection pane="bottomRight" activeCell="FG2" sqref="FG1:FM1048576"/>
    </sheetView>
  </sheetViews>
  <sheetFormatPr baseColWidth="10" defaultRowHeight="15" x14ac:dyDescent="0.25"/>
  <cols>
    <col min="1" max="1" width="17.7109375" style="69" customWidth="1"/>
    <col min="2" max="2" width="17.7109375" style="26" customWidth="1"/>
    <col min="3" max="4" width="11.7109375" style="27" customWidth="1"/>
    <col min="5" max="6" width="20.7109375" style="28" customWidth="1"/>
    <col min="7" max="7" width="20.7109375" style="34" customWidth="1"/>
    <col min="8" max="15" width="30.7109375" style="32" customWidth="1"/>
    <col min="16" max="20" width="30.7109375" style="26" customWidth="1"/>
    <col min="21" max="28" width="30.7109375" style="157" customWidth="1"/>
    <col min="29" max="45" width="30.7109375" style="32" customWidth="1"/>
    <col min="46" max="57" width="30.7109375" style="157" customWidth="1"/>
    <col min="58" max="65" width="30.7109375" style="32" customWidth="1"/>
    <col min="66" max="66" width="30.7109375" style="26" customWidth="1"/>
    <col min="67" max="79" width="30.7109375" style="32" customWidth="1"/>
    <col min="80" max="80" width="30.7109375" style="156" customWidth="1"/>
    <col min="81" max="107" width="30.7109375" style="32" customWidth="1"/>
    <col min="108" max="108" width="30.7109375" style="156" customWidth="1"/>
    <col min="109" max="135" width="30.7109375" style="32" customWidth="1"/>
    <col min="136" max="136" width="30.7109375" style="26" customWidth="1"/>
    <col min="137" max="138" width="30.7109375" style="121" customWidth="1"/>
    <col min="139" max="143" width="30.7109375" style="156" customWidth="1"/>
    <col min="144" max="151" width="30.7109375" style="32" customWidth="1"/>
    <col min="152" max="158" width="30.7109375" style="156" customWidth="1"/>
    <col min="159" max="161" width="11.7109375" style="26" customWidth="1"/>
    <col min="162" max="162" width="11.7109375" style="126" customWidth="1"/>
    <col min="163" max="163" width="15.85546875" style="26" bestFit="1" customWidth="1"/>
    <col min="164" max="164" width="11" style="26" bestFit="1" customWidth="1"/>
    <col min="165" max="165" width="17.5703125" style="26" bestFit="1" customWidth="1"/>
    <col min="166" max="166" width="15.28515625" style="26" bestFit="1" customWidth="1"/>
    <col min="167" max="167" width="72.140625" style="26" bestFit="1" customWidth="1"/>
    <col min="168" max="168" width="16.5703125" style="26" bestFit="1" customWidth="1"/>
    <col min="169" max="169" width="17.7109375" style="26" bestFit="1" customWidth="1"/>
    <col min="170" max="170" width="14.7109375" style="26" bestFit="1" customWidth="1"/>
    <col min="171" max="171" width="11.42578125" style="26"/>
  </cols>
  <sheetData>
    <row r="1" spans="1:171" s="133" customFormat="1" ht="15" customHeight="1" thickBot="1" x14ac:dyDescent="0.3">
      <c r="A1" s="246" t="s">
        <v>56</v>
      </c>
      <c r="B1" s="246" t="s">
        <v>0</v>
      </c>
      <c r="C1" s="35"/>
      <c r="D1" s="35"/>
      <c r="E1" s="45"/>
      <c r="F1" s="45"/>
      <c r="G1" s="46"/>
      <c r="H1" s="243" t="s">
        <v>266</v>
      </c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5"/>
      <c r="AG1" s="240" t="s">
        <v>351</v>
      </c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2"/>
      <c r="BF1" s="252" t="s">
        <v>415</v>
      </c>
      <c r="BG1" s="253"/>
      <c r="BH1" s="253"/>
      <c r="BI1" s="253"/>
      <c r="BJ1" s="253"/>
      <c r="BK1" s="253"/>
      <c r="BL1" s="253"/>
      <c r="BM1" s="253"/>
      <c r="BN1" s="254"/>
      <c r="BO1" s="249" t="s">
        <v>416</v>
      </c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1"/>
      <c r="CC1" s="248" t="s">
        <v>417</v>
      </c>
      <c r="CD1" s="248"/>
      <c r="CE1" s="247" t="s">
        <v>418</v>
      </c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52" t="s">
        <v>419</v>
      </c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4"/>
      <c r="DE1" s="247" t="s">
        <v>420</v>
      </c>
      <c r="DF1" s="247"/>
      <c r="DG1" s="247"/>
      <c r="DH1" s="247"/>
      <c r="DI1" s="247"/>
      <c r="DJ1" s="252" t="s">
        <v>421</v>
      </c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4"/>
      <c r="EN1" s="249" t="s">
        <v>422</v>
      </c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1"/>
      <c r="FC1" s="264" t="s">
        <v>312</v>
      </c>
      <c r="FD1" s="265"/>
      <c r="FE1" s="266"/>
      <c r="FF1" s="179"/>
      <c r="FG1" s="256" t="s">
        <v>399</v>
      </c>
      <c r="FH1" s="256"/>
      <c r="FI1" s="256"/>
      <c r="FJ1" s="256"/>
      <c r="FK1" s="256"/>
      <c r="FL1" s="256"/>
      <c r="FM1" s="256"/>
      <c r="FN1" s="179"/>
      <c r="FO1" s="179"/>
    </row>
    <row r="2" spans="1:171" s="1" customFormat="1" ht="85.15" customHeight="1" thickBot="1" x14ac:dyDescent="0.3">
      <c r="A2" s="246"/>
      <c r="B2" s="246"/>
      <c r="C2" s="2" t="s">
        <v>1</v>
      </c>
      <c r="D2" s="2" t="s">
        <v>2</v>
      </c>
      <c r="E2" s="39" t="s">
        <v>34</v>
      </c>
      <c r="F2" s="39" t="s">
        <v>35</v>
      </c>
      <c r="G2" s="38" t="s">
        <v>264</v>
      </c>
      <c r="H2" s="161" t="s">
        <v>295</v>
      </c>
      <c r="I2" s="161" t="s">
        <v>200</v>
      </c>
      <c r="J2" s="161" t="s">
        <v>201</v>
      </c>
      <c r="K2" s="161" t="s">
        <v>202</v>
      </c>
      <c r="L2" s="161" t="s">
        <v>203</v>
      </c>
      <c r="M2" s="161" t="s">
        <v>204</v>
      </c>
      <c r="N2" s="161" t="s">
        <v>205</v>
      </c>
      <c r="O2" s="161" t="s">
        <v>149</v>
      </c>
      <c r="P2" s="161" t="s">
        <v>268</v>
      </c>
      <c r="Q2" s="161" t="s">
        <v>269</v>
      </c>
      <c r="R2" s="161" t="s">
        <v>270</v>
      </c>
      <c r="S2" s="161" t="s">
        <v>271</v>
      </c>
      <c r="T2" s="161" t="s">
        <v>272</v>
      </c>
      <c r="U2" s="161" t="s">
        <v>322</v>
      </c>
      <c r="V2" s="161" t="s">
        <v>324</v>
      </c>
      <c r="W2" s="161" t="s">
        <v>328</v>
      </c>
      <c r="X2" s="161" t="s">
        <v>353</v>
      </c>
      <c r="Y2" s="161" t="s">
        <v>329</v>
      </c>
      <c r="Z2" s="161" t="s">
        <v>330</v>
      </c>
      <c r="AA2" s="161" t="s">
        <v>334</v>
      </c>
      <c r="AB2" s="161" t="s">
        <v>335</v>
      </c>
      <c r="AC2" s="162" t="s">
        <v>37</v>
      </c>
      <c r="AD2" s="162" t="s">
        <v>38</v>
      </c>
      <c r="AE2" s="162" t="s">
        <v>39</v>
      </c>
      <c r="AF2" s="229" t="s">
        <v>40</v>
      </c>
      <c r="AG2" s="223" t="s">
        <v>297</v>
      </c>
      <c r="AH2" s="163" t="s">
        <v>298</v>
      </c>
      <c r="AI2" s="163" t="s">
        <v>299</v>
      </c>
      <c r="AJ2" s="163" t="s">
        <v>300</v>
      </c>
      <c r="AK2" s="163" t="s">
        <v>301</v>
      </c>
      <c r="AL2" s="163" t="s">
        <v>302</v>
      </c>
      <c r="AM2" s="163" t="s">
        <v>303</v>
      </c>
      <c r="AN2" s="163" t="s">
        <v>304</v>
      </c>
      <c r="AO2" s="163" t="s">
        <v>305</v>
      </c>
      <c r="AP2" s="163" t="s">
        <v>306</v>
      </c>
      <c r="AQ2" s="163" t="s">
        <v>307</v>
      </c>
      <c r="AR2" s="163" t="s">
        <v>144</v>
      </c>
      <c r="AS2" s="163" t="s">
        <v>401</v>
      </c>
      <c r="AT2" s="223" t="s">
        <v>340</v>
      </c>
      <c r="AU2" s="163" t="s">
        <v>341</v>
      </c>
      <c r="AV2" s="163" t="s">
        <v>342</v>
      </c>
      <c r="AW2" s="163" t="s">
        <v>343</v>
      </c>
      <c r="AX2" s="163" t="s">
        <v>344</v>
      </c>
      <c r="AY2" s="163" t="s">
        <v>345</v>
      </c>
      <c r="AZ2" s="163" t="s">
        <v>356</v>
      </c>
      <c r="BA2" s="163" t="s">
        <v>348</v>
      </c>
      <c r="BB2" s="163" t="s">
        <v>349</v>
      </c>
      <c r="BC2" s="163" t="s">
        <v>350</v>
      </c>
      <c r="BD2" s="163" t="s">
        <v>346</v>
      </c>
      <c r="BE2" s="224" t="s">
        <v>347</v>
      </c>
      <c r="BF2" s="232" t="s">
        <v>206</v>
      </c>
      <c r="BG2" s="161" t="s">
        <v>207</v>
      </c>
      <c r="BH2" s="161" t="s">
        <v>208</v>
      </c>
      <c r="BI2" s="161" t="s">
        <v>209</v>
      </c>
      <c r="BJ2" s="161" t="s">
        <v>210</v>
      </c>
      <c r="BK2" s="161" t="s">
        <v>211</v>
      </c>
      <c r="BL2" s="161" t="s">
        <v>147</v>
      </c>
      <c r="BM2" s="161" t="s">
        <v>148</v>
      </c>
      <c r="BN2" s="161" t="s">
        <v>212</v>
      </c>
      <c r="BO2" s="163" t="s">
        <v>213</v>
      </c>
      <c r="BP2" s="163" t="s">
        <v>214</v>
      </c>
      <c r="BQ2" s="163" t="s">
        <v>357</v>
      </c>
      <c r="BR2" s="163" t="s">
        <v>358</v>
      </c>
      <c r="BS2" s="163" t="s">
        <v>215</v>
      </c>
      <c r="BT2" s="163" t="s">
        <v>216</v>
      </c>
      <c r="BU2" s="163" t="s">
        <v>217</v>
      </c>
      <c r="BV2" s="163" t="s">
        <v>218</v>
      </c>
      <c r="BW2" s="163" t="s">
        <v>219</v>
      </c>
      <c r="BX2" s="163" t="s">
        <v>220</v>
      </c>
      <c r="BY2" s="163" t="s">
        <v>221</v>
      </c>
      <c r="BZ2" s="163" t="s">
        <v>222</v>
      </c>
      <c r="CA2" s="163" t="s">
        <v>223</v>
      </c>
      <c r="CB2" s="163" t="s">
        <v>359</v>
      </c>
      <c r="CC2" s="161" t="s">
        <v>224</v>
      </c>
      <c r="CD2" s="161" t="s">
        <v>296</v>
      </c>
      <c r="CE2" s="163" t="s">
        <v>279</v>
      </c>
      <c r="CF2" s="163" t="s">
        <v>280</v>
      </c>
      <c r="CG2" s="163" t="s">
        <v>281</v>
      </c>
      <c r="CH2" s="163" t="s">
        <v>282</v>
      </c>
      <c r="CI2" s="163" t="s">
        <v>283</v>
      </c>
      <c r="CJ2" s="163" t="s">
        <v>41</v>
      </c>
      <c r="CK2" s="163" t="s">
        <v>42</v>
      </c>
      <c r="CL2" s="163" t="s">
        <v>225</v>
      </c>
      <c r="CM2" s="163" t="s">
        <v>43</v>
      </c>
      <c r="CN2" s="163" t="s">
        <v>226</v>
      </c>
      <c r="CO2" s="163" t="s">
        <v>151</v>
      </c>
      <c r="CP2" s="163" t="s">
        <v>154</v>
      </c>
      <c r="CQ2" s="161" t="s">
        <v>284</v>
      </c>
      <c r="CR2" s="161" t="s">
        <v>227</v>
      </c>
      <c r="CS2" s="161" t="s">
        <v>310</v>
      </c>
      <c r="CT2" s="161" t="s">
        <v>285</v>
      </c>
      <c r="CU2" s="161" t="s">
        <v>286</v>
      </c>
      <c r="CV2" s="161" t="s">
        <v>287</v>
      </c>
      <c r="CW2" s="161" t="s">
        <v>308</v>
      </c>
      <c r="CX2" s="161" t="s">
        <v>288</v>
      </c>
      <c r="CY2" s="161" t="s">
        <v>289</v>
      </c>
      <c r="CZ2" s="161" t="s">
        <v>290</v>
      </c>
      <c r="DA2" s="161" t="s">
        <v>291</v>
      </c>
      <c r="DB2" s="161" t="s">
        <v>292</v>
      </c>
      <c r="DC2" s="161" t="s">
        <v>152</v>
      </c>
      <c r="DD2" s="161" t="s">
        <v>354</v>
      </c>
      <c r="DE2" s="163" t="s">
        <v>44</v>
      </c>
      <c r="DF2" s="163" t="s">
        <v>293</v>
      </c>
      <c r="DG2" s="163" t="s">
        <v>45</v>
      </c>
      <c r="DH2" s="163" t="s">
        <v>228</v>
      </c>
      <c r="DI2" s="163" t="s">
        <v>46</v>
      </c>
      <c r="DJ2" s="161" t="s">
        <v>229</v>
      </c>
      <c r="DK2" s="161" t="s">
        <v>230</v>
      </c>
      <c r="DL2" s="161" t="s">
        <v>231</v>
      </c>
      <c r="DM2" s="161" t="s">
        <v>232</v>
      </c>
      <c r="DN2" s="161" t="s">
        <v>233</v>
      </c>
      <c r="DO2" s="161" t="s">
        <v>234</v>
      </c>
      <c r="DP2" s="161" t="s">
        <v>235</v>
      </c>
      <c r="DQ2" s="161" t="s">
        <v>236</v>
      </c>
      <c r="DR2" s="161" t="s">
        <v>294</v>
      </c>
      <c r="DS2" s="161" t="s">
        <v>237</v>
      </c>
      <c r="DT2" s="161" t="s">
        <v>238</v>
      </c>
      <c r="DU2" s="161" t="s">
        <v>273</v>
      </c>
      <c r="DV2" s="161" t="s">
        <v>239</v>
      </c>
      <c r="DW2" s="161" t="s">
        <v>274</v>
      </c>
      <c r="DX2" s="161" t="s">
        <v>361</v>
      </c>
      <c r="DY2" s="161" t="s">
        <v>275</v>
      </c>
      <c r="DZ2" s="161" t="s">
        <v>240</v>
      </c>
      <c r="EA2" s="161" t="s">
        <v>241</v>
      </c>
      <c r="EB2" s="161" t="s">
        <v>47</v>
      </c>
      <c r="EC2" s="161" t="s">
        <v>242</v>
      </c>
      <c r="ED2" s="161" t="s">
        <v>243</v>
      </c>
      <c r="EE2" s="161" t="s">
        <v>48</v>
      </c>
      <c r="EF2" s="161" t="s">
        <v>380</v>
      </c>
      <c r="EG2" s="161" t="s">
        <v>277</v>
      </c>
      <c r="EH2" s="161" t="s">
        <v>309</v>
      </c>
      <c r="EI2" s="161" t="s">
        <v>362</v>
      </c>
      <c r="EJ2" s="161" t="s">
        <v>363</v>
      </c>
      <c r="EK2" s="161" t="s">
        <v>364</v>
      </c>
      <c r="EL2" s="161" t="s">
        <v>381</v>
      </c>
      <c r="EM2" s="161" t="s">
        <v>379</v>
      </c>
      <c r="EN2" s="163" t="s">
        <v>49</v>
      </c>
      <c r="EO2" s="163" t="s">
        <v>50</v>
      </c>
      <c r="EP2" s="163" t="s">
        <v>51</v>
      </c>
      <c r="EQ2" s="163" t="s">
        <v>244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365</v>
      </c>
      <c r="EW2" s="233" t="s">
        <v>366</v>
      </c>
      <c r="EX2" s="233" t="s">
        <v>367</v>
      </c>
      <c r="EY2" s="233" t="s">
        <v>368</v>
      </c>
      <c r="EZ2" s="233" t="s">
        <v>369</v>
      </c>
      <c r="FA2" s="233" t="s">
        <v>370</v>
      </c>
      <c r="FB2" s="233" t="s">
        <v>371</v>
      </c>
      <c r="FC2" s="236" t="s">
        <v>189</v>
      </c>
      <c r="FD2" s="236" t="s">
        <v>190</v>
      </c>
      <c r="FE2" s="236" t="s">
        <v>313</v>
      </c>
      <c r="FF2" s="68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197</v>
      </c>
      <c r="FL2" s="25" t="s">
        <v>194</v>
      </c>
      <c r="FM2" s="25" t="s">
        <v>193</v>
      </c>
      <c r="FN2" s="68"/>
      <c r="FO2" s="68"/>
    </row>
    <row r="3" spans="1:171" s="133" customFormat="1" ht="15.75" thickBot="1" x14ac:dyDescent="0.3">
      <c r="A3" s="246"/>
      <c r="B3" s="246"/>
      <c r="C3" s="2" t="s">
        <v>252</v>
      </c>
      <c r="D3" s="2" t="s">
        <v>253</v>
      </c>
      <c r="E3" s="2" t="s">
        <v>254</v>
      </c>
      <c r="F3" s="2" t="s">
        <v>255</v>
      </c>
      <c r="G3" s="2" t="s">
        <v>256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59" t="s">
        <v>245</v>
      </c>
      <c r="Q3" s="159" t="s">
        <v>246</v>
      </c>
      <c r="R3" s="159" t="s">
        <v>247</v>
      </c>
      <c r="S3" s="159" t="s">
        <v>248</v>
      </c>
      <c r="T3" s="159" t="s">
        <v>249</v>
      </c>
      <c r="U3" s="159" t="s">
        <v>321</v>
      </c>
      <c r="V3" s="159" t="s">
        <v>323</v>
      </c>
      <c r="W3" s="159" t="s">
        <v>325</v>
      </c>
      <c r="X3" s="159" t="s">
        <v>326</v>
      </c>
      <c r="Y3" s="159" t="s">
        <v>327</v>
      </c>
      <c r="Z3" s="159" t="s">
        <v>331</v>
      </c>
      <c r="AA3" s="159" t="s">
        <v>332</v>
      </c>
      <c r="AB3" s="159" t="s">
        <v>333</v>
      </c>
      <c r="AC3" s="159" t="s">
        <v>336</v>
      </c>
      <c r="AD3" s="159" t="s">
        <v>337</v>
      </c>
      <c r="AE3" s="159" t="s">
        <v>338</v>
      </c>
      <c r="AF3" s="173" t="s">
        <v>339</v>
      </c>
      <c r="AG3" s="15" t="s">
        <v>352</v>
      </c>
      <c r="AH3" s="15" t="s">
        <v>387</v>
      </c>
      <c r="AI3" s="15" t="s">
        <v>388</v>
      </c>
      <c r="AJ3" s="15" t="s">
        <v>389</v>
      </c>
      <c r="AK3" s="15" t="s">
        <v>390</v>
      </c>
      <c r="AL3" s="15" t="s">
        <v>391</v>
      </c>
      <c r="AM3" s="15" t="s">
        <v>392</v>
      </c>
      <c r="AN3" s="15" t="s">
        <v>393</v>
      </c>
      <c r="AO3" s="15" t="s">
        <v>394</v>
      </c>
      <c r="AP3" s="15" t="s">
        <v>395</v>
      </c>
      <c r="AQ3" s="15" t="s">
        <v>396</v>
      </c>
      <c r="AR3" s="15" t="s">
        <v>397</v>
      </c>
      <c r="AS3" s="15" t="s">
        <v>402</v>
      </c>
      <c r="AT3" s="15" t="s">
        <v>403</v>
      </c>
      <c r="AU3" s="15" t="s">
        <v>404</v>
      </c>
      <c r="AV3" s="15" t="s">
        <v>405</v>
      </c>
      <c r="AW3" s="15" t="s">
        <v>406</v>
      </c>
      <c r="AX3" s="15" t="s">
        <v>407</v>
      </c>
      <c r="AY3" s="15" t="s">
        <v>408</v>
      </c>
      <c r="AZ3" s="15" t="s">
        <v>409</v>
      </c>
      <c r="BA3" s="15" t="s">
        <v>410</v>
      </c>
      <c r="BB3" s="15" t="s">
        <v>411</v>
      </c>
      <c r="BC3" s="15" t="s">
        <v>412</v>
      </c>
      <c r="BD3" s="15" t="s">
        <v>413</v>
      </c>
      <c r="BE3" s="15" t="s">
        <v>414</v>
      </c>
      <c r="BF3" s="178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59" t="s">
        <v>250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5" t="s">
        <v>360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37" t="s">
        <v>355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59" t="s">
        <v>251</v>
      </c>
      <c r="EG3" s="159" t="s">
        <v>276</v>
      </c>
      <c r="EH3" s="159" t="s">
        <v>278</v>
      </c>
      <c r="EI3" s="159" t="s">
        <v>382</v>
      </c>
      <c r="EJ3" s="159" t="s">
        <v>383</v>
      </c>
      <c r="EK3" s="159" t="s">
        <v>384</v>
      </c>
      <c r="EL3" s="159" t="s">
        <v>385</v>
      </c>
      <c r="EM3" s="159" t="s">
        <v>386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228" t="s">
        <v>142</v>
      </c>
      <c r="EV3" s="228" t="s">
        <v>372</v>
      </c>
      <c r="EW3" s="228" t="s">
        <v>373</v>
      </c>
      <c r="EX3" s="228" t="s">
        <v>374</v>
      </c>
      <c r="EY3" s="228" t="s">
        <v>375</v>
      </c>
      <c r="EZ3" s="228" t="s">
        <v>376</v>
      </c>
      <c r="FA3" s="228" t="s">
        <v>377</v>
      </c>
      <c r="FB3" s="228" t="s">
        <v>378</v>
      </c>
      <c r="FC3" s="77" t="s">
        <v>314</v>
      </c>
      <c r="FD3" s="77" t="s">
        <v>315</v>
      </c>
      <c r="FE3" s="77" t="s">
        <v>316</v>
      </c>
      <c r="FF3" s="179"/>
      <c r="FG3" s="78" t="s">
        <v>257</v>
      </c>
      <c r="FH3" s="78" t="s">
        <v>258</v>
      </c>
      <c r="FI3" s="78" t="s">
        <v>259</v>
      </c>
      <c r="FJ3" s="78" t="s">
        <v>260</v>
      </c>
      <c r="FK3" s="78" t="s">
        <v>261</v>
      </c>
      <c r="FL3" s="78" t="s">
        <v>262</v>
      </c>
      <c r="FM3" s="78" t="s">
        <v>263</v>
      </c>
      <c r="FN3" s="179"/>
      <c r="FO3" s="179"/>
    </row>
    <row r="4" spans="1:171" s="205" customFormat="1" x14ac:dyDescent="0.25">
      <c r="A4" s="181" t="s">
        <v>157</v>
      </c>
      <c r="B4" s="131" t="s">
        <v>3</v>
      </c>
      <c r="C4" s="4">
        <v>1</v>
      </c>
      <c r="D4" s="4">
        <v>1</v>
      </c>
      <c r="E4" s="127">
        <v>15096581000</v>
      </c>
      <c r="F4" s="127">
        <v>15096581000</v>
      </c>
      <c r="G4" s="127">
        <f>(E4-F4)</f>
        <v>0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6">
        <v>0</v>
      </c>
      <c r="O4" s="184" t="s">
        <v>57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7">
        <v>1</v>
      </c>
      <c r="AD4" s="7">
        <v>1</v>
      </c>
      <c r="AE4" s="7">
        <v>1</v>
      </c>
      <c r="AF4" s="9">
        <v>0</v>
      </c>
      <c r="AG4" s="7">
        <v>1</v>
      </c>
      <c r="AH4" s="9">
        <v>0</v>
      </c>
      <c r="AI4" s="9">
        <v>0</v>
      </c>
      <c r="AJ4" s="7">
        <v>1</v>
      </c>
      <c r="AK4" s="7">
        <v>1</v>
      </c>
      <c r="AL4" s="7">
        <v>1</v>
      </c>
      <c r="AM4" s="7">
        <v>1</v>
      </c>
      <c r="AN4" s="7">
        <v>1</v>
      </c>
      <c r="AO4" s="7">
        <v>1</v>
      </c>
      <c r="AP4" s="9">
        <v>0</v>
      </c>
      <c r="AQ4" s="7">
        <v>1</v>
      </c>
      <c r="AR4" s="184" t="s">
        <v>57</v>
      </c>
      <c r="AS4" s="184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7">
        <v>1</v>
      </c>
      <c r="BG4" s="7">
        <v>1</v>
      </c>
      <c r="BH4" s="7">
        <v>1</v>
      </c>
      <c r="BI4" s="7">
        <v>1</v>
      </c>
      <c r="BJ4" s="7">
        <v>1</v>
      </c>
      <c r="BK4" s="9">
        <v>0</v>
      </c>
      <c r="BL4" s="185" t="s">
        <v>57</v>
      </c>
      <c r="BM4" s="185" t="s">
        <v>57</v>
      </c>
      <c r="BN4" s="185" t="s">
        <v>57</v>
      </c>
      <c r="BO4" s="7">
        <v>1</v>
      </c>
      <c r="BP4" s="7">
        <v>1</v>
      </c>
      <c r="BQ4" s="7">
        <v>1</v>
      </c>
      <c r="BR4" s="9">
        <v>0</v>
      </c>
      <c r="BS4" s="9">
        <v>0</v>
      </c>
      <c r="BT4" s="9">
        <v>0</v>
      </c>
      <c r="BU4" s="7">
        <v>1</v>
      </c>
      <c r="BV4" s="7">
        <v>1</v>
      </c>
      <c r="BW4" s="7">
        <v>1</v>
      </c>
      <c r="BX4" s="7">
        <v>1</v>
      </c>
      <c r="BY4" s="9">
        <v>0</v>
      </c>
      <c r="BZ4" s="7">
        <v>1</v>
      </c>
      <c r="CA4" s="7">
        <v>1</v>
      </c>
      <c r="CB4" s="185" t="s">
        <v>57</v>
      </c>
      <c r="CC4" s="7">
        <v>1</v>
      </c>
      <c r="CD4" s="7">
        <v>1</v>
      </c>
      <c r="CE4" s="7">
        <v>1</v>
      </c>
      <c r="CF4" s="9">
        <v>0</v>
      </c>
      <c r="CG4" s="7">
        <v>1</v>
      </c>
      <c r="CH4" s="7">
        <v>1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185" t="s">
        <v>57</v>
      </c>
      <c r="CP4" s="185" t="s">
        <v>57</v>
      </c>
      <c r="CQ4" s="9">
        <v>0</v>
      </c>
      <c r="CR4" s="9">
        <v>0</v>
      </c>
      <c r="CS4" s="9">
        <v>0</v>
      </c>
      <c r="CT4" s="7">
        <v>1</v>
      </c>
      <c r="CU4" s="7">
        <v>1</v>
      </c>
      <c r="CV4" s="9">
        <v>0</v>
      </c>
      <c r="CW4" s="9">
        <v>0</v>
      </c>
      <c r="CX4" s="9">
        <v>0</v>
      </c>
      <c r="CY4" s="9">
        <v>0</v>
      </c>
      <c r="CZ4" s="7">
        <v>1</v>
      </c>
      <c r="DA4" s="9">
        <v>0</v>
      </c>
      <c r="DB4" s="9">
        <v>0</v>
      </c>
      <c r="DC4" s="185" t="s">
        <v>57</v>
      </c>
      <c r="DD4" s="185" t="s">
        <v>57</v>
      </c>
      <c r="DE4" s="7">
        <v>1</v>
      </c>
      <c r="DF4" s="7">
        <v>1</v>
      </c>
      <c r="DG4" s="7">
        <v>1</v>
      </c>
      <c r="DH4" s="7">
        <v>1</v>
      </c>
      <c r="DI4" s="9">
        <v>0</v>
      </c>
      <c r="DJ4" s="7">
        <v>1</v>
      </c>
      <c r="DK4" s="9">
        <v>0</v>
      </c>
      <c r="DL4" s="7">
        <v>1</v>
      </c>
      <c r="DM4" s="7">
        <v>1</v>
      </c>
      <c r="DN4" s="7">
        <v>1</v>
      </c>
      <c r="DO4" s="7">
        <v>1</v>
      </c>
      <c r="DP4" s="9">
        <v>0</v>
      </c>
      <c r="DQ4" s="7">
        <v>1</v>
      </c>
      <c r="DR4" s="7">
        <v>1</v>
      </c>
      <c r="DS4" s="7">
        <v>1</v>
      </c>
      <c r="DT4" s="7">
        <v>1</v>
      </c>
      <c r="DU4" s="7">
        <v>1</v>
      </c>
      <c r="DV4" s="7">
        <v>1</v>
      </c>
      <c r="DW4" s="7">
        <v>1</v>
      </c>
      <c r="DX4" s="7">
        <v>1</v>
      </c>
      <c r="DY4" s="7">
        <v>1</v>
      </c>
      <c r="DZ4" s="9">
        <v>0</v>
      </c>
      <c r="EA4" s="7">
        <v>1</v>
      </c>
      <c r="EB4" s="9">
        <v>0</v>
      </c>
      <c r="EC4" s="9">
        <v>0</v>
      </c>
      <c r="ED4" s="7">
        <v>1</v>
      </c>
      <c r="EE4" s="9">
        <v>0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7">
        <v>1</v>
      </c>
      <c r="EO4" s="7">
        <v>1</v>
      </c>
      <c r="EP4" s="7">
        <v>1</v>
      </c>
      <c r="EQ4" s="7">
        <v>1</v>
      </c>
      <c r="ER4" s="7">
        <v>1</v>
      </c>
      <c r="ES4" s="7">
        <v>1</v>
      </c>
      <c r="ET4" s="7">
        <v>1</v>
      </c>
      <c r="EU4" s="9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36">
        <f t="shared" ref="FC4:FC35" si="0">SUM(H4:FB4)</f>
        <v>66</v>
      </c>
      <c r="FD4" s="210">
        <f>(FC4/100)</f>
        <v>0.66</v>
      </c>
      <c r="FE4" s="101">
        <f>RANK(FD4,$FD$4:$FD$35)</f>
        <v>10</v>
      </c>
      <c r="FF4" s="196"/>
      <c r="FG4" s="81">
        <v>0</v>
      </c>
      <c r="FH4" s="79">
        <v>1270174.17366248</v>
      </c>
      <c r="FI4" s="202">
        <v>1313672000</v>
      </c>
      <c r="FJ4" s="202">
        <v>303576000</v>
      </c>
      <c r="FK4" s="202">
        <v>2340.7898960270204</v>
      </c>
      <c r="FL4" s="202">
        <v>2180227000</v>
      </c>
      <c r="FM4" s="202">
        <v>12679245000</v>
      </c>
      <c r="FN4" s="196"/>
      <c r="FO4" s="196"/>
    </row>
    <row r="5" spans="1:171" s="205" customFormat="1" x14ac:dyDescent="0.25">
      <c r="A5" s="181" t="s">
        <v>158</v>
      </c>
      <c r="B5" s="129" t="s">
        <v>4</v>
      </c>
      <c r="C5" s="4">
        <v>1</v>
      </c>
      <c r="D5" s="4">
        <v>1</v>
      </c>
      <c r="E5" s="127">
        <v>44002124843</v>
      </c>
      <c r="F5" s="127">
        <v>39623199177</v>
      </c>
      <c r="G5" s="127">
        <f t="shared" ref="G5:G35" si="1">(E5-F5)</f>
        <v>4378925666</v>
      </c>
      <c r="H5" s="6">
        <v>0</v>
      </c>
      <c r="I5" s="6">
        <v>0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189" t="s">
        <v>57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7">
        <v>1</v>
      </c>
      <c r="AD5" s="7">
        <v>1</v>
      </c>
      <c r="AE5" s="9">
        <v>0</v>
      </c>
      <c r="AF5" s="9">
        <v>0</v>
      </c>
      <c r="AG5" s="7">
        <v>1</v>
      </c>
      <c r="AH5" s="9">
        <v>0</v>
      </c>
      <c r="AI5" s="7">
        <v>1</v>
      </c>
      <c r="AJ5" s="7">
        <v>1</v>
      </c>
      <c r="AK5" s="7">
        <v>1</v>
      </c>
      <c r="AL5" s="7">
        <v>1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189" t="s">
        <v>57</v>
      </c>
      <c r="AS5" s="189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7">
        <v>1</v>
      </c>
      <c r="BG5" s="7">
        <v>1</v>
      </c>
      <c r="BH5" s="9">
        <v>0</v>
      </c>
      <c r="BI5" s="9">
        <v>0</v>
      </c>
      <c r="BJ5" s="9">
        <v>0</v>
      </c>
      <c r="BK5" s="9">
        <v>0</v>
      </c>
      <c r="BL5" s="67" t="s">
        <v>57</v>
      </c>
      <c r="BM5" s="67" t="s">
        <v>57</v>
      </c>
      <c r="BN5" s="67" t="s">
        <v>57</v>
      </c>
      <c r="BO5" s="7">
        <v>1</v>
      </c>
      <c r="BP5" s="7">
        <v>1</v>
      </c>
      <c r="BQ5" s="7">
        <v>1</v>
      </c>
      <c r="BR5" s="9">
        <v>0</v>
      </c>
      <c r="BS5" s="7">
        <v>1</v>
      </c>
      <c r="BT5" s="9">
        <v>0</v>
      </c>
      <c r="BU5" s="7">
        <v>1</v>
      </c>
      <c r="BV5" s="7">
        <v>1</v>
      </c>
      <c r="BW5" s="7">
        <v>1</v>
      </c>
      <c r="BX5" s="7">
        <v>1</v>
      </c>
      <c r="BY5" s="7">
        <v>1</v>
      </c>
      <c r="BZ5" s="7">
        <v>1</v>
      </c>
      <c r="CA5" s="7">
        <v>1</v>
      </c>
      <c r="CB5" s="185" t="s">
        <v>57</v>
      </c>
      <c r="CC5" s="7">
        <v>1</v>
      </c>
      <c r="CD5" s="7">
        <v>1</v>
      </c>
      <c r="CE5" s="7">
        <v>1</v>
      </c>
      <c r="CF5" s="9">
        <v>0</v>
      </c>
      <c r="CG5" s="7">
        <v>1</v>
      </c>
      <c r="CH5" s="9">
        <v>0</v>
      </c>
      <c r="CI5" s="9">
        <v>0</v>
      </c>
      <c r="CJ5" s="9">
        <v>0</v>
      </c>
      <c r="CK5" s="7">
        <v>1</v>
      </c>
      <c r="CL5" s="9">
        <v>0</v>
      </c>
      <c r="CM5" s="9">
        <v>0</v>
      </c>
      <c r="CN5" s="9">
        <v>0</v>
      </c>
      <c r="CO5" s="67" t="s">
        <v>57</v>
      </c>
      <c r="CP5" s="67" t="s">
        <v>57</v>
      </c>
      <c r="CQ5" s="9">
        <v>0</v>
      </c>
      <c r="CR5" s="9">
        <v>0</v>
      </c>
      <c r="CS5" s="9">
        <v>0</v>
      </c>
      <c r="CT5" s="7">
        <v>1</v>
      </c>
      <c r="CU5" s="7">
        <v>1</v>
      </c>
      <c r="CV5" s="9">
        <v>0</v>
      </c>
      <c r="CW5" s="9">
        <v>0</v>
      </c>
      <c r="CX5" s="9">
        <v>0</v>
      </c>
      <c r="CY5" s="9">
        <v>0</v>
      </c>
      <c r="CZ5" s="7">
        <v>1</v>
      </c>
      <c r="DA5" s="9">
        <v>0</v>
      </c>
      <c r="DB5" s="9">
        <v>0</v>
      </c>
      <c r="DC5" s="67" t="s">
        <v>57</v>
      </c>
      <c r="DD5" s="185" t="s">
        <v>57</v>
      </c>
      <c r="DE5" s="9">
        <v>0</v>
      </c>
      <c r="DF5" s="7">
        <v>1</v>
      </c>
      <c r="DG5" s="9">
        <v>0</v>
      </c>
      <c r="DH5" s="7">
        <v>1</v>
      </c>
      <c r="DI5" s="9">
        <v>0</v>
      </c>
      <c r="DJ5" s="9">
        <v>0</v>
      </c>
      <c r="DK5" s="9">
        <v>0</v>
      </c>
      <c r="DL5" s="7">
        <v>1</v>
      </c>
      <c r="DM5" s="7">
        <v>1</v>
      </c>
      <c r="DN5" s="7">
        <v>1</v>
      </c>
      <c r="DO5" s="7">
        <v>1</v>
      </c>
      <c r="DP5" s="7">
        <v>1</v>
      </c>
      <c r="DQ5" s="9">
        <v>0</v>
      </c>
      <c r="DR5" s="9">
        <v>0</v>
      </c>
      <c r="DS5" s="7">
        <v>1</v>
      </c>
      <c r="DT5" s="7">
        <v>1</v>
      </c>
      <c r="DU5" s="7">
        <v>1</v>
      </c>
      <c r="DV5" s="9">
        <v>0</v>
      </c>
      <c r="DW5" s="7">
        <v>1</v>
      </c>
      <c r="DX5" s="7">
        <v>1</v>
      </c>
      <c r="DY5" s="9">
        <v>0</v>
      </c>
      <c r="DZ5" s="9">
        <v>0</v>
      </c>
      <c r="EA5" s="9">
        <v>0</v>
      </c>
      <c r="EB5" s="9">
        <v>0</v>
      </c>
      <c r="EC5" s="9">
        <v>0</v>
      </c>
      <c r="ED5" s="7">
        <v>1</v>
      </c>
      <c r="EE5" s="9">
        <v>0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9">
        <v>0</v>
      </c>
      <c r="EO5" s="7">
        <v>1</v>
      </c>
      <c r="EP5" s="7">
        <v>1</v>
      </c>
      <c r="EQ5" s="9">
        <v>0</v>
      </c>
      <c r="ER5" s="9">
        <v>0</v>
      </c>
      <c r="ES5" s="9">
        <v>0</v>
      </c>
      <c r="ET5" s="9">
        <v>0</v>
      </c>
      <c r="EU5" s="9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48</v>
      </c>
      <c r="FD5" s="210">
        <f t="shared" ref="FD5:FD35" si="2">(FC5/100)</f>
        <v>0.48</v>
      </c>
      <c r="FE5" s="101">
        <f t="shared" ref="FE5:FE35" si="3">RANK(FD5,$FD$4:$FD$35)</f>
        <v>30</v>
      </c>
      <c r="FF5" s="196"/>
      <c r="FG5" s="81">
        <v>0</v>
      </c>
      <c r="FH5" s="79">
        <v>3432944.3817628901</v>
      </c>
      <c r="FI5" s="202">
        <v>13113909409.950001</v>
      </c>
      <c r="FJ5" s="202">
        <v>852145686</v>
      </c>
      <c r="FK5" s="202">
        <v>10018.925446540123</v>
      </c>
      <c r="FL5" s="202">
        <v>9695134912</v>
      </c>
      <c r="FM5" s="202">
        <v>31422331350</v>
      </c>
      <c r="FN5" s="196"/>
      <c r="FO5" s="196"/>
    </row>
    <row r="6" spans="1:171" s="205" customFormat="1" x14ac:dyDescent="0.25">
      <c r="A6" s="181" t="s">
        <v>159</v>
      </c>
      <c r="B6" s="129" t="s">
        <v>5</v>
      </c>
      <c r="C6" s="4">
        <v>1</v>
      </c>
      <c r="D6" s="4">
        <v>1</v>
      </c>
      <c r="E6" s="127">
        <v>9877414768</v>
      </c>
      <c r="F6" s="127">
        <v>9877414768</v>
      </c>
      <c r="G6" s="127">
        <f t="shared" si="1"/>
        <v>0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6">
        <v>0</v>
      </c>
      <c r="O6" s="189" t="s">
        <v>57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7">
        <v>1</v>
      </c>
      <c r="AD6" s="7">
        <v>1</v>
      </c>
      <c r="AE6" s="7">
        <v>1</v>
      </c>
      <c r="AF6" s="9">
        <v>0</v>
      </c>
      <c r="AG6" s="7">
        <v>1</v>
      </c>
      <c r="AH6" s="9">
        <v>0</v>
      </c>
      <c r="AI6" s="9">
        <v>0</v>
      </c>
      <c r="AJ6" s="7">
        <v>1</v>
      </c>
      <c r="AK6" s="7">
        <v>1</v>
      </c>
      <c r="AL6" s="7">
        <v>1</v>
      </c>
      <c r="AM6" s="9">
        <v>0</v>
      </c>
      <c r="AN6" s="7">
        <v>1</v>
      </c>
      <c r="AO6" s="7">
        <v>1</v>
      </c>
      <c r="AP6" s="7">
        <v>1</v>
      </c>
      <c r="AQ6" s="7">
        <v>1</v>
      </c>
      <c r="AR6" s="189" t="s">
        <v>57</v>
      </c>
      <c r="AS6" s="189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7">
        <v>1</v>
      </c>
      <c r="BG6" s="7">
        <v>1</v>
      </c>
      <c r="BH6" s="7">
        <v>1</v>
      </c>
      <c r="BI6" s="7">
        <v>1</v>
      </c>
      <c r="BJ6" s="7">
        <v>1</v>
      </c>
      <c r="BK6" s="7">
        <v>1</v>
      </c>
      <c r="BL6" s="67" t="s">
        <v>57</v>
      </c>
      <c r="BM6" s="67" t="s">
        <v>57</v>
      </c>
      <c r="BN6" s="67" t="s">
        <v>57</v>
      </c>
      <c r="BO6" s="7">
        <v>1</v>
      </c>
      <c r="BP6" s="7">
        <v>1</v>
      </c>
      <c r="BQ6" s="7">
        <v>1</v>
      </c>
      <c r="BR6" s="7">
        <v>1</v>
      </c>
      <c r="BS6" s="7">
        <v>1</v>
      </c>
      <c r="BT6" s="7">
        <v>1</v>
      </c>
      <c r="BU6" s="7">
        <v>1</v>
      </c>
      <c r="BV6" s="7">
        <v>1</v>
      </c>
      <c r="BW6" s="9">
        <v>0</v>
      </c>
      <c r="BX6" s="7">
        <v>1</v>
      </c>
      <c r="BY6" s="7">
        <v>1</v>
      </c>
      <c r="BZ6" s="7">
        <v>1</v>
      </c>
      <c r="CA6" s="7">
        <v>1</v>
      </c>
      <c r="CB6" s="185" t="s">
        <v>57</v>
      </c>
      <c r="CC6" s="7">
        <v>1</v>
      </c>
      <c r="CD6" s="7">
        <v>1</v>
      </c>
      <c r="CE6" s="7">
        <v>1</v>
      </c>
      <c r="CF6" s="9">
        <v>0</v>
      </c>
      <c r="CG6" s="7">
        <v>1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67" t="s">
        <v>57</v>
      </c>
      <c r="CP6" s="67" t="s">
        <v>57</v>
      </c>
      <c r="CQ6" s="9">
        <v>0</v>
      </c>
      <c r="CR6" s="9">
        <v>0</v>
      </c>
      <c r="CS6" s="9">
        <v>0</v>
      </c>
      <c r="CT6" s="7">
        <v>1</v>
      </c>
      <c r="CU6" s="7">
        <v>1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7">
        <v>1</v>
      </c>
      <c r="DC6" s="67" t="s">
        <v>57</v>
      </c>
      <c r="DD6" s="185" t="s">
        <v>57</v>
      </c>
      <c r="DE6" s="7">
        <v>1</v>
      </c>
      <c r="DF6" s="7">
        <v>1</v>
      </c>
      <c r="DG6" s="9">
        <v>0</v>
      </c>
      <c r="DH6" s="7">
        <v>1</v>
      </c>
      <c r="DI6" s="9">
        <v>0</v>
      </c>
      <c r="DJ6" s="9">
        <v>0</v>
      </c>
      <c r="DK6" s="9">
        <v>0</v>
      </c>
      <c r="DL6" s="7">
        <v>1</v>
      </c>
      <c r="DM6" s="7">
        <v>1</v>
      </c>
      <c r="DN6" s="7">
        <v>1</v>
      </c>
      <c r="DO6" s="9">
        <v>0</v>
      </c>
      <c r="DP6" s="7">
        <v>1</v>
      </c>
      <c r="DQ6" s="7">
        <v>1</v>
      </c>
      <c r="DR6" s="7">
        <v>1</v>
      </c>
      <c r="DS6" s="9">
        <v>0</v>
      </c>
      <c r="DT6" s="9">
        <v>0</v>
      </c>
      <c r="DU6" s="9">
        <v>0</v>
      </c>
      <c r="DV6" s="9">
        <v>0</v>
      </c>
      <c r="DW6" s="7">
        <v>1</v>
      </c>
      <c r="DX6" s="7">
        <v>1</v>
      </c>
      <c r="DY6" s="9">
        <v>0</v>
      </c>
      <c r="DZ6" s="9">
        <v>0</v>
      </c>
      <c r="EA6" s="9">
        <v>0</v>
      </c>
      <c r="EB6" s="9">
        <v>0</v>
      </c>
      <c r="EC6" s="7">
        <v>1</v>
      </c>
      <c r="ED6" s="7">
        <v>1</v>
      </c>
      <c r="EE6" s="9">
        <v>0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9">
        <v>0</v>
      </c>
      <c r="EO6" s="9">
        <v>0</v>
      </c>
      <c r="EP6" s="7">
        <v>1</v>
      </c>
      <c r="EQ6" s="9">
        <v>0</v>
      </c>
      <c r="ER6" s="9">
        <v>0</v>
      </c>
      <c r="ES6" s="7">
        <v>1</v>
      </c>
      <c r="ET6" s="9">
        <v>0</v>
      </c>
      <c r="EU6" s="9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57</v>
      </c>
      <c r="FD6" s="210">
        <f t="shared" si="2"/>
        <v>0.56999999999999995</v>
      </c>
      <c r="FE6" s="101">
        <f t="shared" si="3"/>
        <v>23</v>
      </c>
      <c r="FF6" s="196"/>
      <c r="FG6" s="81">
        <v>0</v>
      </c>
      <c r="FH6" s="79">
        <v>741037.28133230598</v>
      </c>
      <c r="FI6" s="202">
        <v>1029747099</v>
      </c>
      <c r="FJ6" s="202">
        <v>463459267</v>
      </c>
      <c r="FK6" s="202">
        <v>1403.2419352570673</v>
      </c>
      <c r="FL6" s="202">
        <v>613097612</v>
      </c>
      <c r="FM6" s="202">
        <v>8855844583</v>
      </c>
      <c r="FN6" s="196"/>
      <c r="FO6" s="196"/>
    </row>
    <row r="7" spans="1:171" s="205" customFormat="1" x14ac:dyDescent="0.25">
      <c r="A7" s="181" t="s">
        <v>160</v>
      </c>
      <c r="B7" s="129" t="s">
        <v>6</v>
      </c>
      <c r="C7" s="4">
        <v>1</v>
      </c>
      <c r="D7" s="4">
        <v>1</v>
      </c>
      <c r="E7" s="127">
        <v>17460718926</v>
      </c>
      <c r="F7" s="127">
        <v>17460718926</v>
      </c>
      <c r="G7" s="127">
        <f t="shared" si="1"/>
        <v>0</v>
      </c>
      <c r="H7" s="5">
        <v>1</v>
      </c>
      <c r="I7" s="5">
        <v>1</v>
      </c>
      <c r="J7" s="6">
        <v>0</v>
      </c>
      <c r="K7" s="5">
        <v>1</v>
      </c>
      <c r="L7" s="5">
        <v>1</v>
      </c>
      <c r="M7" s="5">
        <v>1</v>
      </c>
      <c r="N7" s="5">
        <v>1</v>
      </c>
      <c r="O7" s="189" t="s">
        <v>57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7">
        <v>1</v>
      </c>
      <c r="AD7" s="7">
        <v>1</v>
      </c>
      <c r="AE7" s="7">
        <v>1</v>
      </c>
      <c r="AF7" s="9">
        <v>0</v>
      </c>
      <c r="AG7" s="7">
        <v>1</v>
      </c>
      <c r="AH7" s="9">
        <v>0</v>
      </c>
      <c r="AI7" s="9">
        <v>0</v>
      </c>
      <c r="AJ7" s="7">
        <v>1</v>
      </c>
      <c r="AK7" s="7">
        <v>1</v>
      </c>
      <c r="AL7" s="7">
        <v>1</v>
      </c>
      <c r="AM7" s="9">
        <v>0</v>
      </c>
      <c r="AN7" s="7">
        <v>1</v>
      </c>
      <c r="AO7" s="7">
        <v>1</v>
      </c>
      <c r="AP7" s="9">
        <v>0</v>
      </c>
      <c r="AQ7" s="7">
        <v>1</v>
      </c>
      <c r="AR7" s="189" t="s">
        <v>57</v>
      </c>
      <c r="AS7" s="189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9">
        <v>0</v>
      </c>
      <c r="BG7" s="7">
        <v>1</v>
      </c>
      <c r="BH7" s="7">
        <v>1</v>
      </c>
      <c r="BI7" s="7">
        <v>1</v>
      </c>
      <c r="BJ7" s="9">
        <v>0</v>
      </c>
      <c r="BK7" s="7">
        <v>1</v>
      </c>
      <c r="BL7" s="67" t="s">
        <v>57</v>
      </c>
      <c r="BM7" s="67" t="s">
        <v>57</v>
      </c>
      <c r="BN7" s="67" t="s">
        <v>57</v>
      </c>
      <c r="BO7" s="7">
        <v>1</v>
      </c>
      <c r="BP7" s="7">
        <v>1</v>
      </c>
      <c r="BQ7" s="7">
        <v>1</v>
      </c>
      <c r="BR7" s="7">
        <v>1</v>
      </c>
      <c r="BS7" s="7">
        <v>1</v>
      </c>
      <c r="BT7" s="7">
        <v>1</v>
      </c>
      <c r="BU7" s="7">
        <v>1</v>
      </c>
      <c r="BV7" s="7">
        <v>1</v>
      </c>
      <c r="BW7" s="7">
        <v>1</v>
      </c>
      <c r="BX7" s="7">
        <v>1</v>
      </c>
      <c r="BY7" s="9">
        <v>0</v>
      </c>
      <c r="BZ7" s="7">
        <v>1</v>
      </c>
      <c r="CA7" s="7">
        <v>1</v>
      </c>
      <c r="CB7" s="185" t="s">
        <v>57</v>
      </c>
      <c r="CC7" s="7">
        <v>1</v>
      </c>
      <c r="CD7" s="7">
        <v>1</v>
      </c>
      <c r="CE7" s="7">
        <v>1</v>
      </c>
      <c r="CF7" s="9">
        <v>0</v>
      </c>
      <c r="CG7" s="7">
        <v>1</v>
      </c>
      <c r="CH7" s="7">
        <v>1</v>
      </c>
      <c r="CI7" s="7">
        <v>1</v>
      </c>
      <c r="CJ7" s="9">
        <v>0</v>
      </c>
      <c r="CK7" s="9">
        <v>0</v>
      </c>
      <c r="CL7" s="7">
        <v>1</v>
      </c>
      <c r="CM7" s="7">
        <v>1</v>
      </c>
      <c r="CN7" s="7">
        <v>1</v>
      </c>
      <c r="CO7" s="67" t="s">
        <v>57</v>
      </c>
      <c r="CP7" s="67" t="s">
        <v>57</v>
      </c>
      <c r="CQ7" s="7">
        <v>1</v>
      </c>
      <c r="CR7" s="7">
        <v>1</v>
      </c>
      <c r="CS7" s="7">
        <v>1</v>
      </c>
      <c r="CT7" s="7">
        <v>1</v>
      </c>
      <c r="CU7" s="7">
        <v>1</v>
      </c>
      <c r="CV7" s="9">
        <v>0</v>
      </c>
      <c r="CW7" s="7">
        <v>1</v>
      </c>
      <c r="CX7" s="7">
        <v>1</v>
      </c>
      <c r="CY7" s="7">
        <v>1</v>
      </c>
      <c r="CZ7" s="7">
        <v>1</v>
      </c>
      <c r="DA7" s="7">
        <v>1</v>
      </c>
      <c r="DB7" s="7">
        <v>1</v>
      </c>
      <c r="DC7" s="67" t="s">
        <v>57</v>
      </c>
      <c r="DD7" s="185" t="s">
        <v>57</v>
      </c>
      <c r="DE7" s="7">
        <v>1</v>
      </c>
      <c r="DF7" s="7">
        <v>1</v>
      </c>
      <c r="DG7" s="7">
        <v>1</v>
      </c>
      <c r="DH7" s="7">
        <v>1</v>
      </c>
      <c r="DI7" s="9">
        <v>0</v>
      </c>
      <c r="DJ7" s="7">
        <v>1</v>
      </c>
      <c r="DK7" s="9">
        <v>0</v>
      </c>
      <c r="DL7" s="9">
        <v>0</v>
      </c>
      <c r="DM7" s="7">
        <v>1</v>
      </c>
      <c r="DN7" s="9">
        <v>0</v>
      </c>
      <c r="DO7" s="9">
        <v>0</v>
      </c>
      <c r="DP7" s="7">
        <v>1</v>
      </c>
      <c r="DQ7" s="7">
        <v>1</v>
      </c>
      <c r="DR7" s="7">
        <v>1</v>
      </c>
      <c r="DS7" s="9">
        <v>0</v>
      </c>
      <c r="DT7" s="9">
        <v>0</v>
      </c>
      <c r="DU7" s="9">
        <v>0</v>
      </c>
      <c r="DV7" s="7">
        <v>1</v>
      </c>
      <c r="DW7" s="7">
        <v>1</v>
      </c>
      <c r="DX7" s="7">
        <v>1</v>
      </c>
      <c r="DY7" s="9">
        <v>0</v>
      </c>
      <c r="DZ7" s="9">
        <v>0</v>
      </c>
      <c r="EA7" s="9">
        <v>0</v>
      </c>
      <c r="EB7" s="9">
        <v>0</v>
      </c>
      <c r="EC7" s="7">
        <v>1</v>
      </c>
      <c r="ED7" s="7">
        <v>1</v>
      </c>
      <c r="EE7" s="9">
        <v>0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7">
        <v>1</v>
      </c>
      <c r="EO7" s="7">
        <v>1</v>
      </c>
      <c r="EP7" s="7">
        <v>1</v>
      </c>
      <c r="EQ7" s="7">
        <v>1</v>
      </c>
      <c r="ER7" s="7">
        <v>1</v>
      </c>
      <c r="ES7" s="7">
        <v>1</v>
      </c>
      <c r="ET7" s="7">
        <v>1</v>
      </c>
      <c r="EU7" s="7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74</v>
      </c>
      <c r="FD7" s="210">
        <f t="shared" si="2"/>
        <v>0.74</v>
      </c>
      <c r="FE7" s="101">
        <f t="shared" si="3"/>
        <v>7</v>
      </c>
      <c r="FF7" s="196"/>
      <c r="FG7" s="81">
        <v>0</v>
      </c>
      <c r="FH7" s="79">
        <v>894136.37978673005</v>
      </c>
      <c r="FI7" s="207" t="s">
        <v>199</v>
      </c>
      <c r="FJ7" s="207" t="s">
        <v>199</v>
      </c>
      <c r="FK7" s="202">
        <v>989.40920082888863</v>
      </c>
      <c r="FL7" s="202">
        <v>2692718483</v>
      </c>
      <c r="FM7" s="202">
        <v>14230500443</v>
      </c>
      <c r="FN7" s="196"/>
      <c r="FO7" s="196"/>
    </row>
    <row r="8" spans="1:171" s="205" customFormat="1" x14ac:dyDescent="0.25">
      <c r="A8" s="192" t="s">
        <v>163</v>
      </c>
      <c r="B8" s="136" t="s">
        <v>7</v>
      </c>
      <c r="C8" s="4">
        <v>1</v>
      </c>
      <c r="D8" s="4">
        <v>1</v>
      </c>
      <c r="E8" s="127">
        <v>76238572475</v>
      </c>
      <c r="F8" s="127">
        <v>78061572475</v>
      </c>
      <c r="G8" s="127">
        <f t="shared" si="1"/>
        <v>-1823000000</v>
      </c>
      <c r="H8" s="6">
        <v>0</v>
      </c>
      <c r="I8" s="6">
        <v>0</v>
      </c>
      <c r="J8" s="5">
        <v>1</v>
      </c>
      <c r="K8" s="5">
        <v>1</v>
      </c>
      <c r="L8" s="5">
        <v>1</v>
      </c>
      <c r="M8" s="5">
        <v>1</v>
      </c>
      <c r="N8" s="7">
        <v>1</v>
      </c>
      <c r="O8" s="189" t="s">
        <v>57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7">
        <v>1</v>
      </c>
      <c r="AD8" s="7">
        <v>1</v>
      </c>
      <c r="AE8" s="7">
        <v>1</v>
      </c>
      <c r="AF8" s="7">
        <v>1</v>
      </c>
      <c r="AG8" s="7">
        <v>1</v>
      </c>
      <c r="AH8" s="9">
        <v>0</v>
      </c>
      <c r="AI8" s="7">
        <v>1</v>
      </c>
      <c r="AJ8" s="7">
        <v>1</v>
      </c>
      <c r="AK8" s="7">
        <v>1</v>
      </c>
      <c r="AL8" s="7">
        <v>1</v>
      </c>
      <c r="AM8" s="7">
        <v>1</v>
      </c>
      <c r="AN8" s="7">
        <v>1</v>
      </c>
      <c r="AO8" s="7">
        <v>1</v>
      </c>
      <c r="AP8" s="7">
        <v>1</v>
      </c>
      <c r="AQ8" s="7">
        <v>1</v>
      </c>
      <c r="AR8" s="189" t="s">
        <v>57</v>
      </c>
      <c r="AS8" s="189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9">
        <v>0</v>
      </c>
      <c r="BG8" s="7">
        <v>1</v>
      </c>
      <c r="BH8" s="9">
        <v>0</v>
      </c>
      <c r="BI8" s="9">
        <v>0</v>
      </c>
      <c r="BJ8" s="9">
        <v>0</v>
      </c>
      <c r="BK8" s="9">
        <v>0</v>
      </c>
      <c r="BL8" s="67" t="s">
        <v>57</v>
      </c>
      <c r="BM8" s="67" t="s">
        <v>57</v>
      </c>
      <c r="BN8" s="67" t="s">
        <v>57</v>
      </c>
      <c r="BO8" s="7">
        <v>1</v>
      </c>
      <c r="BP8" s="7">
        <v>1</v>
      </c>
      <c r="BQ8" s="7">
        <v>1</v>
      </c>
      <c r="BR8" s="7">
        <v>1</v>
      </c>
      <c r="BS8" s="7">
        <v>1</v>
      </c>
      <c r="BT8" s="7">
        <v>1</v>
      </c>
      <c r="BU8" s="7">
        <v>1</v>
      </c>
      <c r="BV8" s="7">
        <v>1</v>
      </c>
      <c r="BW8" s="7">
        <v>1</v>
      </c>
      <c r="BX8" s="7">
        <v>1</v>
      </c>
      <c r="BY8" s="7">
        <v>1</v>
      </c>
      <c r="BZ8" s="7">
        <v>1</v>
      </c>
      <c r="CA8" s="7">
        <v>1</v>
      </c>
      <c r="CB8" s="185" t="s">
        <v>57</v>
      </c>
      <c r="CC8" s="7">
        <v>1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67" t="s">
        <v>57</v>
      </c>
      <c r="CP8" s="67" t="s">
        <v>57</v>
      </c>
      <c r="CQ8" s="9">
        <v>0</v>
      </c>
      <c r="CR8" s="9">
        <v>0</v>
      </c>
      <c r="CS8" s="9">
        <v>0</v>
      </c>
      <c r="CT8" s="7">
        <v>1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67" t="s">
        <v>57</v>
      </c>
      <c r="DD8" s="185" t="s">
        <v>57</v>
      </c>
      <c r="DE8" s="7">
        <v>1</v>
      </c>
      <c r="DF8" s="7">
        <v>1</v>
      </c>
      <c r="DG8" s="7">
        <v>1</v>
      </c>
      <c r="DH8" s="7">
        <v>1</v>
      </c>
      <c r="DI8" s="9">
        <v>0</v>
      </c>
      <c r="DJ8" s="9">
        <v>0</v>
      </c>
      <c r="DK8" s="9">
        <v>0</v>
      </c>
      <c r="DL8" s="7">
        <v>1</v>
      </c>
      <c r="DM8" s="9">
        <v>0</v>
      </c>
      <c r="DN8" s="9">
        <v>0</v>
      </c>
      <c r="DO8" s="9">
        <v>0</v>
      </c>
      <c r="DP8" s="9">
        <v>0</v>
      </c>
      <c r="DQ8" s="9">
        <v>0</v>
      </c>
      <c r="DR8" s="9">
        <v>0</v>
      </c>
      <c r="DS8" s="7">
        <v>1</v>
      </c>
      <c r="DT8" s="7">
        <v>1</v>
      </c>
      <c r="DU8" s="7">
        <v>1</v>
      </c>
      <c r="DV8" s="7">
        <v>1</v>
      </c>
      <c r="DW8" s="9">
        <v>0</v>
      </c>
      <c r="DX8" s="7">
        <v>1</v>
      </c>
      <c r="DY8" s="7">
        <v>1</v>
      </c>
      <c r="DZ8" s="9">
        <v>0</v>
      </c>
      <c r="EA8" s="9">
        <v>0</v>
      </c>
      <c r="EB8" s="9">
        <v>0</v>
      </c>
      <c r="EC8" s="9">
        <v>0</v>
      </c>
      <c r="ED8" s="7">
        <v>1</v>
      </c>
      <c r="EE8" s="9">
        <v>0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7">
        <v>1</v>
      </c>
      <c r="EO8" s="9">
        <v>0</v>
      </c>
      <c r="EP8" s="9">
        <v>0</v>
      </c>
      <c r="EQ8" s="9">
        <v>0</v>
      </c>
      <c r="ER8" s="9">
        <v>0</v>
      </c>
      <c r="ES8" s="9">
        <v>0</v>
      </c>
      <c r="ET8" s="7">
        <v>1</v>
      </c>
      <c r="EU8" s="7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50</v>
      </c>
      <c r="FD8" s="210">
        <f t="shared" si="2"/>
        <v>0.5</v>
      </c>
      <c r="FE8" s="101">
        <f t="shared" si="3"/>
        <v>28</v>
      </c>
      <c r="FF8" s="196"/>
      <c r="FG8" s="81">
        <v>0</v>
      </c>
      <c r="FH8" s="79">
        <v>5186571.9041497</v>
      </c>
      <c r="FI8" s="207" t="s">
        <v>199</v>
      </c>
      <c r="FJ8" s="207" t="s">
        <v>199</v>
      </c>
      <c r="FK8" s="202">
        <v>15685.278190677956</v>
      </c>
      <c r="FL8" s="202">
        <v>5436287373</v>
      </c>
      <c r="FM8" s="202">
        <v>70802285102</v>
      </c>
      <c r="FN8" s="196"/>
      <c r="FO8" s="196"/>
    </row>
    <row r="9" spans="1:171" s="205" customFormat="1" x14ac:dyDescent="0.25">
      <c r="A9" s="192" t="s">
        <v>164</v>
      </c>
      <c r="B9" s="129" t="s">
        <v>8</v>
      </c>
      <c r="C9" s="4">
        <v>1</v>
      </c>
      <c r="D9" s="4">
        <v>1</v>
      </c>
      <c r="E9" s="127">
        <v>53800000000</v>
      </c>
      <c r="F9" s="127">
        <v>53800000000</v>
      </c>
      <c r="G9" s="127">
        <f t="shared" si="1"/>
        <v>0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8">
        <v>1</v>
      </c>
      <c r="O9" s="189" t="s">
        <v>57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7">
        <v>1</v>
      </c>
      <c r="AD9" s="7">
        <v>1</v>
      </c>
      <c r="AE9" s="7">
        <v>1</v>
      </c>
      <c r="AF9" s="7">
        <v>1</v>
      </c>
      <c r="AG9" s="7">
        <v>1</v>
      </c>
      <c r="AH9" s="9">
        <v>0</v>
      </c>
      <c r="AI9" s="9">
        <v>0</v>
      </c>
      <c r="AJ9" s="7">
        <v>1</v>
      </c>
      <c r="AK9" s="7">
        <v>1</v>
      </c>
      <c r="AL9" s="7">
        <v>1</v>
      </c>
      <c r="AM9" s="9">
        <v>0</v>
      </c>
      <c r="AN9" s="7">
        <v>1</v>
      </c>
      <c r="AO9" s="7">
        <v>1</v>
      </c>
      <c r="AP9" s="9">
        <v>0</v>
      </c>
      <c r="AQ9" s="9">
        <v>0</v>
      </c>
      <c r="AR9" s="189" t="s">
        <v>57</v>
      </c>
      <c r="AS9" s="189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9">
        <v>0</v>
      </c>
      <c r="BG9" s="7">
        <v>1</v>
      </c>
      <c r="BH9" s="9">
        <v>0</v>
      </c>
      <c r="BI9" s="9">
        <v>0</v>
      </c>
      <c r="BJ9" s="7">
        <v>1</v>
      </c>
      <c r="BK9" s="7">
        <v>1</v>
      </c>
      <c r="BL9" s="67" t="s">
        <v>57</v>
      </c>
      <c r="BM9" s="67" t="s">
        <v>57</v>
      </c>
      <c r="BN9" s="67" t="s">
        <v>57</v>
      </c>
      <c r="BO9" s="7">
        <v>1</v>
      </c>
      <c r="BP9" s="7">
        <v>1</v>
      </c>
      <c r="BQ9" s="7">
        <v>1</v>
      </c>
      <c r="BR9" s="7">
        <v>1</v>
      </c>
      <c r="BS9" s="9">
        <v>0</v>
      </c>
      <c r="BT9" s="7">
        <v>1</v>
      </c>
      <c r="BU9" s="7">
        <v>1</v>
      </c>
      <c r="BV9" s="7">
        <v>1</v>
      </c>
      <c r="BW9" s="7">
        <v>1</v>
      </c>
      <c r="BX9" s="7">
        <v>1</v>
      </c>
      <c r="BY9" s="7">
        <v>1</v>
      </c>
      <c r="BZ9" s="7">
        <v>1</v>
      </c>
      <c r="CA9" s="7">
        <v>1</v>
      </c>
      <c r="CB9" s="185" t="s">
        <v>57</v>
      </c>
      <c r="CC9" s="7">
        <v>1</v>
      </c>
      <c r="CD9" s="7">
        <v>1</v>
      </c>
      <c r="CE9" s="7">
        <v>1</v>
      </c>
      <c r="CF9" s="9">
        <v>0</v>
      </c>
      <c r="CG9" s="7">
        <v>1</v>
      </c>
      <c r="CH9" s="9">
        <v>0</v>
      </c>
      <c r="CI9" s="7">
        <v>1</v>
      </c>
      <c r="CJ9" s="9">
        <v>0</v>
      </c>
      <c r="CK9" s="7">
        <v>1</v>
      </c>
      <c r="CL9" s="9">
        <v>0</v>
      </c>
      <c r="CM9" s="9">
        <v>0</v>
      </c>
      <c r="CN9" s="7">
        <v>1</v>
      </c>
      <c r="CO9" s="67" t="s">
        <v>57</v>
      </c>
      <c r="CP9" s="67" t="s">
        <v>57</v>
      </c>
      <c r="CQ9" s="7">
        <v>1</v>
      </c>
      <c r="CR9" s="9">
        <v>0</v>
      </c>
      <c r="CS9" s="9">
        <v>0</v>
      </c>
      <c r="CT9" s="7">
        <v>1</v>
      </c>
      <c r="CU9" s="7">
        <v>1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7">
        <v>1</v>
      </c>
      <c r="DC9" s="67" t="s">
        <v>57</v>
      </c>
      <c r="DD9" s="185" t="s">
        <v>57</v>
      </c>
      <c r="DE9" s="7">
        <v>1</v>
      </c>
      <c r="DF9" s="7">
        <v>1</v>
      </c>
      <c r="DG9" s="9">
        <v>0</v>
      </c>
      <c r="DH9" s="7">
        <v>1</v>
      </c>
      <c r="DI9" s="9">
        <v>0</v>
      </c>
      <c r="DJ9" s="9">
        <v>0</v>
      </c>
      <c r="DK9" s="9">
        <v>0</v>
      </c>
      <c r="DL9" s="7">
        <v>1</v>
      </c>
      <c r="DM9" s="7">
        <v>1</v>
      </c>
      <c r="DN9" s="7">
        <v>1</v>
      </c>
      <c r="DO9" s="9">
        <v>0</v>
      </c>
      <c r="DP9" s="7">
        <v>1</v>
      </c>
      <c r="DQ9" s="7">
        <v>1</v>
      </c>
      <c r="DR9" s="7">
        <v>1</v>
      </c>
      <c r="DS9" s="7">
        <v>1</v>
      </c>
      <c r="DT9" s="7">
        <v>1</v>
      </c>
      <c r="DU9" s="9">
        <v>0</v>
      </c>
      <c r="DV9" s="9">
        <v>0</v>
      </c>
      <c r="DW9" s="7">
        <v>1</v>
      </c>
      <c r="DX9" s="7">
        <v>1</v>
      </c>
      <c r="DY9" s="7">
        <v>1</v>
      </c>
      <c r="DZ9" s="9">
        <v>0</v>
      </c>
      <c r="EA9" s="9">
        <v>0</v>
      </c>
      <c r="EB9" s="9">
        <v>0</v>
      </c>
      <c r="EC9" s="7">
        <v>1</v>
      </c>
      <c r="ED9" s="7">
        <v>1</v>
      </c>
      <c r="EE9" s="9">
        <v>0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9">
        <v>0</v>
      </c>
      <c r="EO9" s="9">
        <v>0</v>
      </c>
      <c r="EP9" s="9">
        <v>0</v>
      </c>
      <c r="EQ9" s="9">
        <v>0</v>
      </c>
      <c r="ER9" s="9">
        <v>0</v>
      </c>
      <c r="ES9" s="7">
        <v>1</v>
      </c>
      <c r="ET9" s="9">
        <v>0</v>
      </c>
      <c r="EU9" s="7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61</v>
      </c>
      <c r="FD9" s="210">
        <f t="shared" si="2"/>
        <v>0.61</v>
      </c>
      <c r="FE9" s="101">
        <f t="shared" si="3"/>
        <v>19</v>
      </c>
      <c r="FF9" s="196"/>
      <c r="FG9" s="81">
        <v>0</v>
      </c>
      <c r="FH9" s="79">
        <v>3673342.12497892</v>
      </c>
      <c r="FI9" s="202">
        <v>8954853320</v>
      </c>
      <c r="FJ9" s="202">
        <v>363417147</v>
      </c>
      <c r="FK9" s="202">
        <v>35451.627868799493</v>
      </c>
      <c r="FL9" s="202">
        <v>14442919000</v>
      </c>
      <c r="FM9" s="202">
        <v>39357081000</v>
      </c>
      <c r="FN9" s="196"/>
      <c r="FO9" s="196"/>
    </row>
    <row r="10" spans="1:171" s="205" customFormat="1" x14ac:dyDescent="0.25">
      <c r="A10" s="192" t="s">
        <v>162</v>
      </c>
      <c r="B10" s="129" t="s">
        <v>9</v>
      </c>
      <c r="C10" s="4">
        <v>1</v>
      </c>
      <c r="D10" s="4">
        <v>1</v>
      </c>
      <c r="E10" s="127">
        <v>38166441000</v>
      </c>
      <c r="F10" s="127">
        <v>38166441000</v>
      </c>
      <c r="G10" s="127">
        <f t="shared" si="1"/>
        <v>0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189" t="s">
        <v>57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5">
        <v>1</v>
      </c>
      <c r="AD10" s="5">
        <v>1</v>
      </c>
      <c r="AE10" s="5">
        <v>1</v>
      </c>
      <c r="AF10" s="5">
        <v>1</v>
      </c>
      <c r="AG10" s="5">
        <v>1</v>
      </c>
      <c r="AH10" s="5">
        <v>1</v>
      </c>
      <c r="AI10" s="5">
        <v>1</v>
      </c>
      <c r="AJ10" s="5">
        <v>1</v>
      </c>
      <c r="AK10" s="5">
        <v>1</v>
      </c>
      <c r="AL10" s="5">
        <v>1</v>
      </c>
      <c r="AM10" s="5">
        <v>1</v>
      </c>
      <c r="AN10" s="5">
        <v>1</v>
      </c>
      <c r="AO10" s="5">
        <v>1</v>
      </c>
      <c r="AP10" s="5">
        <v>1</v>
      </c>
      <c r="AQ10" s="5">
        <v>1</v>
      </c>
      <c r="AR10" s="189" t="s">
        <v>57</v>
      </c>
      <c r="AS10" s="189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9">
        <v>0</v>
      </c>
      <c r="BG10" s="5">
        <v>1</v>
      </c>
      <c r="BH10" s="5">
        <v>1</v>
      </c>
      <c r="BI10" s="5">
        <v>1</v>
      </c>
      <c r="BJ10" s="9">
        <v>0</v>
      </c>
      <c r="BK10" s="5">
        <v>1</v>
      </c>
      <c r="BL10" s="67" t="s">
        <v>57</v>
      </c>
      <c r="BM10" s="67" t="s">
        <v>57</v>
      </c>
      <c r="BN10" s="67" t="s">
        <v>57</v>
      </c>
      <c r="BO10" s="5">
        <v>1</v>
      </c>
      <c r="BP10" s="5">
        <v>1</v>
      </c>
      <c r="BQ10" s="5">
        <v>1</v>
      </c>
      <c r="BR10" s="5">
        <v>1</v>
      </c>
      <c r="BS10" s="5">
        <v>1</v>
      </c>
      <c r="BT10" s="7">
        <v>0</v>
      </c>
      <c r="BU10" s="5">
        <v>1</v>
      </c>
      <c r="BV10" s="5">
        <v>1</v>
      </c>
      <c r="BW10" s="5">
        <v>1</v>
      </c>
      <c r="BX10" s="5">
        <v>1</v>
      </c>
      <c r="BY10" s="5">
        <v>1</v>
      </c>
      <c r="BZ10" s="5">
        <v>1</v>
      </c>
      <c r="CA10" s="5">
        <v>1</v>
      </c>
      <c r="CB10" s="185" t="s">
        <v>57</v>
      </c>
      <c r="CC10" s="5">
        <v>1</v>
      </c>
      <c r="CD10" s="5">
        <v>1</v>
      </c>
      <c r="CE10" s="5">
        <v>1</v>
      </c>
      <c r="CF10" s="5">
        <v>1</v>
      </c>
      <c r="CG10" s="5">
        <v>1</v>
      </c>
      <c r="CH10" s="7">
        <v>0</v>
      </c>
      <c r="CI10" s="5">
        <v>1</v>
      </c>
      <c r="CJ10" s="7">
        <v>0</v>
      </c>
      <c r="CK10" s="5">
        <v>1</v>
      </c>
      <c r="CL10" s="5">
        <v>1</v>
      </c>
      <c r="CM10" s="5">
        <v>1</v>
      </c>
      <c r="CN10" s="7">
        <v>0</v>
      </c>
      <c r="CO10" s="67" t="s">
        <v>57</v>
      </c>
      <c r="CP10" s="67" t="s">
        <v>57</v>
      </c>
      <c r="CQ10" s="7">
        <v>1</v>
      </c>
      <c r="CR10" s="7">
        <v>1</v>
      </c>
      <c r="CS10" s="9">
        <v>0</v>
      </c>
      <c r="CT10" s="7">
        <v>1</v>
      </c>
      <c r="CU10" s="7">
        <v>1</v>
      </c>
      <c r="CV10" s="7">
        <v>1</v>
      </c>
      <c r="CW10" s="9">
        <v>0</v>
      </c>
      <c r="CX10" s="7">
        <v>1</v>
      </c>
      <c r="CY10" s="7">
        <v>1</v>
      </c>
      <c r="CZ10" s="7">
        <v>1</v>
      </c>
      <c r="DA10" s="7">
        <v>1</v>
      </c>
      <c r="DB10" s="7">
        <v>1</v>
      </c>
      <c r="DC10" s="67" t="s">
        <v>57</v>
      </c>
      <c r="DD10" s="185" t="s">
        <v>57</v>
      </c>
      <c r="DE10" s="7">
        <v>1</v>
      </c>
      <c r="DF10" s="7">
        <v>1</v>
      </c>
      <c r="DG10" s="7">
        <v>1</v>
      </c>
      <c r="DH10" s="7">
        <v>1</v>
      </c>
      <c r="DI10" s="9">
        <v>0</v>
      </c>
      <c r="DJ10" s="7">
        <v>1</v>
      </c>
      <c r="DK10" s="7">
        <v>1</v>
      </c>
      <c r="DL10" s="7">
        <v>1</v>
      </c>
      <c r="DM10" s="7">
        <v>1</v>
      </c>
      <c r="DN10" s="7">
        <v>1</v>
      </c>
      <c r="DO10" s="7">
        <v>1</v>
      </c>
      <c r="DP10" s="7">
        <v>1</v>
      </c>
      <c r="DQ10" s="9">
        <v>0</v>
      </c>
      <c r="DR10" s="7">
        <v>1</v>
      </c>
      <c r="DS10" s="7">
        <v>1</v>
      </c>
      <c r="DT10" s="7">
        <v>1</v>
      </c>
      <c r="DU10" s="9">
        <v>0</v>
      </c>
      <c r="DV10" s="9">
        <v>0</v>
      </c>
      <c r="DW10" s="7">
        <v>1</v>
      </c>
      <c r="DX10" s="7">
        <v>1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7">
        <v>1</v>
      </c>
      <c r="EE10" s="9">
        <v>0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7">
        <v>1</v>
      </c>
      <c r="EO10" s="9">
        <v>0</v>
      </c>
      <c r="EP10" s="7">
        <v>1</v>
      </c>
      <c r="EQ10" s="7">
        <v>1</v>
      </c>
      <c r="ER10" s="9">
        <v>0</v>
      </c>
      <c r="ES10" s="7">
        <v>1</v>
      </c>
      <c r="ET10" s="7">
        <v>1</v>
      </c>
      <c r="EU10" s="7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80</v>
      </c>
      <c r="FD10" s="210">
        <f t="shared" si="2"/>
        <v>0.8</v>
      </c>
      <c r="FE10" s="101">
        <f t="shared" si="3"/>
        <v>6</v>
      </c>
      <c r="FF10" s="196"/>
      <c r="FG10" s="82">
        <v>1</v>
      </c>
      <c r="FH10" s="79">
        <v>2925593.7993347398</v>
      </c>
      <c r="FI10" s="202">
        <v>15124043000</v>
      </c>
      <c r="FJ10" s="202">
        <v>4161483000</v>
      </c>
      <c r="FK10" s="202">
        <v>29543.146312348919</v>
      </c>
      <c r="FL10" s="202">
        <v>5489571000</v>
      </c>
      <c r="FM10" s="202">
        <v>32676870000</v>
      </c>
      <c r="FN10" s="196"/>
      <c r="FO10" s="196"/>
    </row>
    <row r="11" spans="1:171" s="205" customFormat="1" x14ac:dyDescent="0.25">
      <c r="A11" s="192" t="s">
        <v>161</v>
      </c>
      <c r="B11" s="129" t="s">
        <v>10</v>
      </c>
      <c r="C11" s="4">
        <v>1</v>
      </c>
      <c r="D11" s="4">
        <v>1</v>
      </c>
      <c r="E11" s="127">
        <v>10879551000</v>
      </c>
      <c r="F11" s="127">
        <v>10879551000</v>
      </c>
      <c r="G11" s="127">
        <f t="shared" si="1"/>
        <v>0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189" t="s">
        <v>57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7">
        <v>1</v>
      </c>
      <c r="AD11" s="7">
        <v>1</v>
      </c>
      <c r="AE11" s="7">
        <v>1</v>
      </c>
      <c r="AF11" s="7">
        <v>1</v>
      </c>
      <c r="AG11" s="7">
        <v>1</v>
      </c>
      <c r="AH11" s="9">
        <v>0</v>
      </c>
      <c r="AI11" s="7">
        <v>1</v>
      </c>
      <c r="AJ11" s="7">
        <v>1</v>
      </c>
      <c r="AK11" s="7">
        <v>1</v>
      </c>
      <c r="AL11" s="7">
        <v>1</v>
      </c>
      <c r="AM11" s="9">
        <v>0</v>
      </c>
      <c r="AN11" s="7">
        <v>1</v>
      </c>
      <c r="AO11" s="7">
        <v>1</v>
      </c>
      <c r="AP11" s="7">
        <v>1</v>
      </c>
      <c r="AQ11" s="7">
        <v>1</v>
      </c>
      <c r="AR11" s="189" t="s">
        <v>57</v>
      </c>
      <c r="AS11" s="189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7">
        <v>1</v>
      </c>
      <c r="BG11" s="7">
        <v>1</v>
      </c>
      <c r="BH11" s="7">
        <v>1</v>
      </c>
      <c r="BI11" s="7">
        <v>1</v>
      </c>
      <c r="BJ11" s="7">
        <v>1</v>
      </c>
      <c r="BK11" s="7">
        <v>1</v>
      </c>
      <c r="BL11" s="67" t="s">
        <v>57</v>
      </c>
      <c r="BM11" s="67" t="s">
        <v>57</v>
      </c>
      <c r="BN11" s="67" t="s">
        <v>57</v>
      </c>
      <c r="BO11" s="7">
        <v>1</v>
      </c>
      <c r="BP11" s="7">
        <v>1</v>
      </c>
      <c r="BQ11" s="7">
        <v>1</v>
      </c>
      <c r="BR11" s="7">
        <v>1</v>
      </c>
      <c r="BS11" s="7">
        <v>1</v>
      </c>
      <c r="BT11" s="7">
        <v>1</v>
      </c>
      <c r="BU11" s="7">
        <v>1</v>
      </c>
      <c r="BV11" s="7">
        <v>1</v>
      </c>
      <c r="BW11" s="7">
        <v>1</v>
      </c>
      <c r="BX11" s="7">
        <v>1</v>
      </c>
      <c r="BY11" s="7">
        <v>1</v>
      </c>
      <c r="BZ11" s="7">
        <v>1</v>
      </c>
      <c r="CA11" s="7">
        <v>1</v>
      </c>
      <c r="CB11" s="185" t="s">
        <v>57</v>
      </c>
      <c r="CC11" s="7">
        <v>1</v>
      </c>
      <c r="CD11" s="7">
        <v>1</v>
      </c>
      <c r="CE11" s="7">
        <v>1</v>
      </c>
      <c r="CF11" s="7">
        <v>1</v>
      </c>
      <c r="CG11" s="7">
        <v>1</v>
      </c>
      <c r="CH11" s="7">
        <v>1</v>
      </c>
      <c r="CI11" s="7">
        <v>1</v>
      </c>
      <c r="CJ11" s="7">
        <v>1</v>
      </c>
      <c r="CK11" s="7">
        <v>1</v>
      </c>
      <c r="CL11" s="9">
        <v>0</v>
      </c>
      <c r="CM11" s="7">
        <v>1</v>
      </c>
      <c r="CN11" s="7">
        <v>1</v>
      </c>
      <c r="CO11" s="67" t="s">
        <v>57</v>
      </c>
      <c r="CP11" s="67" t="s">
        <v>57</v>
      </c>
      <c r="CQ11" s="9">
        <v>0</v>
      </c>
      <c r="CR11" s="7">
        <v>1</v>
      </c>
      <c r="CS11" s="9">
        <v>0</v>
      </c>
      <c r="CT11" s="7">
        <v>1</v>
      </c>
      <c r="CU11" s="7">
        <v>1</v>
      </c>
      <c r="CV11" s="7">
        <v>1</v>
      </c>
      <c r="CW11" s="9">
        <v>0</v>
      </c>
      <c r="CX11" s="7">
        <v>1</v>
      </c>
      <c r="CY11" s="7">
        <v>1</v>
      </c>
      <c r="CZ11" s="9">
        <v>0</v>
      </c>
      <c r="DA11" s="7">
        <v>1</v>
      </c>
      <c r="DB11" s="7">
        <v>1</v>
      </c>
      <c r="DC11" s="67" t="s">
        <v>57</v>
      </c>
      <c r="DD11" s="185" t="s">
        <v>57</v>
      </c>
      <c r="DE11" s="7">
        <v>1</v>
      </c>
      <c r="DF11" s="7">
        <v>1</v>
      </c>
      <c r="DG11" s="7">
        <v>1</v>
      </c>
      <c r="DH11" s="7">
        <v>1</v>
      </c>
      <c r="DI11" s="7">
        <v>1</v>
      </c>
      <c r="DJ11" s="7">
        <v>1</v>
      </c>
      <c r="DK11" s="7">
        <v>1</v>
      </c>
      <c r="DL11" s="7">
        <v>1</v>
      </c>
      <c r="DM11" s="7">
        <v>1</v>
      </c>
      <c r="DN11" s="7">
        <v>1</v>
      </c>
      <c r="DO11" s="7">
        <v>1</v>
      </c>
      <c r="DP11" s="7">
        <v>1</v>
      </c>
      <c r="DQ11" s="7">
        <v>1</v>
      </c>
      <c r="DR11" s="7">
        <v>1</v>
      </c>
      <c r="DS11" s="7">
        <v>1</v>
      </c>
      <c r="DT11" s="7">
        <v>1</v>
      </c>
      <c r="DU11" s="7">
        <v>1</v>
      </c>
      <c r="DV11" s="7">
        <v>1</v>
      </c>
      <c r="DW11" s="7">
        <v>1</v>
      </c>
      <c r="DX11" s="7">
        <v>1</v>
      </c>
      <c r="DY11" s="7">
        <v>1</v>
      </c>
      <c r="DZ11" s="7">
        <v>1</v>
      </c>
      <c r="EA11" s="9">
        <v>0</v>
      </c>
      <c r="EB11" s="7">
        <v>1</v>
      </c>
      <c r="EC11" s="7">
        <v>1</v>
      </c>
      <c r="ED11" s="7">
        <v>1</v>
      </c>
      <c r="EE11" s="7">
        <v>1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7">
        <v>1</v>
      </c>
      <c r="EO11" s="7">
        <v>1</v>
      </c>
      <c r="EP11" s="7">
        <v>1</v>
      </c>
      <c r="EQ11" s="7">
        <v>1</v>
      </c>
      <c r="ER11" s="7">
        <v>1</v>
      </c>
      <c r="ES11" s="7">
        <v>1</v>
      </c>
      <c r="ET11" s="7">
        <v>1</v>
      </c>
      <c r="EU11" s="7">
        <v>1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92</v>
      </c>
      <c r="FD11" s="210">
        <f t="shared" si="2"/>
        <v>0.92</v>
      </c>
      <c r="FE11" s="101">
        <f t="shared" si="3"/>
        <v>3</v>
      </c>
      <c r="FF11" s="196"/>
      <c r="FG11" s="82">
        <v>1</v>
      </c>
      <c r="FH11" s="79">
        <v>710981.81438218604</v>
      </c>
      <c r="FI11" s="202">
        <v>1297250522</v>
      </c>
      <c r="FJ11" s="202">
        <v>225084720</v>
      </c>
      <c r="FK11" s="202">
        <v>2043.3059288637676</v>
      </c>
      <c r="FL11" s="202">
        <v>1091147000</v>
      </c>
      <c r="FM11" s="202">
        <v>9788404000</v>
      </c>
      <c r="FN11" s="196"/>
      <c r="FO11" s="196"/>
    </row>
    <row r="12" spans="1:171" s="205" customFormat="1" x14ac:dyDescent="0.25">
      <c r="A12" s="192" t="s">
        <v>165</v>
      </c>
      <c r="B12" s="129" t="s">
        <v>311</v>
      </c>
      <c r="C12" s="4">
        <v>1</v>
      </c>
      <c r="D12" s="4">
        <v>1</v>
      </c>
      <c r="E12" s="127">
        <v>156837576548</v>
      </c>
      <c r="F12" s="127">
        <v>156837576548</v>
      </c>
      <c r="G12" s="127">
        <f t="shared" si="1"/>
        <v>0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9">
        <v>0</v>
      </c>
      <c r="O12" s="189" t="s">
        <v>57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7">
        <v>1</v>
      </c>
      <c r="AD12" s="7">
        <v>1</v>
      </c>
      <c r="AE12" s="7">
        <v>1</v>
      </c>
      <c r="AF12" s="7">
        <v>1</v>
      </c>
      <c r="AG12" s="7">
        <v>1</v>
      </c>
      <c r="AH12" s="9">
        <v>0</v>
      </c>
      <c r="AI12" s="7">
        <v>1</v>
      </c>
      <c r="AJ12" s="7">
        <v>1</v>
      </c>
      <c r="AK12" s="7">
        <v>1</v>
      </c>
      <c r="AL12" s="7">
        <v>1</v>
      </c>
      <c r="AM12" s="9">
        <v>0</v>
      </c>
      <c r="AN12" s="7">
        <v>1</v>
      </c>
      <c r="AO12" s="7">
        <v>1</v>
      </c>
      <c r="AP12" s="9">
        <v>0</v>
      </c>
      <c r="AQ12" s="7">
        <v>1</v>
      </c>
      <c r="AR12" s="189" t="s">
        <v>57</v>
      </c>
      <c r="AS12" s="189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9">
        <v>0</v>
      </c>
      <c r="BG12" s="7">
        <v>1</v>
      </c>
      <c r="BH12" s="7">
        <v>1</v>
      </c>
      <c r="BI12" s="7">
        <v>1</v>
      </c>
      <c r="BJ12" s="9">
        <v>0</v>
      </c>
      <c r="BK12" s="7">
        <v>1</v>
      </c>
      <c r="BL12" s="67" t="s">
        <v>57</v>
      </c>
      <c r="BM12" s="67" t="s">
        <v>57</v>
      </c>
      <c r="BN12" s="67" t="s">
        <v>57</v>
      </c>
      <c r="BO12" s="7">
        <v>1</v>
      </c>
      <c r="BP12" s="7">
        <v>1</v>
      </c>
      <c r="BQ12" s="7">
        <v>1</v>
      </c>
      <c r="BR12" s="7">
        <v>1</v>
      </c>
      <c r="BS12" s="7">
        <v>1</v>
      </c>
      <c r="BT12" s="7">
        <v>1</v>
      </c>
      <c r="BU12" s="7">
        <v>1</v>
      </c>
      <c r="BV12" s="7">
        <v>1</v>
      </c>
      <c r="BW12" s="7">
        <v>1</v>
      </c>
      <c r="BX12" s="7">
        <v>1</v>
      </c>
      <c r="BY12" s="7">
        <v>1</v>
      </c>
      <c r="BZ12" s="7">
        <v>1</v>
      </c>
      <c r="CA12" s="7">
        <v>1</v>
      </c>
      <c r="CB12" s="185" t="s">
        <v>57</v>
      </c>
      <c r="CC12" s="7">
        <v>1</v>
      </c>
      <c r="CD12" s="7">
        <v>1</v>
      </c>
      <c r="CE12" s="7">
        <v>1</v>
      </c>
      <c r="CF12" s="9">
        <v>0</v>
      </c>
      <c r="CG12" s="7">
        <v>1</v>
      </c>
      <c r="CH12" s="9">
        <v>0</v>
      </c>
      <c r="CI12" s="7">
        <v>1</v>
      </c>
      <c r="CJ12" s="9">
        <v>0</v>
      </c>
      <c r="CK12" s="12" t="s">
        <v>156</v>
      </c>
      <c r="CL12" s="12" t="s">
        <v>156</v>
      </c>
      <c r="CM12" s="12" t="s">
        <v>156</v>
      </c>
      <c r="CN12" s="12" t="s">
        <v>156</v>
      </c>
      <c r="CO12" s="67" t="s">
        <v>57</v>
      </c>
      <c r="CP12" s="67" t="s">
        <v>57</v>
      </c>
      <c r="CQ12" s="7">
        <v>1</v>
      </c>
      <c r="CR12" s="9">
        <v>0</v>
      </c>
      <c r="CS12" s="9">
        <v>0</v>
      </c>
      <c r="CT12" s="7">
        <v>1</v>
      </c>
      <c r="CU12" s="7">
        <v>1</v>
      </c>
      <c r="CV12" s="9">
        <v>0</v>
      </c>
      <c r="CW12" s="9">
        <v>0</v>
      </c>
      <c r="CX12" s="9">
        <v>0</v>
      </c>
      <c r="CY12" s="9">
        <v>0</v>
      </c>
      <c r="CZ12" s="7">
        <v>1</v>
      </c>
      <c r="DA12" s="9">
        <v>0</v>
      </c>
      <c r="DB12" s="7">
        <v>1</v>
      </c>
      <c r="DC12" s="67" t="s">
        <v>57</v>
      </c>
      <c r="DD12" s="185" t="s">
        <v>57</v>
      </c>
      <c r="DE12" s="7">
        <v>1</v>
      </c>
      <c r="DF12" s="7">
        <v>1</v>
      </c>
      <c r="DG12" s="9">
        <v>0</v>
      </c>
      <c r="DH12" s="7">
        <v>1</v>
      </c>
      <c r="DI12" s="9">
        <v>0</v>
      </c>
      <c r="DJ12" s="9">
        <v>0</v>
      </c>
      <c r="DK12" s="9">
        <v>0</v>
      </c>
      <c r="DL12" s="7">
        <v>1</v>
      </c>
      <c r="DM12" s="7">
        <v>1</v>
      </c>
      <c r="DN12" s="9">
        <v>0</v>
      </c>
      <c r="DO12" s="9">
        <v>0</v>
      </c>
      <c r="DP12" s="9">
        <v>0</v>
      </c>
      <c r="DQ12" s="7">
        <v>1</v>
      </c>
      <c r="DR12" s="7">
        <v>1</v>
      </c>
      <c r="DS12" s="7">
        <v>1</v>
      </c>
      <c r="DT12" s="7">
        <v>1</v>
      </c>
      <c r="DU12" s="9">
        <v>0</v>
      </c>
      <c r="DV12" s="9">
        <v>0</v>
      </c>
      <c r="DW12" s="7">
        <v>1</v>
      </c>
      <c r="DX12" s="7">
        <v>1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7">
        <v>1</v>
      </c>
      <c r="EE12" s="9">
        <v>0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7">
        <v>1</v>
      </c>
      <c r="EO12" s="9">
        <v>0</v>
      </c>
      <c r="EP12" s="9">
        <v>0</v>
      </c>
      <c r="EQ12" s="9">
        <v>0</v>
      </c>
      <c r="ER12" s="9">
        <v>0</v>
      </c>
      <c r="ES12" s="9">
        <v>0</v>
      </c>
      <c r="ET12" s="9">
        <v>0</v>
      </c>
      <c r="EU12" s="7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59</v>
      </c>
      <c r="FD12" s="210">
        <f>(FC12/96)</f>
        <v>0.61458333333333337</v>
      </c>
      <c r="FE12" s="101">
        <f t="shared" si="3"/>
        <v>18</v>
      </c>
      <c r="FF12" s="196"/>
      <c r="FG12" s="81">
        <v>0</v>
      </c>
      <c r="FH12" s="79">
        <v>8874724.1747423392</v>
      </c>
      <c r="FI12" s="202">
        <v>67831922284</v>
      </c>
      <c r="FJ12" s="202">
        <v>4146361810</v>
      </c>
      <c r="FK12" s="202">
        <v>57627.187966782869</v>
      </c>
      <c r="FL12" s="202">
        <v>77461371687</v>
      </c>
      <c r="FM12" s="202">
        <v>74876204861</v>
      </c>
      <c r="FN12" s="196"/>
      <c r="FO12" s="196"/>
    </row>
    <row r="13" spans="1:171" s="205" customFormat="1" x14ac:dyDescent="0.25">
      <c r="A13" s="192" t="s">
        <v>166</v>
      </c>
      <c r="B13" s="129" t="s">
        <v>11</v>
      </c>
      <c r="C13" s="4">
        <v>1</v>
      </c>
      <c r="D13" s="4">
        <v>1</v>
      </c>
      <c r="E13" s="127">
        <v>26765287503</v>
      </c>
      <c r="F13" s="127">
        <v>26765287503</v>
      </c>
      <c r="G13" s="127">
        <f t="shared" si="1"/>
        <v>0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189" t="s">
        <v>57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7">
        <v>1</v>
      </c>
      <c r="AD13" s="7">
        <v>1</v>
      </c>
      <c r="AE13" s="9">
        <v>0</v>
      </c>
      <c r="AF13" s="9">
        <v>0</v>
      </c>
      <c r="AG13" s="7">
        <v>1</v>
      </c>
      <c r="AH13" s="9">
        <v>0</v>
      </c>
      <c r="AI13" s="9">
        <v>0</v>
      </c>
      <c r="AJ13" s="7">
        <v>1</v>
      </c>
      <c r="AK13" s="7">
        <v>1</v>
      </c>
      <c r="AL13" s="7">
        <v>1</v>
      </c>
      <c r="AM13" s="9">
        <v>0</v>
      </c>
      <c r="AN13" s="7">
        <v>1</v>
      </c>
      <c r="AO13" s="7">
        <v>1</v>
      </c>
      <c r="AP13" s="9">
        <v>0</v>
      </c>
      <c r="AQ13" s="7">
        <v>1</v>
      </c>
      <c r="AR13" s="189" t="s">
        <v>57</v>
      </c>
      <c r="AS13" s="189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7">
        <v>1</v>
      </c>
      <c r="BG13" s="7">
        <v>1</v>
      </c>
      <c r="BH13" s="9">
        <v>0</v>
      </c>
      <c r="BI13" s="9">
        <v>0</v>
      </c>
      <c r="BJ13" s="9">
        <v>0</v>
      </c>
      <c r="BK13" s="9">
        <v>0</v>
      </c>
      <c r="BL13" s="67" t="s">
        <v>57</v>
      </c>
      <c r="BM13" s="67" t="s">
        <v>57</v>
      </c>
      <c r="BN13" s="67" t="s">
        <v>57</v>
      </c>
      <c r="BO13" s="7">
        <v>1</v>
      </c>
      <c r="BP13" s="7">
        <v>1</v>
      </c>
      <c r="BQ13" s="7">
        <v>1</v>
      </c>
      <c r="BR13" s="7">
        <v>1</v>
      </c>
      <c r="BS13" s="7">
        <v>1</v>
      </c>
      <c r="BT13" s="9">
        <v>0</v>
      </c>
      <c r="BU13" s="7">
        <v>1</v>
      </c>
      <c r="BV13" s="7">
        <v>1</v>
      </c>
      <c r="BW13" s="7">
        <v>1</v>
      </c>
      <c r="BX13" s="7">
        <v>1</v>
      </c>
      <c r="BY13" s="7">
        <v>1</v>
      </c>
      <c r="BZ13" s="7">
        <v>1</v>
      </c>
      <c r="CA13" s="7">
        <v>1</v>
      </c>
      <c r="CB13" s="185" t="s">
        <v>57</v>
      </c>
      <c r="CC13" s="7">
        <v>1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7">
        <v>1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67" t="s">
        <v>57</v>
      </c>
      <c r="CP13" s="67" t="s">
        <v>57</v>
      </c>
      <c r="CQ13" s="9">
        <v>0</v>
      </c>
      <c r="CR13" s="9">
        <v>0</v>
      </c>
      <c r="CS13" s="9">
        <v>0</v>
      </c>
      <c r="CT13" s="7">
        <v>1</v>
      </c>
      <c r="CU13" s="7">
        <v>1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67" t="s">
        <v>57</v>
      </c>
      <c r="DD13" s="185" t="s">
        <v>57</v>
      </c>
      <c r="DE13" s="7">
        <v>1</v>
      </c>
      <c r="DF13" s="7">
        <v>1</v>
      </c>
      <c r="DG13" s="9">
        <v>0</v>
      </c>
      <c r="DH13" s="7">
        <v>1</v>
      </c>
      <c r="DI13" s="9">
        <v>0</v>
      </c>
      <c r="DJ13" s="9">
        <v>0</v>
      </c>
      <c r="DK13" s="9">
        <v>0</v>
      </c>
      <c r="DL13" s="7">
        <v>1</v>
      </c>
      <c r="DM13" s="7">
        <v>1</v>
      </c>
      <c r="DN13" s="7">
        <v>1</v>
      </c>
      <c r="DO13" s="9">
        <v>0</v>
      </c>
      <c r="DP13" s="7">
        <v>1</v>
      </c>
      <c r="DQ13" s="7">
        <v>1</v>
      </c>
      <c r="DR13" s="7">
        <v>1</v>
      </c>
      <c r="DS13" s="7">
        <v>1</v>
      </c>
      <c r="DT13" s="7">
        <v>1</v>
      </c>
      <c r="DU13" s="7">
        <v>1</v>
      </c>
      <c r="DV13" s="7">
        <v>1</v>
      </c>
      <c r="DW13" s="9">
        <v>0</v>
      </c>
      <c r="DX13" s="7">
        <v>1</v>
      </c>
      <c r="DY13" s="9">
        <v>0</v>
      </c>
      <c r="DZ13" s="9">
        <v>0</v>
      </c>
      <c r="EA13" s="9">
        <v>0</v>
      </c>
      <c r="EB13" s="9">
        <v>0</v>
      </c>
      <c r="EC13" s="7">
        <v>1</v>
      </c>
      <c r="ED13" s="7">
        <v>1</v>
      </c>
      <c r="EE13" s="9">
        <v>0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7">
        <v>1</v>
      </c>
      <c r="EO13" s="9">
        <v>0</v>
      </c>
      <c r="EP13" s="7">
        <v>1</v>
      </c>
      <c r="EQ13" s="9">
        <v>0</v>
      </c>
      <c r="ER13" s="7">
        <v>1</v>
      </c>
      <c r="ES13" s="7">
        <v>1</v>
      </c>
      <c r="ET13" s="7">
        <v>1</v>
      </c>
      <c r="EU13" s="7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56</v>
      </c>
      <c r="FD13" s="210">
        <f t="shared" si="2"/>
        <v>0.56000000000000005</v>
      </c>
      <c r="FE13" s="101">
        <f t="shared" si="3"/>
        <v>25</v>
      </c>
      <c r="FF13" s="196"/>
      <c r="FG13" s="81">
        <v>0</v>
      </c>
      <c r="FH13" s="79">
        <v>1746805.4446542601</v>
      </c>
      <c r="FI13" s="202">
        <v>9849208104</v>
      </c>
      <c r="FJ13" s="202">
        <v>345143004</v>
      </c>
      <c r="FK13" s="202">
        <v>4197.0632407482399</v>
      </c>
      <c r="FL13" s="202">
        <v>1553591438</v>
      </c>
      <c r="FM13" s="202">
        <v>23655061242</v>
      </c>
      <c r="FN13" s="196"/>
      <c r="FO13" s="196"/>
    </row>
    <row r="14" spans="1:171" s="205" customFormat="1" x14ac:dyDescent="0.25">
      <c r="A14" s="192" t="s">
        <v>167</v>
      </c>
      <c r="B14" s="129" t="s">
        <v>12</v>
      </c>
      <c r="C14" s="4">
        <v>1</v>
      </c>
      <c r="D14" s="4">
        <v>1</v>
      </c>
      <c r="E14" s="127">
        <v>62154896782</v>
      </c>
      <c r="F14" s="127">
        <v>62154896782</v>
      </c>
      <c r="G14" s="127">
        <f t="shared" si="1"/>
        <v>0</v>
      </c>
      <c r="H14" s="10">
        <v>1</v>
      </c>
      <c r="I14" s="10">
        <v>1</v>
      </c>
      <c r="J14" s="5">
        <v>1</v>
      </c>
      <c r="K14" s="5">
        <v>1</v>
      </c>
      <c r="L14" s="5">
        <v>1</v>
      </c>
      <c r="M14" s="5">
        <v>1</v>
      </c>
      <c r="N14" s="10">
        <v>1</v>
      </c>
      <c r="O14" s="189" t="s">
        <v>57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7">
        <v>1</v>
      </c>
      <c r="AD14" s="7">
        <v>1</v>
      </c>
      <c r="AE14" s="7">
        <v>1</v>
      </c>
      <c r="AF14" s="9">
        <v>1</v>
      </c>
      <c r="AG14" s="7">
        <v>1</v>
      </c>
      <c r="AH14" s="7">
        <v>0</v>
      </c>
      <c r="AI14" s="7">
        <v>1</v>
      </c>
      <c r="AJ14" s="7">
        <v>1</v>
      </c>
      <c r="AK14" s="7">
        <v>1</v>
      </c>
      <c r="AL14" s="7">
        <v>1</v>
      </c>
      <c r="AM14" s="7">
        <v>1</v>
      </c>
      <c r="AN14" s="7">
        <v>1</v>
      </c>
      <c r="AO14" s="7">
        <v>1</v>
      </c>
      <c r="AP14" s="7">
        <v>0</v>
      </c>
      <c r="AQ14" s="7">
        <v>1</v>
      </c>
      <c r="AR14" s="189" t="s">
        <v>57</v>
      </c>
      <c r="AS14" s="189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7">
        <v>0</v>
      </c>
      <c r="BG14" s="7">
        <v>1</v>
      </c>
      <c r="BH14" s="7">
        <v>0</v>
      </c>
      <c r="BI14" s="7">
        <v>0</v>
      </c>
      <c r="BJ14" s="7">
        <v>0</v>
      </c>
      <c r="BK14" s="7">
        <v>1</v>
      </c>
      <c r="BL14" s="67" t="s">
        <v>57</v>
      </c>
      <c r="BM14" s="67" t="s">
        <v>57</v>
      </c>
      <c r="BN14" s="67" t="s">
        <v>57</v>
      </c>
      <c r="BO14" s="7">
        <v>1</v>
      </c>
      <c r="BP14" s="7">
        <v>1</v>
      </c>
      <c r="BQ14" s="7">
        <v>1</v>
      </c>
      <c r="BR14" s="7">
        <v>1</v>
      </c>
      <c r="BS14" s="7">
        <v>1</v>
      </c>
      <c r="BT14" s="7">
        <v>0</v>
      </c>
      <c r="BU14" s="7">
        <v>1</v>
      </c>
      <c r="BV14" s="7">
        <v>1</v>
      </c>
      <c r="BW14" s="7">
        <v>0</v>
      </c>
      <c r="BX14" s="7">
        <v>1</v>
      </c>
      <c r="BY14" s="7">
        <v>1</v>
      </c>
      <c r="BZ14" s="7">
        <v>1</v>
      </c>
      <c r="CA14" s="7">
        <v>1</v>
      </c>
      <c r="CB14" s="185" t="s">
        <v>57</v>
      </c>
      <c r="CC14" s="7">
        <v>1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67" t="s">
        <v>57</v>
      </c>
      <c r="CP14" s="67" t="s">
        <v>57</v>
      </c>
      <c r="CQ14" s="7">
        <v>0</v>
      </c>
      <c r="CR14" s="7">
        <v>0</v>
      </c>
      <c r="CS14" s="7">
        <v>0</v>
      </c>
      <c r="CT14" s="7">
        <v>1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67" t="s">
        <v>57</v>
      </c>
      <c r="DD14" s="185" t="s">
        <v>57</v>
      </c>
      <c r="DE14" s="7">
        <v>1</v>
      </c>
      <c r="DF14" s="7">
        <v>1</v>
      </c>
      <c r="DG14" s="9">
        <v>0</v>
      </c>
      <c r="DH14" s="7">
        <v>1</v>
      </c>
      <c r="DI14" s="7">
        <v>0</v>
      </c>
      <c r="DJ14" s="7">
        <v>0</v>
      </c>
      <c r="DK14" s="7">
        <v>0</v>
      </c>
      <c r="DL14" s="7">
        <v>1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1</v>
      </c>
      <c r="DY14" s="7">
        <v>0</v>
      </c>
      <c r="DZ14" s="7">
        <v>0</v>
      </c>
      <c r="EA14" s="7">
        <v>1</v>
      </c>
      <c r="EB14" s="7">
        <v>0</v>
      </c>
      <c r="EC14" s="7">
        <v>0</v>
      </c>
      <c r="ED14" s="7">
        <v>1</v>
      </c>
      <c r="EE14" s="7">
        <v>0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7">
        <v>1</v>
      </c>
      <c r="EO14" s="7">
        <v>0</v>
      </c>
      <c r="EP14" s="7">
        <v>0</v>
      </c>
      <c r="EQ14" s="9">
        <v>1</v>
      </c>
      <c r="ER14" s="7">
        <v>0</v>
      </c>
      <c r="ES14" s="7">
        <v>1</v>
      </c>
      <c r="ET14" s="7">
        <v>1</v>
      </c>
      <c r="EU14" s="7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47</v>
      </c>
      <c r="FD14" s="210">
        <f t="shared" si="2"/>
        <v>0.47</v>
      </c>
      <c r="FE14" s="101">
        <f t="shared" si="3"/>
        <v>31</v>
      </c>
      <c r="FF14" s="196"/>
      <c r="FG14" s="82">
        <v>1</v>
      </c>
      <c r="FH14" s="79">
        <v>5769524.33105441</v>
      </c>
      <c r="FI14" s="207" t="s">
        <v>199</v>
      </c>
      <c r="FJ14" s="202">
        <v>1412999078.0699999</v>
      </c>
      <c r="FK14" s="202">
        <v>5007.4468138446828</v>
      </c>
      <c r="FL14" s="202">
        <v>7013024118</v>
      </c>
      <c r="FM14" s="202">
        <v>55141872664</v>
      </c>
      <c r="FN14" s="206"/>
      <c r="FO14" s="196"/>
    </row>
    <row r="15" spans="1:171" s="205" customFormat="1" x14ac:dyDescent="0.25">
      <c r="A15" s="192" t="s">
        <v>168</v>
      </c>
      <c r="B15" s="129" t="s">
        <v>13</v>
      </c>
      <c r="C15" s="4">
        <v>1</v>
      </c>
      <c r="D15" s="4">
        <v>1</v>
      </c>
      <c r="E15" s="127">
        <v>41807994900</v>
      </c>
      <c r="F15" s="127">
        <v>41807994896</v>
      </c>
      <c r="G15" s="127">
        <f t="shared" si="1"/>
        <v>4</v>
      </c>
      <c r="H15" s="5">
        <v>1</v>
      </c>
      <c r="I15" s="6">
        <v>0</v>
      </c>
      <c r="J15" s="6">
        <v>0</v>
      </c>
      <c r="K15" s="5">
        <v>1</v>
      </c>
      <c r="L15" s="5">
        <v>1</v>
      </c>
      <c r="M15" s="5">
        <v>1</v>
      </c>
      <c r="N15" s="5">
        <v>1</v>
      </c>
      <c r="O15" s="189" t="s">
        <v>57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7">
        <v>1</v>
      </c>
      <c r="AD15" s="7">
        <v>1</v>
      </c>
      <c r="AE15" s="7">
        <v>1</v>
      </c>
      <c r="AF15" s="7">
        <v>1</v>
      </c>
      <c r="AG15" s="7">
        <v>1</v>
      </c>
      <c r="AH15" s="9">
        <v>0</v>
      </c>
      <c r="AI15" s="9">
        <v>0</v>
      </c>
      <c r="AJ15" s="7">
        <v>1</v>
      </c>
      <c r="AK15" s="7">
        <v>1</v>
      </c>
      <c r="AL15" s="7">
        <v>1</v>
      </c>
      <c r="AM15" s="9">
        <v>0</v>
      </c>
      <c r="AN15" s="7">
        <v>1</v>
      </c>
      <c r="AO15" s="7">
        <v>1</v>
      </c>
      <c r="AP15" s="9">
        <v>0</v>
      </c>
      <c r="AQ15" s="7">
        <v>1</v>
      </c>
      <c r="AR15" s="189" t="s">
        <v>57</v>
      </c>
      <c r="AS15" s="189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9">
        <v>0</v>
      </c>
      <c r="BG15" s="7">
        <v>1</v>
      </c>
      <c r="BH15" s="7">
        <v>1</v>
      </c>
      <c r="BI15" s="7">
        <v>1</v>
      </c>
      <c r="BJ15" s="7">
        <v>1</v>
      </c>
      <c r="BK15" s="7">
        <v>1</v>
      </c>
      <c r="BL15" s="67" t="s">
        <v>57</v>
      </c>
      <c r="BM15" s="67" t="s">
        <v>57</v>
      </c>
      <c r="BN15" s="67" t="s">
        <v>57</v>
      </c>
      <c r="BO15" s="7">
        <v>1</v>
      </c>
      <c r="BP15" s="7">
        <v>1</v>
      </c>
      <c r="BQ15" s="7">
        <v>1</v>
      </c>
      <c r="BR15" s="7">
        <v>1</v>
      </c>
      <c r="BS15" s="7">
        <v>1</v>
      </c>
      <c r="BT15" s="7">
        <v>1</v>
      </c>
      <c r="BU15" s="7">
        <v>1</v>
      </c>
      <c r="BV15" s="7">
        <v>1</v>
      </c>
      <c r="BW15" s="7">
        <v>1</v>
      </c>
      <c r="BX15" s="7">
        <v>1</v>
      </c>
      <c r="BY15" s="7">
        <v>1</v>
      </c>
      <c r="BZ15" s="7">
        <v>1</v>
      </c>
      <c r="CA15" s="7">
        <v>1</v>
      </c>
      <c r="CB15" s="185" t="s">
        <v>57</v>
      </c>
      <c r="CC15" s="7">
        <v>1</v>
      </c>
      <c r="CD15" s="7">
        <v>1</v>
      </c>
      <c r="CE15" s="9">
        <v>0</v>
      </c>
      <c r="CF15" s="9">
        <v>0</v>
      </c>
      <c r="CG15" s="7">
        <v>1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67" t="s">
        <v>57</v>
      </c>
      <c r="CP15" s="67" t="s">
        <v>57</v>
      </c>
      <c r="CQ15" s="9">
        <v>0</v>
      </c>
      <c r="CR15" s="7">
        <v>1</v>
      </c>
      <c r="CS15" s="9">
        <v>0</v>
      </c>
      <c r="CT15" s="7">
        <v>1</v>
      </c>
      <c r="CU15" s="7">
        <v>1</v>
      </c>
      <c r="CV15" s="9">
        <v>0</v>
      </c>
      <c r="CW15" s="9">
        <v>0</v>
      </c>
      <c r="CX15" s="7">
        <v>1</v>
      </c>
      <c r="CY15" s="9">
        <v>0</v>
      </c>
      <c r="CZ15" s="9">
        <v>0</v>
      </c>
      <c r="DA15" s="9">
        <v>0</v>
      </c>
      <c r="DB15" s="7">
        <v>1</v>
      </c>
      <c r="DC15" s="67" t="s">
        <v>57</v>
      </c>
      <c r="DD15" s="185" t="s">
        <v>57</v>
      </c>
      <c r="DE15" s="7">
        <v>1</v>
      </c>
      <c r="DF15" s="7">
        <v>1</v>
      </c>
      <c r="DG15" s="7">
        <v>1</v>
      </c>
      <c r="DH15" s="7">
        <v>1</v>
      </c>
      <c r="DI15" s="9">
        <v>0</v>
      </c>
      <c r="DJ15" s="7">
        <v>1</v>
      </c>
      <c r="DK15" s="9">
        <v>0</v>
      </c>
      <c r="DL15" s="9">
        <v>0</v>
      </c>
      <c r="DM15" s="7">
        <v>1</v>
      </c>
      <c r="DN15" s="9">
        <v>0</v>
      </c>
      <c r="DO15" s="7">
        <v>1</v>
      </c>
      <c r="DP15" s="9">
        <v>0</v>
      </c>
      <c r="DQ15" s="7">
        <v>1</v>
      </c>
      <c r="DR15" s="9">
        <v>0</v>
      </c>
      <c r="DS15" s="7">
        <v>1</v>
      </c>
      <c r="DT15" s="7">
        <v>1</v>
      </c>
      <c r="DU15" s="9">
        <v>0</v>
      </c>
      <c r="DV15" s="7">
        <v>1</v>
      </c>
      <c r="DW15" s="7">
        <v>1</v>
      </c>
      <c r="DX15" s="7">
        <v>1</v>
      </c>
      <c r="DY15" s="9">
        <v>0</v>
      </c>
      <c r="DZ15" s="9">
        <v>0</v>
      </c>
      <c r="EA15" s="7">
        <v>1</v>
      </c>
      <c r="EB15" s="9">
        <v>0</v>
      </c>
      <c r="EC15" s="9">
        <v>0</v>
      </c>
      <c r="ED15" s="7">
        <v>1</v>
      </c>
      <c r="EE15" s="9">
        <v>0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9">
        <v>0</v>
      </c>
      <c r="EO15" s="9">
        <v>0</v>
      </c>
      <c r="EP15" s="7">
        <v>1</v>
      </c>
      <c r="EQ15" s="7">
        <v>1</v>
      </c>
      <c r="ER15" s="7">
        <v>1</v>
      </c>
      <c r="ES15" s="7">
        <v>1</v>
      </c>
      <c r="ET15" s="7">
        <v>1</v>
      </c>
      <c r="EU15" s="9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62</v>
      </c>
      <c r="FD15" s="210">
        <f t="shared" si="2"/>
        <v>0.62</v>
      </c>
      <c r="FE15" s="101">
        <f t="shared" si="3"/>
        <v>16</v>
      </c>
      <c r="FF15" s="196"/>
      <c r="FG15" s="81">
        <v>0</v>
      </c>
      <c r="FH15" s="79">
        <v>3546709.5147647201</v>
      </c>
      <c r="FI15" s="202">
        <v>3653742100</v>
      </c>
      <c r="FJ15" s="202">
        <v>736302600</v>
      </c>
      <c r="FK15" s="202">
        <v>2121.8214085422073</v>
      </c>
      <c r="FL15" s="202">
        <v>1674388800</v>
      </c>
      <c r="FM15" s="202">
        <v>40743474000</v>
      </c>
      <c r="FN15" s="196"/>
      <c r="FO15" s="196"/>
    </row>
    <row r="16" spans="1:171" s="205" customFormat="1" x14ac:dyDescent="0.25">
      <c r="A16" s="192" t="s">
        <v>169</v>
      </c>
      <c r="B16" s="129" t="s">
        <v>14</v>
      </c>
      <c r="C16" s="5">
        <v>1</v>
      </c>
      <c r="D16" s="5">
        <v>1</v>
      </c>
      <c r="E16" s="127">
        <v>28950620016</v>
      </c>
      <c r="F16" s="127">
        <v>28950620016</v>
      </c>
      <c r="G16" s="127">
        <f t="shared" si="1"/>
        <v>0</v>
      </c>
      <c r="H16" s="5">
        <v>1</v>
      </c>
      <c r="I16" s="63">
        <v>1</v>
      </c>
      <c r="J16" s="11">
        <v>0</v>
      </c>
      <c r="K16" s="63">
        <v>1</v>
      </c>
      <c r="L16" s="63">
        <v>1</v>
      </c>
      <c r="M16" s="63">
        <v>1</v>
      </c>
      <c r="N16" s="63">
        <v>1</v>
      </c>
      <c r="O16" s="189" t="s">
        <v>57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63">
        <v>1</v>
      </c>
      <c r="AD16" s="63">
        <v>1</v>
      </c>
      <c r="AE16" s="7">
        <v>1</v>
      </c>
      <c r="AF16" s="7">
        <v>1</v>
      </c>
      <c r="AG16" s="63">
        <v>1</v>
      </c>
      <c r="AH16" s="9">
        <v>0</v>
      </c>
      <c r="AI16" s="9">
        <v>0</v>
      </c>
      <c r="AJ16" s="7">
        <v>1</v>
      </c>
      <c r="AK16" s="7">
        <v>1</v>
      </c>
      <c r="AL16" s="7">
        <v>1</v>
      </c>
      <c r="AM16" s="7">
        <v>1</v>
      </c>
      <c r="AN16" s="7">
        <v>1</v>
      </c>
      <c r="AO16" s="7">
        <v>1</v>
      </c>
      <c r="AP16" s="9">
        <v>0</v>
      </c>
      <c r="AQ16" s="7">
        <v>1</v>
      </c>
      <c r="AR16" s="189" t="s">
        <v>57</v>
      </c>
      <c r="AS16" s="189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9">
        <v>0</v>
      </c>
      <c r="BG16" s="7">
        <v>1</v>
      </c>
      <c r="BH16" s="7">
        <v>1</v>
      </c>
      <c r="BI16" s="7">
        <v>1</v>
      </c>
      <c r="BJ16" s="7">
        <v>1</v>
      </c>
      <c r="BK16" s="7">
        <v>1</v>
      </c>
      <c r="BL16" s="67" t="s">
        <v>57</v>
      </c>
      <c r="BM16" s="67" t="s">
        <v>57</v>
      </c>
      <c r="BN16" s="67" t="s">
        <v>57</v>
      </c>
      <c r="BO16" s="7">
        <v>1</v>
      </c>
      <c r="BP16" s="7">
        <v>1</v>
      </c>
      <c r="BQ16" s="7">
        <v>1</v>
      </c>
      <c r="BR16" s="7">
        <v>1</v>
      </c>
      <c r="BS16" s="7">
        <v>1</v>
      </c>
      <c r="BT16" s="7">
        <v>1</v>
      </c>
      <c r="BU16" s="7">
        <v>1</v>
      </c>
      <c r="BV16" s="7">
        <v>1</v>
      </c>
      <c r="BW16" s="7">
        <v>1</v>
      </c>
      <c r="BX16" s="7">
        <v>1</v>
      </c>
      <c r="BY16" s="7">
        <v>1</v>
      </c>
      <c r="BZ16" s="7">
        <v>1</v>
      </c>
      <c r="CA16" s="7">
        <v>1</v>
      </c>
      <c r="CB16" s="185" t="s">
        <v>57</v>
      </c>
      <c r="CC16" s="7">
        <v>1</v>
      </c>
      <c r="CD16" s="7">
        <v>1</v>
      </c>
      <c r="CE16" s="7">
        <v>1</v>
      </c>
      <c r="CF16" s="9">
        <v>0</v>
      </c>
      <c r="CG16" s="7">
        <v>1</v>
      </c>
      <c r="CH16" s="9">
        <v>0</v>
      </c>
      <c r="CI16" s="7">
        <v>1</v>
      </c>
      <c r="CJ16" s="9">
        <v>0</v>
      </c>
      <c r="CK16" s="13">
        <v>0</v>
      </c>
      <c r="CL16" s="13">
        <v>0</v>
      </c>
      <c r="CM16" s="13">
        <v>0</v>
      </c>
      <c r="CN16" s="13">
        <v>0</v>
      </c>
      <c r="CO16" s="67" t="s">
        <v>57</v>
      </c>
      <c r="CP16" s="67" t="s">
        <v>57</v>
      </c>
      <c r="CQ16" s="14">
        <v>1</v>
      </c>
      <c r="CR16" s="13">
        <v>0</v>
      </c>
      <c r="CS16" s="13">
        <v>0</v>
      </c>
      <c r="CT16" s="14">
        <v>1</v>
      </c>
      <c r="CU16" s="14">
        <v>1</v>
      </c>
      <c r="CV16" s="13">
        <v>0</v>
      </c>
      <c r="CW16" s="13">
        <v>0</v>
      </c>
      <c r="CX16" s="13">
        <v>0</v>
      </c>
      <c r="CY16" s="13">
        <v>0</v>
      </c>
      <c r="CZ16" s="14">
        <v>1</v>
      </c>
      <c r="DA16" s="13">
        <v>0</v>
      </c>
      <c r="DB16" s="14">
        <v>1</v>
      </c>
      <c r="DC16" s="67" t="s">
        <v>57</v>
      </c>
      <c r="DD16" s="185" t="s">
        <v>57</v>
      </c>
      <c r="DE16" s="14">
        <v>1</v>
      </c>
      <c r="DF16" s="13">
        <v>0</v>
      </c>
      <c r="DG16" s="13">
        <v>0</v>
      </c>
      <c r="DH16" s="14">
        <v>1</v>
      </c>
      <c r="DI16" s="13">
        <v>0</v>
      </c>
      <c r="DJ16" s="13">
        <v>0</v>
      </c>
      <c r="DK16" s="13">
        <v>0</v>
      </c>
      <c r="DL16" s="14">
        <v>1</v>
      </c>
      <c r="DM16" s="14">
        <v>1</v>
      </c>
      <c r="DN16" s="13">
        <v>0</v>
      </c>
      <c r="DO16" s="13">
        <v>0</v>
      </c>
      <c r="DP16" s="13">
        <v>0</v>
      </c>
      <c r="DQ16" s="13">
        <v>0</v>
      </c>
      <c r="DR16" s="13">
        <v>0</v>
      </c>
      <c r="DS16" s="14">
        <v>1</v>
      </c>
      <c r="DT16" s="14">
        <v>1</v>
      </c>
      <c r="DU16" s="13">
        <v>0</v>
      </c>
      <c r="DV16" s="13">
        <v>0</v>
      </c>
      <c r="DW16" s="14">
        <v>1</v>
      </c>
      <c r="DX16" s="14">
        <v>1</v>
      </c>
      <c r="DY16" s="13">
        <v>0</v>
      </c>
      <c r="DZ16" s="14">
        <v>1</v>
      </c>
      <c r="EA16" s="13">
        <v>0</v>
      </c>
      <c r="EB16" s="13">
        <v>0</v>
      </c>
      <c r="EC16" s="13">
        <v>0</v>
      </c>
      <c r="ED16" s="14">
        <v>1</v>
      </c>
      <c r="EE16" s="13">
        <v>0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14">
        <v>1</v>
      </c>
      <c r="EO16" s="13">
        <v>0</v>
      </c>
      <c r="EP16" s="14">
        <v>1</v>
      </c>
      <c r="EQ16" s="14">
        <v>1</v>
      </c>
      <c r="ER16" s="14">
        <v>1</v>
      </c>
      <c r="ES16" s="14">
        <v>1</v>
      </c>
      <c r="ET16" s="14">
        <v>1</v>
      </c>
      <c r="EU16" s="14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63</v>
      </c>
      <c r="FD16" s="210">
        <f t="shared" si="2"/>
        <v>0.63</v>
      </c>
      <c r="FE16" s="101">
        <f t="shared" si="3"/>
        <v>14</v>
      </c>
      <c r="FF16" s="196"/>
      <c r="FG16" s="82">
        <v>1</v>
      </c>
      <c r="FH16" s="79">
        <v>2842783.93836356</v>
      </c>
      <c r="FI16" s="202">
        <v>2110569207</v>
      </c>
      <c r="FJ16" s="202">
        <v>662632260</v>
      </c>
      <c r="FK16" s="202">
        <v>3759.2440714119548</v>
      </c>
      <c r="FL16" s="202">
        <v>2992508931</v>
      </c>
      <c r="FM16" s="202">
        <v>25460722636</v>
      </c>
      <c r="FN16" s="196"/>
      <c r="FO16" s="196"/>
    </row>
    <row r="17" spans="1:171" s="205" customFormat="1" x14ac:dyDescent="0.25">
      <c r="A17" s="192" t="s">
        <v>170</v>
      </c>
      <c r="B17" s="129" t="s">
        <v>15</v>
      </c>
      <c r="C17" s="4">
        <v>1</v>
      </c>
      <c r="D17" s="5">
        <v>1</v>
      </c>
      <c r="E17" s="127">
        <v>83836493000</v>
      </c>
      <c r="F17" s="127">
        <v>83292098000</v>
      </c>
      <c r="G17" s="127">
        <f t="shared" si="1"/>
        <v>544395000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189" t="s">
        <v>57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7">
        <v>1</v>
      </c>
      <c r="AD17" s="7">
        <v>1</v>
      </c>
      <c r="AE17" s="7">
        <v>1</v>
      </c>
      <c r="AF17" s="7">
        <v>1</v>
      </c>
      <c r="AG17" s="7">
        <v>1</v>
      </c>
      <c r="AH17" s="7">
        <v>1</v>
      </c>
      <c r="AI17" s="7">
        <v>1</v>
      </c>
      <c r="AJ17" s="7">
        <v>1</v>
      </c>
      <c r="AK17" s="7">
        <v>1</v>
      </c>
      <c r="AL17" s="7">
        <v>1</v>
      </c>
      <c r="AM17" s="7">
        <v>1</v>
      </c>
      <c r="AN17" s="7">
        <v>1</v>
      </c>
      <c r="AO17" s="7">
        <v>1</v>
      </c>
      <c r="AP17" s="7">
        <v>1</v>
      </c>
      <c r="AQ17" s="7">
        <v>1</v>
      </c>
      <c r="AR17" s="189" t="s">
        <v>57</v>
      </c>
      <c r="AS17" s="189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9">
        <v>0</v>
      </c>
      <c r="BG17" s="7">
        <v>1</v>
      </c>
      <c r="BH17" s="7">
        <v>1</v>
      </c>
      <c r="BI17" s="7">
        <v>1</v>
      </c>
      <c r="BJ17" s="9">
        <v>0</v>
      </c>
      <c r="BK17" s="7">
        <v>1</v>
      </c>
      <c r="BL17" s="67" t="s">
        <v>57</v>
      </c>
      <c r="BM17" s="67" t="s">
        <v>57</v>
      </c>
      <c r="BN17" s="67" t="s">
        <v>57</v>
      </c>
      <c r="BO17" s="7">
        <v>1</v>
      </c>
      <c r="BP17" s="7">
        <v>1</v>
      </c>
      <c r="BQ17" s="7">
        <v>1</v>
      </c>
      <c r="BR17" s="7">
        <v>1</v>
      </c>
      <c r="BS17" s="7">
        <v>1</v>
      </c>
      <c r="BT17" s="7">
        <v>1</v>
      </c>
      <c r="BU17" s="7">
        <v>1</v>
      </c>
      <c r="BV17" s="7">
        <v>1</v>
      </c>
      <c r="BW17" s="7">
        <v>1</v>
      </c>
      <c r="BX17" s="7">
        <v>1</v>
      </c>
      <c r="BY17" s="7">
        <v>1</v>
      </c>
      <c r="BZ17" s="7">
        <v>1</v>
      </c>
      <c r="CA17" s="7">
        <v>1</v>
      </c>
      <c r="CB17" s="185" t="s">
        <v>57</v>
      </c>
      <c r="CC17" s="7">
        <v>1</v>
      </c>
      <c r="CD17" s="7">
        <v>1</v>
      </c>
      <c r="CE17" s="7">
        <v>1</v>
      </c>
      <c r="CF17" s="7">
        <v>1</v>
      </c>
      <c r="CG17" s="7">
        <v>1</v>
      </c>
      <c r="CH17" s="7">
        <v>1</v>
      </c>
      <c r="CI17" s="7">
        <v>1</v>
      </c>
      <c r="CJ17" s="7">
        <v>1</v>
      </c>
      <c r="CK17" s="7">
        <v>1</v>
      </c>
      <c r="CL17" s="7">
        <v>1</v>
      </c>
      <c r="CM17" s="7">
        <v>1</v>
      </c>
      <c r="CN17" s="7">
        <v>1</v>
      </c>
      <c r="CO17" s="67" t="s">
        <v>57</v>
      </c>
      <c r="CP17" s="67" t="s">
        <v>57</v>
      </c>
      <c r="CQ17" s="9">
        <v>0</v>
      </c>
      <c r="CR17" s="7">
        <v>1</v>
      </c>
      <c r="CS17" s="7">
        <v>1</v>
      </c>
      <c r="CT17" s="7">
        <v>1</v>
      </c>
      <c r="CU17" s="7">
        <v>1</v>
      </c>
      <c r="CV17" s="7">
        <v>1</v>
      </c>
      <c r="CW17" s="7">
        <v>1</v>
      </c>
      <c r="CX17" s="7">
        <v>1</v>
      </c>
      <c r="CY17" s="7">
        <v>1</v>
      </c>
      <c r="CZ17" s="7">
        <v>1</v>
      </c>
      <c r="DA17" s="7">
        <v>1</v>
      </c>
      <c r="DB17" s="7">
        <v>1</v>
      </c>
      <c r="DC17" s="67" t="s">
        <v>57</v>
      </c>
      <c r="DD17" s="185" t="s">
        <v>57</v>
      </c>
      <c r="DE17" s="7">
        <v>1</v>
      </c>
      <c r="DF17" s="7">
        <v>1</v>
      </c>
      <c r="DG17" s="7">
        <v>1</v>
      </c>
      <c r="DH17" s="7">
        <v>1</v>
      </c>
      <c r="DI17" s="7">
        <v>1</v>
      </c>
      <c r="DJ17" s="7">
        <v>1</v>
      </c>
      <c r="DK17" s="9">
        <v>0</v>
      </c>
      <c r="DL17" s="7">
        <v>1</v>
      </c>
      <c r="DM17" s="7">
        <v>1</v>
      </c>
      <c r="DN17" s="7">
        <v>1</v>
      </c>
      <c r="DO17" s="12" t="s">
        <v>156</v>
      </c>
      <c r="DP17" s="7">
        <v>1</v>
      </c>
      <c r="DQ17" s="7">
        <v>1</v>
      </c>
      <c r="DR17" s="7">
        <v>1</v>
      </c>
      <c r="DS17" s="7">
        <v>1</v>
      </c>
      <c r="DT17" s="7">
        <v>1</v>
      </c>
      <c r="DU17" s="7">
        <v>1</v>
      </c>
      <c r="DV17" s="7">
        <v>1</v>
      </c>
      <c r="DW17" s="7">
        <v>1</v>
      </c>
      <c r="DX17" s="7">
        <v>1</v>
      </c>
      <c r="DY17" s="7">
        <v>1</v>
      </c>
      <c r="DZ17" s="7">
        <v>1</v>
      </c>
      <c r="EA17" s="7">
        <v>1</v>
      </c>
      <c r="EB17" s="7">
        <v>1</v>
      </c>
      <c r="EC17" s="7">
        <v>1</v>
      </c>
      <c r="ED17" s="7">
        <v>1</v>
      </c>
      <c r="EE17" s="7">
        <v>1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7">
        <v>1</v>
      </c>
      <c r="EO17" s="7">
        <v>1</v>
      </c>
      <c r="EP17" s="7">
        <v>1</v>
      </c>
      <c r="EQ17" s="7">
        <v>1</v>
      </c>
      <c r="ER17" s="7">
        <v>1</v>
      </c>
      <c r="ES17" s="7">
        <v>1</v>
      </c>
      <c r="ET17" s="7">
        <v>1</v>
      </c>
      <c r="EU17" s="7">
        <v>1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95</v>
      </c>
      <c r="FD17" s="210">
        <f>(FC17/99)</f>
        <v>0.95959595959595956</v>
      </c>
      <c r="FE17" s="101">
        <f t="shared" si="3"/>
        <v>1</v>
      </c>
      <c r="FF17" s="196"/>
      <c r="FG17" s="82">
        <v>1</v>
      </c>
      <c r="FH17" s="79">
        <v>7838010.1437681401</v>
      </c>
      <c r="FI17" s="202">
        <v>30785136148</v>
      </c>
      <c r="FJ17" s="202">
        <v>2182711558</v>
      </c>
      <c r="FK17" s="202">
        <v>14060.859740577205</v>
      </c>
      <c r="FL17" s="202">
        <v>10394611000</v>
      </c>
      <c r="FM17" s="202">
        <v>73188665000</v>
      </c>
      <c r="FN17" s="196"/>
      <c r="FO17" s="196"/>
    </row>
    <row r="18" spans="1:171" s="205" customFormat="1" x14ac:dyDescent="0.25">
      <c r="A18" s="192" t="s">
        <v>171</v>
      </c>
      <c r="B18" s="129" t="s">
        <v>16</v>
      </c>
      <c r="C18" s="4">
        <v>1</v>
      </c>
      <c r="D18" s="4">
        <v>1</v>
      </c>
      <c r="E18" s="127">
        <v>195303834420</v>
      </c>
      <c r="F18" s="127">
        <v>195303834420</v>
      </c>
      <c r="G18" s="127">
        <f t="shared" si="1"/>
        <v>0</v>
      </c>
      <c r="H18" s="10">
        <v>1</v>
      </c>
      <c r="I18" s="64">
        <v>1</v>
      </c>
      <c r="J18" s="63">
        <v>1</v>
      </c>
      <c r="K18" s="64">
        <v>1</v>
      </c>
      <c r="L18" s="64">
        <v>1</v>
      </c>
      <c r="M18" s="64">
        <v>1</v>
      </c>
      <c r="N18" s="64">
        <v>1</v>
      </c>
      <c r="O18" s="189" t="s">
        <v>57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14">
        <v>1</v>
      </c>
      <c r="AD18" s="14">
        <v>1</v>
      </c>
      <c r="AE18" s="14">
        <v>1</v>
      </c>
      <c r="AF18" s="14">
        <v>1</v>
      </c>
      <c r="AG18" s="14">
        <v>1</v>
      </c>
      <c r="AH18" s="14">
        <v>1</v>
      </c>
      <c r="AI18" s="14">
        <v>1</v>
      </c>
      <c r="AJ18" s="14">
        <v>1</v>
      </c>
      <c r="AK18" s="14">
        <v>1</v>
      </c>
      <c r="AL18" s="14">
        <v>1</v>
      </c>
      <c r="AM18" s="14">
        <v>1</v>
      </c>
      <c r="AN18" s="14">
        <v>1</v>
      </c>
      <c r="AO18" s="14">
        <v>1</v>
      </c>
      <c r="AP18" s="13">
        <v>0</v>
      </c>
      <c r="AQ18" s="14">
        <v>1</v>
      </c>
      <c r="AR18" s="189" t="s">
        <v>57</v>
      </c>
      <c r="AS18" s="189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14">
        <v>0</v>
      </c>
      <c r="BG18" s="13">
        <v>1</v>
      </c>
      <c r="BH18" s="14">
        <v>0</v>
      </c>
      <c r="BI18" s="13">
        <v>0</v>
      </c>
      <c r="BJ18" s="13">
        <v>1</v>
      </c>
      <c r="BK18" s="14">
        <v>1</v>
      </c>
      <c r="BL18" s="67" t="s">
        <v>57</v>
      </c>
      <c r="BM18" s="67" t="s">
        <v>57</v>
      </c>
      <c r="BN18" s="67" t="s">
        <v>57</v>
      </c>
      <c r="BO18" s="14">
        <v>1</v>
      </c>
      <c r="BP18" s="14">
        <v>1</v>
      </c>
      <c r="BQ18" s="14">
        <v>1</v>
      </c>
      <c r="BR18" s="14">
        <v>1</v>
      </c>
      <c r="BS18" s="14">
        <v>1</v>
      </c>
      <c r="BT18" s="14">
        <v>1</v>
      </c>
      <c r="BU18" s="14">
        <v>1</v>
      </c>
      <c r="BV18" s="14">
        <v>1</v>
      </c>
      <c r="BW18" s="14">
        <v>0</v>
      </c>
      <c r="BX18" s="14">
        <v>1</v>
      </c>
      <c r="BY18" s="14">
        <v>1</v>
      </c>
      <c r="BZ18" s="14">
        <v>1</v>
      </c>
      <c r="CA18" s="14">
        <v>1</v>
      </c>
      <c r="CB18" s="185" t="s">
        <v>57</v>
      </c>
      <c r="CC18" s="14">
        <v>1</v>
      </c>
      <c r="CD18" s="14">
        <v>1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67" t="s">
        <v>57</v>
      </c>
      <c r="CP18" s="67" t="s">
        <v>57</v>
      </c>
      <c r="CQ18" s="14">
        <v>1</v>
      </c>
      <c r="CR18" s="14">
        <v>0</v>
      </c>
      <c r="CS18" s="14">
        <v>0</v>
      </c>
      <c r="CT18" s="13">
        <v>1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65">
        <v>0</v>
      </c>
      <c r="DA18" s="14">
        <v>0</v>
      </c>
      <c r="DB18" s="14">
        <v>1</v>
      </c>
      <c r="DC18" s="67" t="s">
        <v>57</v>
      </c>
      <c r="DD18" s="185" t="s">
        <v>57</v>
      </c>
      <c r="DE18" s="14">
        <v>1</v>
      </c>
      <c r="DF18" s="14">
        <v>1</v>
      </c>
      <c r="DG18" s="13">
        <v>0</v>
      </c>
      <c r="DH18" s="14">
        <v>1</v>
      </c>
      <c r="DI18" s="14">
        <v>0</v>
      </c>
      <c r="DJ18" s="14">
        <v>1</v>
      </c>
      <c r="DK18" s="14">
        <v>0</v>
      </c>
      <c r="DL18" s="14">
        <v>1</v>
      </c>
      <c r="DM18" s="14">
        <v>1</v>
      </c>
      <c r="DN18" s="14">
        <v>0</v>
      </c>
      <c r="DO18" s="14">
        <v>0</v>
      </c>
      <c r="DP18" s="14">
        <v>1</v>
      </c>
      <c r="DQ18" s="66">
        <v>1</v>
      </c>
      <c r="DR18" s="66">
        <v>1</v>
      </c>
      <c r="DS18" s="14">
        <v>1</v>
      </c>
      <c r="DT18" s="13">
        <v>0</v>
      </c>
      <c r="DU18" s="14">
        <v>1</v>
      </c>
      <c r="DV18" s="14">
        <v>1</v>
      </c>
      <c r="DW18" s="14">
        <v>1</v>
      </c>
      <c r="DX18" s="14">
        <v>1</v>
      </c>
      <c r="DY18" s="65">
        <v>0</v>
      </c>
      <c r="DZ18" s="14">
        <v>1</v>
      </c>
      <c r="EA18" s="67">
        <v>1</v>
      </c>
      <c r="EB18" s="14">
        <v>1</v>
      </c>
      <c r="EC18" s="14">
        <v>0</v>
      </c>
      <c r="ED18" s="14">
        <v>1</v>
      </c>
      <c r="EE18" s="14">
        <v>1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14">
        <v>0</v>
      </c>
      <c r="EO18" s="14">
        <v>1</v>
      </c>
      <c r="EP18" s="14">
        <v>1</v>
      </c>
      <c r="EQ18" s="14">
        <v>0</v>
      </c>
      <c r="ER18" s="14">
        <v>0</v>
      </c>
      <c r="ES18" s="14">
        <v>1</v>
      </c>
      <c r="ET18" s="14">
        <v>1</v>
      </c>
      <c r="EU18" s="14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65</v>
      </c>
      <c r="FD18" s="210">
        <f t="shared" si="2"/>
        <v>0.65</v>
      </c>
      <c r="FE18" s="101">
        <f t="shared" si="3"/>
        <v>13</v>
      </c>
      <c r="FF18" s="196"/>
      <c r="FG18" s="82">
        <v>1</v>
      </c>
      <c r="FH18" s="79">
        <v>16618928.919516999</v>
      </c>
      <c r="FI18" s="207" t="s">
        <v>199</v>
      </c>
      <c r="FJ18" s="207" t="s">
        <v>199</v>
      </c>
      <c r="FK18" s="202">
        <v>28570.432650143459</v>
      </c>
      <c r="FL18" s="202">
        <v>38162358000</v>
      </c>
      <c r="FM18" s="202">
        <v>147800815000</v>
      </c>
      <c r="FN18" s="196"/>
      <c r="FO18" s="196"/>
    </row>
    <row r="19" spans="1:171" s="205" customFormat="1" x14ac:dyDescent="0.25">
      <c r="A19" s="192" t="s">
        <v>172</v>
      </c>
      <c r="B19" s="129" t="s">
        <v>17</v>
      </c>
      <c r="C19" s="4">
        <v>1</v>
      </c>
      <c r="D19" s="4">
        <v>1</v>
      </c>
      <c r="E19" s="127">
        <v>57641044777</v>
      </c>
      <c r="F19" s="127">
        <v>57641044777</v>
      </c>
      <c r="G19" s="127">
        <f t="shared" si="1"/>
        <v>0</v>
      </c>
      <c r="H19" s="6">
        <v>0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189" t="s">
        <v>57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7">
        <v>1</v>
      </c>
      <c r="AD19" s="7">
        <v>1</v>
      </c>
      <c r="AE19" s="7">
        <v>1</v>
      </c>
      <c r="AF19" s="7">
        <v>1</v>
      </c>
      <c r="AG19" s="7">
        <v>1</v>
      </c>
      <c r="AH19" s="7">
        <v>1</v>
      </c>
      <c r="AI19" s="7">
        <v>1</v>
      </c>
      <c r="AJ19" s="7">
        <v>1</v>
      </c>
      <c r="AK19" s="7">
        <v>1</v>
      </c>
      <c r="AL19" s="7">
        <v>1</v>
      </c>
      <c r="AM19" s="7">
        <v>1</v>
      </c>
      <c r="AN19" s="7">
        <v>1</v>
      </c>
      <c r="AO19" s="7">
        <v>1</v>
      </c>
      <c r="AP19" s="9">
        <v>0</v>
      </c>
      <c r="AQ19" s="7">
        <v>1</v>
      </c>
      <c r="AR19" s="189" t="s">
        <v>57</v>
      </c>
      <c r="AS19" s="189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67" t="s">
        <v>57</v>
      </c>
      <c r="BM19" s="67" t="s">
        <v>57</v>
      </c>
      <c r="BN19" s="67" t="s">
        <v>57</v>
      </c>
      <c r="BO19" s="7">
        <v>1</v>
      </c>
      <c r="BP19" s="7">
        <v>1</v>
      </c>
      <c r="BQ19" s="7">
        <v>1</v>
      </c>
      <c r="BR19" s="7">
        <v>1</v>
      </c>
      <c r="BS19" s="7">
        <v>1</v>
      </c>
      <c r="BT19" s="7">
        <v>1</v>
      </c>
      <c r="BU19" s="7">
        <v>1</v>
      </c>
      <c r="BV19" s="7">
        <v>1</v>
      </c>
      <c r="BW19" s="9">
        <v>0</v>
      </c>
      <c r="BX19" s="7">
        <v>1</v>
      </c>
      <c r="BY19" s="7">
        <v>1</v>
      </c>
      <c r="BZ19" s="7">
        <v>1</v>
      </c>
      <c r="CA19" s="7">
        <v>1</v>
      </c>
      <c r="CB19" s="185" t="s">
        <v>57</v>
      </c>
      <c r="CC19" s="7">
        <v>1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67" t="s">
        <v>57</v>
      </c>
      <c r="CP19" s="67" t="s">
        <v>57</v>
      </c>
      <c r="CQ19" s="7">
        <v>1</v>
      </c>
      <c r="CR19" s="9">
        <v>0</v>
      </c>
      <c r="CS19" s="9">
        <v>0</v>
      </c>
      <c r="CT19" s="7">
        <v>1</v>
      </c>
      <c r="CU19" s="7">
        <v>1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67" t="s">
        <v>57</v>
      </c>
      <c r="DD19" s="185" t="s">
        <v>57</v>
      </c>
      <c r="DE19" s="7">
        <v>1</v>
      </c>
      <c r="DF19" s="7">
        <v>1</v>
      </c>
      <c r="DG19" s="9">
        <v>0</v>
      </c>
      <c r="DH19" s="7">
        <v>1</v>
      </c>
      <c r="DI19" s="9">
        <v>0</v>
      </c>
      <c r="DJ19" s="9">
        <v>0</v>
      </c>
      <c r="DK19" s="9">
        <v>0</v>
      </c>
      <c r="DL19" s="7">
        <v>1</v>
      </c>
      <c r="DM19" s="9">
        <v>0</v>
      </c>
      <c r="DN19" s="9">
        <v>0</v>
      </c>
      <c r="DO19" s="9">
        <v>0</v>
      </c>
      <c r="DP19" s="9">
        <v>0</v>
      </c>
      <c r="DQ19" s="7">
        <v>1</v>
      </c>
      <c r="DR19" s="7">
        <v>1</v>
      </c>
      <c r="DS19" s="9">
        <v>0</v>
      </c>
      <c r="DT19" s="9">
        <v>0</v>
      </c>
      <c r="DU19" s="9">
        <v>0</v>
      </c>
      <c r="DV19" s="9">
        <v>0</v>
      </c>
      <c r="DW19" s="9">
        <v>0</v>
      </c>
      <c r="DX19" s="7">
        <v>1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7">
        <v>1</v>
      </c>
      <c r="EE19" s="9">
        <v>0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9">
        <v>0</v>
      </c>
      <c r="EO19" s="9">
        <v>0</v>
      </c>
      <c r="EP19" s="9">
        <v>0</v>
      </c>
      <c r="EQ19" s="9">
        <v>0</v>
      </c>
      <c r="ER19" s="7">
        <v>1</v>
      </c>
      <c r="ES19" s="7">
        <v>1</v>
      </c>
      <c r="ET19" s="7">
        <v>1</v>
      </c>
      <c r="EU19" s="9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47</v>
      </c>
      <c r="FD19" s="210">
        <f t="shared" si="2"/>
        <v>0.47</v>
      </c>
      <c r="FE19" s="101">
        <f t="shared" si="3"/>
        <v>31</v>
      </c>
      <c r="FF19" s="196"/>
      <c r="FG19" s="81">
        <v>0</v>
      </c>
      <c r="FH19" s="79">
        <v>4563849.45245675</v>
      </c>
      <c r="FI19" s="207" t="s">
        <v>199</v>
      </c>
      <c r="FJ19" s="202">
        <v>1801429024</v>
      </c>
      <c r="FK19" s="202">
        <v>14437.475393265495</v>
      </c>
      <c r="FL19" s="202">
        <v>4088222432</v>
      </c>
      <c r="FM19" s="202">
        <v>50144822345</v>
      </c>
      <c r="FN19" s="196"/>
      <c r="FO19" s="196"/>
    </row>
    <row r="20" spans="1:171" s="205" customFormat="1" x14ac:dyDescent="0.25">
      <c r="A20" s="192" t="s">
        <v>173</v>
      </c>
      <c r="B20" s="129" t="s">
        <v>18</v>
      </c>
      <c r="C20" s="4">
        <v>1</v>
      </c>
      <c r="D20" s="4">
        <v>1</v>
      </c>
      <c r="E20" s="127">
        <v>19453754000</v>
      </c>
      <c r="F20" s="127">
        <v>19453754000</v>
      </c>
      <c r="G20" s="127">
        <f t="shared" si="1"/>
        <v>0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189" t="s">
        <v>57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7">
        <v>1</v>
      </c>
      <c r="AD20" s="7">
        <v>1</v>
      </c>
      <c r="AE20" s="7">
        <v>1</v>
      </c>
      <c r="AF20" s="7">
        <v>1</v>
      </c>
      <c r="AG20" s="7">
        <v>1</v>
      </c>
      <c r="AH20" s="9">
        <v>0</v>
      </c>
      <c r="AI20" s="9">
        <v>0</v>
      </c>
      <c r="AJ20" s="7">
        <v>1</v>
      </c>
      <c r="AK20" s="7">
        <v>1</v>
      </c>
      <c r="AL20" s="7">
        <v>1</v>
      </c>
      <c r="AM20" s="9">
        <v>0</v>
      </c>
      <c r="AN20" s="7">
        <v>1</v>
      </c>
      <c r="AO20" s="9">
        <v>0</v>
      </c>
      <c r="AP20" s="9">
        <v>0</v>
      </c>
      <c r="AQ20" s="7">
        <v>1</v>
      </c>
      <c r="AR20" s="189" t="s">
        <v>57</v>
      </c>
      <c r="AS20" s="189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9">
        <v>0</v>
      </c>
      <c r="BG20" s="7">
        <v>1</v>
      </c>
      <c r="BH20" s="7">
        <v>1</v>
      </c>
      <c r="BI20" s="7">
        <v>1</v>
      </c>
      <c r="BJ20" s="9">
        <v>0</v>
      </c>
      <c r="BK20" s="7">
        <v>1</v>
      </c>
      <c r="BL20" s="67" t="s">
        <v>57</v>
      </c>
      <c r="BM20" s="67" t="s">
        <v>57</v>
      </c>
      <c r="BN20" s="67" t="s">
        <v>57</v>
      </c>
      <c r="BO20" s="7">
        <v>1</v>
      </c>
      <c r="BP20" s="7">
        <v>1</v>
      </c>
      <c r="BQ20" s="7">
        <v>1</v>
      </c>
      <c r="BR20" s="7">
        <v>1</v>
      </c>
      <c r="BS20" s="7">
        <v>1</v>
      </c>
      <c r="BT20" s="7">
        <v>1</v>
      </c>
      <c r="BU20" s="7">
        <v>1</v>
      </c>
      <c r="BV20" s="7">
        <v>1</v>
      </c>
      <c r="BW20" s="7">
        <v>1</v>
      </c>
      <c r="BX20" s="7">
        <v>1</v>
      </c>
      <c r="BY20" s="7">
        <v>1</v>
      </c>
      <c r="BZ20" s="7">
        <v>1</v>
      </c>
      <c r="CA20" s="7">
        <v>1</v>
      </c>
      <c r="CB20" s="185" t="s">
        <v>57</v>
      </c>
      <c r="CC20" s="7">
        <v>1</v>
      </c>
      <c r="CD20" s="9">
        <v>0</v>
      </c>
      <c r="CE20" s="9">
        <v>0</v>
      </c>
      <c r="CF20" s="9">
        <v>0</v>
      </c>
      <c r="CG20" s="7">
        <v>1</v>
      </c>
      <c r="CH20" s="9">
        <v>0</v>
      </c>
      <c r="CI20" s="7">
        <v>1</v>
      </c>
      <c r="CJ20" s="7">
        <v>1</v>
      </c>
      <c r="CK20" s="9">
        <v>0</v>
      </c>
      <c r="CL20" s="9">
        <v>0</v>
      </c>
      <c r="CM20" s="9">
        <v>0</v>
      </c>
      <c r="CN20" s="9">
        <v>0</v>
      </c>
      <c r="CO20" s="67" t="s">
        <v>57</v>
      </c>
      <c r="CP20" s="67" t="s">
        <v>57</v>
      </c>
      <c r="CQ20" s="9">
        <v>0</v>
      </c>
      <c r="CR20" s="9">
        <v>0</v>
      </c>
      <c r="CS20" s="9">
        <v>0</v>
      </c>
      <c r="CT20" s="7">
        <v>1</v>
      </c>
      <c r="CU20" s="7">
        <v>1</v>
      </c>
      <c r="CV20" s="7">
        <v>1</v>
      </c>
      <c r="CW20" s="9">
        <v>0</v>
      </c>
      <c r="CX20" s="7">
        <v>1</v>
      </c>
      <c r="CY20" s="9">
        <v>0</v>
      </c>
      <c r="CZ20" s="7">
        <v>1</v>
      </c>
      <c r="DA20" s="9">
        <v>0</v>
      </c>
      <c r="DB20" s="7">
        <v>1</v>
      </c>
      <c r="DC20" s="67" t="s">
        <v>57</v>
      </c>
      <c r="DD20" s="185" t="s">
        <v>57</v>
      </c>
      <c r="DE20" s="7">
        <v>1</v>
      </c>
      <c r="DF20" s="7">
        <v>1</v>
      </c>
      <c r="DG20" s="7">
        <v>1</v>
      </c>
      <c r="DH20" s="7">
        <v>1</v>
      </c>
      <c r="DI20" s="9">
        <v>0</v>
      </c>
      <c r="DJ20" s="7">
        <v>1</v>
      </c>
      <c r="DK20" s="9">
        <v>0</v>
      </c>
      <c r="DL20" s="7">
        <v>1</v>
      </c>
      <c r="DM20" s="7">
        <v>1</v>
      </c>
      <c r="DN20" s="9">
        <v>0</v>
      </c>
      <c r="DO20" s="9">
        <v>0</v>
      </c>
      <c r="DP20" s="7">
        <v>1</v>
      </c>
      <c r="DQ20" s="7">
        <v>1</v>
      </c>
      <c r="DR20" s="7">
        <v>1</v>
      </c>
      <c r="DS20" s="7">
        <v>1</v>
      </c>
      <c r="DT20" s="7">
        <v>1</v>
      </c>
      <c r="DU20" s="9">
        <v>0</v>
      </c>
      <c r="DV20" s="7">
        <v>1</v>
      </c>
      <c r="DW20" s="7">
        <v>1</v>
      </c>
      <c r="DX20" s="7">
        <v>1</v>
      </c>
      <c r="DY20" s="7">
        <v>1</v>
      </c>
      <c r="DZ20" s="9">
        <v>0</v>
      </c>
      <c r="EA20" s="9">
        <v>0</v>
      </c>
      <c r="EB20" s="9">
        <v>0</v>
      </c>
      <c r="EC20" s="7">
        <v>1</v>
      </c>
      <c r="ED20" s="7">
        <v>1</v>
      </c>
      <c r="EE20" s="9">
        <v>0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9">
        <v>0</v>
      </c>
      <c r="EO20" s="7">
        <v>1</v>
      </c>
      <c r="EP20" s="7">
        <v>1</v>
      </c>
      <c r="EQ20" s="9">
        <v>0</v>
      </c>
      <c r="ER20" s="9">
        <v>0</v>
      </c>
      <c r="ES20" s="7">
        <v>1</v>
      </c>
      <c r="ET20" s="7">
        <v>1</v>
      </c>
      <c r="EU20" s="7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67</v>
      </c>
      <c r="FD20" s="210">
        <f t="shared" si="2"/>
        <v>0.67</v>
      </c>
      <c r="FE20" s="101">
        <f t="shared" si="3"/>
        <v>9</v>
      </c>
      <c r="FF20" s="196"/>
      <c r="FG20" s="82">
        <v>1</v>
      </c>
      <c r="FH20" s="79">
        <v>1897392.7465286599</v>
      </c>
      <c r="FI20" s="202">
        <v>1231484000</v>
      </c>
      <c r="FJ20" s="202">
        <v>577184000</v>
      </c>
      <c r="FK20" s="202">
        <v>3916.9556461024135</v>
      </c>
      <c r="FL20" s="202">
        <v>1074299000</v>
      </c>
      <c r="FM20" s="202">
        <v>17919420000</v>
      </c>
      <c r="FN20" s="196"/>
      <c r="FO20" s="196"/>
    </row>
    <row r="21" spans="1:171" s="205" customFormat="1" x14ac:dyDescent="0.25">
      <c r="A21" s="192" t="s">
        <v>174</v>
      </c>
      <c r="B21" s="129" t="s">
        <v>19</v>
      </c>
      <c r="C21" s="4">
        <v>1</v>
      </c>
      <c r="D21" s="4">
        <v>1</v>
      </c>
      <c r="E21" s="127">
        <v>15956368000</v>
      </c>
      <c r="F21" s="127">
        <v>15956368000</v>
      </c>
      <c r="G21" s="127">
        <f t="shared" si="1"/>
        <v>0</v>
      </c>
      <c r="H21" s="5">
        <v>1</v>
      </c>
      <c r="I21" s="5">
        <v>1</v>
      </c>
      <c r="J21" s="6">
        <v>0</v>
      </c>
      <c r="K21" s="5">
        <v>1</v>
      </c>
      <c r="L21" s="5">
        <v>1</v>
      </c>
      <c r="M21" s="5">
        <v>1</v>
      </c>
      <c r="N21" s="5">
        <v>1</v>
      </c>
      <c r="O21" s="189" t="s">
        <v>57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7">
        <v>1</v>
      </c>
      <c r="AD21" s="7">
        <v>1</v>
      </c>
      <c r="AE21" s="7">
        <v>1</v>
      </c>
      <c r="AF21" s="9">
        <v>0</v>
      </c>
      <c r="AG21" s="7">
        <v>1</v>
      </c>
      <c r="AH21" s="9">
        <v>0</v>
      </c>
      <c r="AI21" s="9">
        <v>0</v>
      </c>
      <c r="AJ21" s="7">
        <v>1</v>
      </c>
      <c r="AK21" s="7">
        <v>1</v>
      </c>
      <c r="AL21" s="7">
        <v>1</v>
      </c>
      <c r="AM21" s="7">
        <v>1</v>
      </c>
      <c r="AN21" s="7">
        <v>1</v>
      </c>
      <c r="AO21" s="7">
        <v>1</v>
      </c>
      <c r="AP21" s="9">
        <v>0</v>
      </c>
      <c r="AQ21" s="9">
        <v>0</v>
      </c>
      <c r="AR21" s="189" t="s">
        <v>57</v>
      </c>
      <c r="AS21" s="189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9">
        <v>0</v>
      </c>
      <c r="BG21" s="9">
        <v>0</v>
      </c>
      <c r="BH21" s="7">
        <v>1</v>
      </c>
      <c r="BI21" s="7">
        <v>1</v>
      </c>
      <c r="BJ21" s="7">
        <v>1</v>
      </c>
      <c r="BK21" s="7">
        <v>1</v>
      </c>
      <c r="BL21" s="67" t="s">
        <v>57</v>
      </c>
      <c r="BM21" s="67" t="s">
        <v>57</v>
      </c>
      <c r="BN21" s="67" t="s">
        <v>57</v>
      </c>
      <c r="BO21" s="9">
        <v>0</v>
      </c>
      <c r="BP21" s="7">
        <v>1</v>
      </c>
      <c r="BQ21" s="7">
        <v>1</v>
      </c>
      <c r="BR21" s="9">
        <v>0</v>
      </c>
      <c r="BS21" s="7">
        <v>1</v>
      </c>
      <c r="BT21" s="9">
        <v>0</v>
      </c>
      <c r="BU21" s="7">
        <v>1</v>
      </c>
      <c r="BV21" s="7">
        <v>1</v>
      </c>
      <c r="BW21" s="7">
        <v>1</v>
      </c>
      <c r="BX21" s="7">
        <v>1</v>
      </c>
      <c r="BY21" s="9">
        <v>0</v>
      </c>
      <c r="BZ21" s="7">
        <v>1</v>
      </c>
      <c r="CA21" s="7">
        <v>1</v>
      </c>
      <c r="CB21" s="185" t="s">
        <v>57</v>
      </c>
      <c r="CC21" s="7">
        <v>1</v>
      </c>
      <c r="CD21" s="9">
        <v>0</v>
      </c>
      <c r="CE21" s="7">
        <v>1</v>
      </c>
      <c r="CF21" s="7">
        <v>1</v>
      </c>
      <c r="CG21" s="7">
        <v>1</v>
      </c>
      <c r="CH21" s="7">
        <v>1</v>
      </c>
      <c r="CI21" s="7">
        <v>1</v>
      </c>
      <c r="CJ21" s="9">
        <v>0</v>
      </c>
      <c r="CK21" s="7">
        <v>1</v>
      </c>
      <c r="CL21" s="9">
        <v>0</v>
      </c>
      <c r="CM21" s="7">
        <v>1</v>
      </c>
      <c r="CN21" s="9">
        <v>0</v>
      </c>
      <c r="CO21" s="67" t="s">
        <v>57</v>
      </c>
      <c r="CP21" s="67" t="s">
        <v>57</v>
      </c>
      <c r="CQ21" s="9">
        <v>0</v>
      </c>
      <c r="CR21" s="9">
        <v>0</v>
      </c>
      <c r="CS21" s="9">
        <v>0</v>
      </c>
      <c r="CT21" s="7">
        <v>1</v>
      </c>
      <c r="CU21" s="7">
        <v>1</v>
      </c>
      <c r="CV21" s="9">
        <v>0</v>
      </c>
      <c r="CW21" s="9">
        <v>0</v>
      </c>
      <c r="CX21" s="9">
        <v>0</v>
      </c>
      <c r="CY21" s="9">
        <v>0</v>
      </c>
      <c r="CZ21" s="7">
        <v>1</v>
      </c>
      <c r="DA21" s="9">
        <v>0</v>
      </c>
      <c r="DB21" s="9">
        <v>0</v>
      </c>
      <c r="DC21" s="67" t="s">
        <v>57</v>
      </c>
      <c r="DD21" s="185" t="s">
        <v>57</v>
      </c>
      <c r="DE21" s="7">
        <v>1</v>
      </c>
      <c r="DF21" s="7">
        <v>1</v>
      </c>
      <c r="DG21" s="7">
        <v>1</v>
      </c>
      <c r="DH21" s="7">
        <v>1</v>
      </c>
      <c r="DI21" s="9">
        <v>0</v>
      </c>
      <c r="DJ21" s="9">
        <v>0</v>
      </c>
      <c r="DK21" s="9">
        <v>0</v>
      </c>
      <c r="DL21" s="7">
        <v>1</v>
      </c>
      <c r="DM21" s="7">
        <v>1</v>
      </c>
      <c r="DN21" s="7">
        <v>1</v>
      </c>
      <c r="DO21" s="9">
        <v>0</v>
      </c>
      <c r="DP21" s="9">
        <v>0</v>
      </c>
      <c r="DQ21" s="7">
        <v>1</v>
      </c>
      <c r="DR21" s="7">
        <v>1</v>
      </c>
      <c r="DS21" s="7">
        <v>1</v>
      </c>
      <c r="DT21" s="7">
        <v>1</v>
      </c>
      <c r="DU21" s="7">
        <v>1</v>
      </c>
      <c r="DV21" s="9">
        <v>0</v>
      </c>
      <c r="DW21" s="7">
        <v>1</v>
      </c>
      <c r="DX21" s="7">
        <v>1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7">
        <v>1</v>
      </c>
      <c r="EE21" s="9">
        <v>0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9">
        <v>0</v>
      </c>
      <c r="EO21" s="7">
        <v>1</v>
      </c>
      <c r="EP21" s="7">
        <v>1</v>
      </c>
      <c r="EQ21" s="9">
        <v>0</v>
      </c>
      <c r="ER21" s="7">
        <v>1</v>
      </c>
      <c r="ES21" s="7">
        <v>1</v>
      </c>
      <c r="ET21" s="7">
        <v>1</v>
      </c>
      <c r="EU21" s="7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61</v>
      </c>
      <c r="FD21" s="210">
        <f t="shared" si="2"/>
        <v>0.61</v>
      </c>
      <c r="FE21" s="101">
        <f t="shared" si="3"/>
        <v>19</v>
      </c>
      <c r="FF21" s="196"/>
      <c r="FG21" s="81">
        <v>0</v>
      </c>
      <c r="FH21" s="79">
        <v>1201201.58764517</v>
      </c>
      <c r="FI21" s="202">
        <v>2504354818.5599999</v>
      </c>
      <c r="FJ21" s="202">
        <v>510055916</v>
      </c>
      <c r="FK21" s="202">
        <v>4992.874313187358</v>
      </c>
      <c r="FL21" s="202">
        <v>1162938000</v>
      </c>
      <c r="FM21" s="202">
        <v>14793430000</v>
      </c>
      <c r="FN21" s="196"/>
      <c r="FO21" s="196"/>
    </row>
    <row r="22" spans="1:171" s="205" customFormat="1" x14ac:dyDescent="0.25">
      <c r="A22" s="192" t="s">
        <v>175</v>
      </c>
      <c r="B22" s="129" t="s">
        <v>20</v>
      </c>
      <c r="C22" s="4">
        <v>1</v>
      </c>
      <c r="D22" s="4">
        <v>1</v>
      </c>
      <c r="E22" s="127">
        <v>68095631514</v>
      </c>
      <c r="F22" s="127">
        <v>68095631513</v>
      </c>
      <c r="G22" s="127">
        <f t="shared" si="1"/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189" t="s">
        <v>57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7">
        <v>1</v>
      </c>
      <c r="AD22" s="7">
        <v>1</v>
      </c>
      <c r="AE22" s="7">
        <v>1</v>
      </c>
      <c r="AF22" s="9">
        <v>0</v>
      </c>
      <c r="AG22" s="7">
        <v>1</v>
      </c>
      <c r="AH22" s="9">
        <v>0</v>
      </c>
      <c r="AI22" s="9">
        <v>0</v>
      </c>
      <c r="AJ22" s="7">
        <v>1</v>
      </c>
      <c r="AK22" s="7">
        <v>1</v>
      </c>
      <c r="AL22" s="7">
        <v>1</v>
      </c>
      <c r="AM22" s="9">
        <v>0</v>
      </c>
      <c r="AN22" s="7">
        <v>1</v>
      </c>
      <c r="AO22" s="7">
        <v>1</v>
      </c>
      <c r="AP22" s="7">
        <v>1</v>
      </c>
      <c r="AQ22" s="9">
        <v>0</v>
      </c>
      <c r="AR22" s="189" t="s">
        <v>57</v>
      </c>
      <c r="AS22" s="189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9">
        <v>0</v>
      </c>
      <c r="BG22" s="7">
        <v>1</v>
      </c>
      <c r="BH22" s="9">
        <v>0</v>
      </c>
      <c r="BI22" s="9">
        <v>0</v>
      </c>
      <c r="BJ22" s="7">
        <v>1</v>
      </c>
      <c r="BK22" s="7">
        <v>1</v>
      </c>
      <c r="BL22" s="67" t="s">
        <v>57</v>
      </c>
      <c r="BM22" s="67" t="s">
        <v>57</v>
      </c>
      <c r="BN22" s="67" t="s">
        <v>57</v>
      </c>
      <c r="BO22" s="7">
        <v>1</v>
      </c>
      <c r="BP22" s="7">
        <v>1</v>
      </c>
      <c r="BQ22" s="7">
        <v>1</v>
      </c>
      <c r="BR22" s="7">
        <v>1</v>
      </c>
      <c r="BS22" s="7">
        <v>1</v>
      </c>
      <c r="BT22" s="7">
        <v>1</v>
      </c>
      <c r="BU22" s="7">
        <v>1</v>
      </c>
      <c r="BV22" s="7">
        <v>1</v>
      </c>
      <c r="BW22" s="7">
        <v>1</v>
      </c>
      <c r="BX22" s="7">
        <v>1</v>
      </c>
      <c r="BY22" s="7">
        <v>1</v>
      </c>
      <c r="BZ22" s="7">
        <v>1</v>
      </c>
      <c r="CA22" s="7">
        <v>1</v>
      </c>
      <c r="CB22" s="185" t="s">
        <v>57</v>
      </c>
      <c r="CC22" s="7">
        <v>1</v>
      </c>
      <c r="CD22" s="9">
        <v>0</v>
      </c>
      <c r="CE22" s="9">
        <v>0</v>
      </c>
      <c r="CF22" s="9">
        <v>0</v>
      </c>
      <c r="CG22" s="7">
        <v>1</v>
      </c>
      <c r="CH22" s="9">
        <v>0</v>
      </c>
      <c r="CI22" s="7">
        <v>1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67" t="s">
        <v>57</v>
      </c>
      <c r="CP22" s="67" t="s">
        <v>57</v>
      </c>
      <c r="CQ22" s="7">
        <v>1</v>
      </c>
      <c r="CR22" s="9">
        <v>0</v>
      </c>
      <c r="CS22" s="9">
        <v>0</v>
      </c>
      <c r="CT22" s="7">
        <v>1</v>
      </c>
      <c r="CU22" s="7">
        <v>1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7">
        <v>1</v>
      </c>
      <c r="DC22" s="67" t="s">
        <v>57</v>
      </c>
      <c r="DD22" s="185" t="s">
        <v>57</v>
      </c>
      <c r="DE22" s="7">
        <v>1</v>
      </c>
      <c r="DF22" s="9">
        <v>0</v>
      </c>
      <c r="DG22" s="7">
        <v>1</v>
      </c>
      <c r="DH22" s="7">
        <v>1</v>
      </c>
      <c r="DI22" s="9">
        <v>0</v>
      </c>
      <c r="DJ22" s="9">
        <v>0</v>
      </c>
      <c r="DK22" s="9">
        <v>0</v>
      </c>
      <c r="DL22" s="7">
        <v>1</v>
      </c>
      <c r="DM22" s="7">
        <v>1</v>
      </c>
      <c r="DN22" s="7">
        <v>1</v>
      </c>
      <c r="DO22" s="9">
        <v>0</v>
      </c>
      <c r="DP22" s="7">
        <v>1</v>
      </c>
      <c r="DQ22" s="7">
        <v>1</v>
      </c>
      <c r="DR22" s="7">
        <v>1</v>
      </c>
      <c r="DS22" s="7">
        <v>1</v>
      </c>
      <c r="DT22" s="7">
        <v>1</v>
      </c>
      <c r="DU22" s="7">
        <v>1</v>
      </c>
      <c r="DV22" s="7">
        <v>1</v>
      </c>
      <c r="DW22" s="7">
        <v>1</v>
      </c>
      <c r="DX22" s="7">
        <v>1</v>
      </c>
      <c r="DY22" s="9">
        <v>0</v>
      </c>
      <c r="DZ22" s="9">
        <v>0</v>
      </c>
      <c r="EA22" s="9">
        <v>0</v>
      </c>
      <c r="EB22" s="7">
        <v>1</v>
      </c>
      <c r="EC22" s="9">
        <v>0</v>
      </c>
      <c r="ED22" s="7">
        <v>1</v>
      </c>
      <c r="EE22" s="7">
        <v>1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9">
        <v>0</v>
      </c>
      <c r="EO22" s="7">
        <v>1</v>
      </c>
      <c r="EP22" s="7">
        <v>1</v>
      </c>
      <c r="EQ22" s="9">
        <v>0</v>
      </c>
      <c r="ER22" s="7">
        <v>1</v>
      </c>
      <c r="ES22" s="9">
        <v>0</v>
      </c>
      <c r="ET22" s="9">
        <v>0</v>
      </c>
      <c r="EU22" s="7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62</v>
      </c>
      <c r="FD22" s="210">
        <f t="shared" si="2"/>
        <v>0.62</v>
      </c>
      <c r="FE22" s="101">
        <f t="shared" si="3"/>
        <v>16</v>
      </c>
      <c r="FF22" s="196"/>
      <c r="FG22" s="81">
        <v>0</v>
      </c>
      <c r="FH22" s="79">
        <v>5013589.0098940497</v>
      </c>
      <c r="FI22" s="207" t="s">
        <v>199</v>
      </c>
      <c r="FJ22" s="202">
        <v>3619801843</v>
      </c>
      <c r="FK22" s="202">
        <v>48326.204782330133</v>
      </c>
      <c r="FL22" s="202">
        <v>10904868968</v>
      </c>
      <c r="FM22" s="202">
        <v>54432209566</v>
      </c>
      <c r="FN22" s="196"/>
      <c r="FO22" s="196"/>
    </row>
    <row r="23" spans="1:171" s="205" customFormat="1" x14ac:dyDescent="0.25">
      <c r="A23" s="192" t="s">
        <v>176</v>
      </c>
      <c r="B23" s="129" t="s">
        <v>21</v>
      </c>
      <c r="C23" s="4">
        <v>1</v>
      </c>
      <c r="D23" s="4">
        <v>1</v>
      </c>
      <c r="E23" s="127">
        <v>51730870669</v>
      </c>
      <c r="F23" s="127">
        <v>51730870669</v>
      </c>
      <c r="G23" s="127">
        <f t="shared" si="1"/>
        <v>0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189" t="s">
        <v>57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7">
        <v>1</v>
      </c>
      <c r="AD23" s="7">
        <v>1</v>
      </c>
      <c r="AE23" s="9">
        <v>0</v>
      </c>
      <c r="AF23" s="7">
        <v>1</v>
      </c>
      <c r="AG23" s="7">
        <v>1</v>
      </c>
      <c r="AH23" s="9">
        <v>0</v>
      </c>
      <c r="AI23" s="7">
        <v>1</v>
      </c>
      <c r="AJ23" s="7">
        <v>1</v>
      </c>
      <c r="AK23" s="7">
        <v>1</v>
      </c>
      <c r="AL23" s="7">
        <v>1</v>
      </c>
      <c r="AM23" s="7">
        <v>1</v>
      </c>
      <c r="AN23" s="7">
        <v>1</v>
      </c>
      <c r="AO23" s="7">
        <v>1</v>
      </c>
      <c r="AP23" s="7">
        <v>1</v>
      </c>
      <c r="AQ23" s="9">
        <v>0</v>
      </c>
      <c r="AR23" s="189" t="s">
        <v>57</v>
      </c>
      <c r="AS23" s="189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9">
        <v>0</v>
      </c>
      <c r="BG23" s="7">
        <v>1</v>
      </c>
      <c r="BH23" s="7">
        <v>1</v>
      </c>
      <c r="BI23" s="7">
        <v>1</v>
      </c>
      <c r="BJ23" s="9">
        <v>0</v>
      </c>
      <c r="BK23" s="7">
        <v>1</v>
      </c>
      <c r="BL23" s="67" t="s">
        <v>57</v>
      </c>
      <c r="BM23" s="67" t="s">
        <v>57</v>
      </c>
      <c r="BN23" s="67" t="s">
        <v>57</v>
      </c>
      <c r="BO23" s="7">
        <v>1</v>
      </c>
      <c r="BP23" s="7">
        <v>1</v>
      </c>
      <c r="BQ23" s="7">
        <v>1</v>
      </c>
      <c r="BR23" s="7">
        <v>1</v>
      </c>
      <c r="BS23" s="7">
        <v>1</v>
      </c>
      <c r="BT23" s="7">
        <v>1</v>
      </c>
      <c r="BU23" s="7">
        <v>1</v>
      </c>
      <c r="BV23" s="7">
        <v>1</v>
      </c>
      <c r="BW23" s="7">
        <v>1</v>
      </c>
      <c r="BX23" s="7">
        <v>1</v>
      </c>
      <c r="BY23" s="7">
        <v>1</v>
      </c>
      <c r="BZ23" s="7">
        <v>1</v>
      </c>
      <c r="CA23" s="7">
        <v>1</v>
      </c>
      <c r="CB23" s="185" t="s">
        <v>57</v>
      </c>
      <c r="CC23" s="7">
        <v>1</v>
      </c>
      <c r="CD23" s="9">
        <v>0</v>
      </c>
      <c r="CE23" s="9">
        <v>0</v>
      </c>
      <c r="CF23" s="7">
        <v>1</v>
      </c>
      <c r="CG23" s="7">
        <v>1</v>
      </c>
      <c r="CH23" s="7">
        <v>1</v>
      </c>
      <c r="CI23" s="7">
        <v>1</v>
      </c>
      <c r="CJ23" s="9">
        <v>0</v>
      </c>
      <c r="CK23" s="9">
        <v>0</v>
      </c>
      <c r="CL23" s="9">
        <v>0</v>
      </c>
      <c r="CM23" s="9">
        <v>0</v>
      </c>
      <c r="CN23" s="7">
        <v>1</v>
      </c>
      <c r="CO23" s="67" t="s">
        <v>57</v>
      </c>
      <c r="CP23" s="67" t="s">
        <v>57</v>
      </c>
      <c r="CQ23" s="7">
        <v>1</v>
      </c>
      <c r="CR23" s="9">
        <v>0</v>
      </c>
      <c r="CS23" s="9">
        <v>0</v>
      </c>
      <c r="CT23" s="7">
        <v>1</v>
      </c>
      <c r="CU23" s="7">
        <v>1</v>
      </c>
      <c r="CV23" s="9">
        <v>0</v>
      </c>
      <c r="CW23" s="9">
        <v>0</v>
      </c>
      <c r="CX23" s="9">
        <v>0</v>
      </c>
      <c r="CY23" s="9">
        <v>0</v>
      </c>
      <c r="CZ23" s="7">
        <v>1</v>
      </c>
      <c r="DA23" s="9">
        <v>0</v>
      </c>
      <c r="DB23" s="9">
        <v>0</v>
      </c>
      <c r="DC23" s="67" t="s">
        <v>57</v>
      </c>
      <c r="DD23" s="185" t="s">
        <v>57</v>
      </c>
      <c r="DE23" s="7">
        <v>1</v>
      </c>
      <c r="DF23" s="7">
        <v>1</v>
      </c>
      <c r="DG23" s="7">
        <v>1</v>
      </c>
      <c r="DH23" s="7">
        <v>1</v>
      </c>
      <c r="DI23" s="9">
        <v>0</v>
      </c>
      <c r="DJ23" s="7">
        <v>1</v>
      </c>
      <c r="DK23" s="9">
        <v>0</v>
      </c>
      <c r="DL23" s="7">
        <v>1</v>
      </c>
      <c r="DM23" s="7">
        <v>1</v>
      </c>
      <c r="DN23" s="9">
        <v>0</v>
      </c>
      <c r="DO23" s="9">
        <v>0</v>
      </c>
      <c r="DP23" s="7">
        <v>1</v>
      </c>
      <c r="DQ23" s="7">
        <v>1</v>
      </c>
      <c r="DR23" s="7">
        <v>1</v>
      </c>
      <c r="DS23" s="9">
        <v>0</v>
      </c>
      <c r="DT23" s="7">
        <v>1</v>
      </c>
      <c r="DU23" s="9">
        <v>0</v>
      </c>
      <c r="DV23" s="7">
        <v>1</v>
      </c>
      <c r="DW23" s="9">
        <v>0</v>
      </c>
      <c r="DX23" s="7">
        <v>1</v>
      </c>
      <c r="DY23" s="9">
        <v>0</v>
      </c>
      <c r="DZ23" s="9">
        <v>0</v>
      </c>
      <c r="EA23" s="9">
        <v>0</v>
      </c>
      <c r="EB23" s="7">
        <v>1</v>
      </c>
      <c r="EC23" s="9">
        <v>0</v>
      </c>
      <c r="ED23" s="7">
        <v>1</v>
      </c>
      <c r="EE23" s="9">
        <v>0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9">
        <v>0</v>
      </c>
      <c r="EO23" s="9">
        <v>0</v>
      </c>
      <c r="EP23" s="7">
        <v>1</v>
      </c>
      <c r="EQ23" s="9">
        <v>0</v>
      </c>
      <c r="ER23" s="7">
        <v>1</v>
      </c>
      <c r="ES23" s="7">
        <v>1</v>
      </c>
      <c r="ET23" s="7">
        <v>1</v>
      </c>
      <c r="EU23" s="7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66</v>
      </c>
      <c r="FD23" s="210">
        <f t="shared" si="2"/>
        <v>0.66</v>
      </c>
      <c r="FE23" s="101">
        <f t="shared" si="3"/>
        <v>10</v>
      </c>
      <c r="FF23" s="196"/>
      <c r="FG23" s="81">
        <v>0</v>
      </c>
      <c r="FH23" s="79">
        <v>3986206.2670841399</v>
      </c>
      <c r="FI23" s="202">
        <v>4148310635.25</v>
      </c>
      <c r="FJ23" s="202">
        <v>699375526</v>
      </c>
      <c r="FK23" s="202">
        <v>8832.4792601349327</v>
      </c>
      <c r="FL23" s="202">
        <v>2577890192</v>
      </c>
      <c r="FM23" s="202">
        <v>48941362940</v>
      </c>
      <c r="FN23" s="196"/>
      <c r="FO23" s="196"/>
    </row>
    <row r="24" spans="1:171" s="205" customFormat="1" x14ac:dyDescent="0.25">
      <c r="A24" s="192" t="s">
        <v>177</v>
      </c>
      <c r="B24" s="129" t="s">
        <v>22</v>
      </c>
      <c r="C24" s="4">
        <v>1</v>
      </c>
      <c r="D24" s="4">
        <v>1</v>
      </c>
      <c r="E24" s="127">
        <v>65946802066</v>
      </c>
      <c r="F24" s="127">
        <v>65946802066</v>
      </c>
      <c r="G24" s="127">
        <f t="shared" si="1"/>
        <v>0</v>
      </c>
      <c r="H24" s="5">
        <v>1</v>
      </c>
      <c r="I24" s="5">
        <v>1</v>
      </c>
      <c r="J24" s="6">
        <v>0</v>
      </c>
      <c r="K24" s="5">
        <v>1</v>
      </c>
      <c r="L24" s="5">
        <v>1</v>
      </c>
      <c r="M24" s="5">
        <v>1</v>
      </c>
      <c r="N24" s="5">
        <v>1</v>
      </c>
      <c r="O24" s="189" t="s">
        <v>57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7">
        <v>1</v>
      </c>
      <c r="AD24" s="7">
        <v>1</v>
      </c>
      <c r="AE24" s="7">
        <v>1</v>
      </c>
      <c r="AF24" s="7">
        <v>1</v>
      </c>
      <c r="AG24" s="7">
        <v>1</v>
      </c>
      <c r="AH24" s="7">
        <v>1</v>
      </c>
      <c r="AI24" s="7">
        <v>1</v>
      </c>
      <c r="AJ24" s="7">
        <v>1</v>
      </c>
      <c r="AK24" s="7">
        <v>1</v>
      </c>
      <c r="AL24" s="7">
        <v>1</v>
      </c>
      <c r="AM24" s="7">
        <v>1</v>
      </c>
      <c r="AN24" s="7">
        <v>1</v>
      </c>
      <c r="AO24" s="7">
        <v>1</v>
      </c>
      <c r="AP24" s="7">
        <v>1</v>
      </c>
      <c r="AQ24" s="7">
        <v>1</v>
      </c>
      <c r="AR24" s="189" t="s">
        <v>57</v>
      </c>
      <c r="AS24" s="189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7">
        <v>1</v>
      </c>
      <c r="BG24" s="7">
        <v>1</v>
      </c>
      <c r="BH24" s="7">
        <v>1</v>
      </c>
      <c r="BI24" s="7">
        <v>1</v>
      </c>
      <c r="BJ24" s="7">
        <v>1</v>
      </c>
      <c r="BK24" s="7">
        <v>1</v>
      </c>
      <c r="BL24" s="67" t="s">
        <v>57</v>
      </c>
      <c r="BM24" s="67" t="s">
        <v>57</v>
      </c>
      <c r="BN24" s="67" t="s">
        <v>57</v>
      </c>
      <c r="BO24" s="7">
        <v>1</v>
      </c>
      <c r="BP24" s="7">
        <v>1</v>
      </c>
      <c r="BQ24" s="7">
        <v>1</v>
      </c>
      <c r="BR24" s="7">
        <v>1</v>
      </c>
      <c r="BS24" s="7">
        <v>1</v>
      </c>
      <c r="BT24" s="7">
        <v>1</v>
      </c>
      <c r="BU24" s="7">
        <v>1</v>
      </c>
      <c r="BV24" s="7">
        <v>1</v>
      </c>
      <c r="BW24" s="7">
        <v>1</v>
      </c>
      <c r="BX24" s="7">
        <v>1</v>
      </c>
      <c r="BY24" s="7">
        <v>1</v>
      </c>
      <c r="BZ24" s="7">
        <v>1</v>
      </c>
      <c r="CA24" s="7">
        <v>1</v>
      </c>
      <c r="CB24" s="185" t="s">
        <v>57</v>
      </c>
      <c r="CC24" s="7">
        <v>1</v>
      </c>
      <c r="CD24" s="7">
        <v>1</v>
      </c>
      <c r="CE24" s="7">
        <v>1</v>
      </c>
      <c r="CF24" s="7">
        <v>1</v>
      </c>
      <c r="CG24" s="7">
        <v>1</v>
      </c>
      <c r="CH24" s="7">
        <v>1</v>
      </c>
      <c r="CI24" s="7">
        <v>1</v>
      </c>
      <c r="CJ24" s="7">
        <v>1</v>
      </c>
      <c r="CK24" s="7">
        <v>1</v>
      </c>
      <c r="CL24" s="7">
        <v>1</v>
      </c>
      <c r="CM24" s="7">
        <v>1</v>
      </c>
      <c r="CN24" s="7">
        <v>1</v>
      </c>
      <c r="CO24" s="67" t="s">
        <v>57</v>
      </c>
      <c r="CP24" s="67" t="s">
        <v>57</v>
      </c>
      <c r="CQ24" s="9">
        <v>0</v>
      </c>
      <c r="CR24" s="7">
        <v>1</v>
      </c>
      <c r="CS24" s="7">
        <v>1</v>
      </c>
      <c r="CT24" s="7">
        <v>1</v>
      </c>
      <c r="CU24" s="7">
        <v>1</v>
      </c>
      <c r="CV24" s="7">
        <v>1</v>
      </c>
      <c r="CW24" s="7">
        <v>1</v>
      </c>
      <c r="CX24" s="7">
        <v>1</v>
      </c>
      <c r="CY24" s="7">
        <v>1</v>
      </c>
      <c r="CZ24" s="9">
        <v>0</v>
      </c>
      <c r="DA24" s="7">
        <v>1</v>
      </c>
      <c r="DB24" s="9">
        <v>0</v>
      </c>
      <c r="DC24" s="67" t="s">
        <v>57</v>
      </c>
      <c r="DD24" s="185" t="s">
        <v>57</v>
      </c>
      <c r="DE24" s="7">
        <v>1</v>
      </c>
      <c r="DF24" s="7">
        <v>1</v>
      </c>
      <c r="DG24" s="7">
        <v>1</v>
      </c>
      <c r="DH24" s="7">
        <v>1</v>
      </c>
      <c r="DI24" s="7">
        <v>1</v>
      </c>
      <c r="DJ24" s="7">
        <v>1</v>
      </c>
      <c r="DK24" s="7">
        <v>1</v>
      </c>
      <c r="DL24" s="7">
        <v>1</v>
      </c>
      <c r="DM24" s="7">
        <v>1</v>
      </c>
      <c r="DN24" s="7">
        <v>1</v>
      </c>
      <c r="DO24" s="12" t="s">
        <v>156</v>
      </c>
      <c r="DP24" s="7">
        <v>1</v>
      </c>
      <c r="DQ24" s="7">
        <v>1</v>
      </c>
      <c r="DR24" s="7">
        <v>1</v>
      </c>
      <c r="DS24" s="7">
        <v>1</v>
      </c>
      <c r="DT24" s="7">
        <v>1</v>
      </c>
      <c r="DU24" s="7">
        <v>1</v>
      </c>
      <c r="DV24" s="7">
        <v>1</v>
      </c>
      <c r="DW24" s="7">
        <v>1</v>
      </c>
      <c r="DX24" s="7">
        <v>1</v>
      </c>
      <c r="DY24" s="7">
        <v>1</v>
      </c>
      <c r="DZ24" s="7">
        <v>1</v>
      </c>
      <c r="EA24" s="7">
        <v>1</v>
      </c>
      <c r="EB24" s="7">
        <v>1</v>
      </c>
      <c r="EC24" s="7">
        <v>1</v>
      </c>
      <c r="ED24" s="7">
        <v>1</v>
      </c>
      <c r="EE24" s="7">
        <v>1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7">
        <v>1</v>
      </c>
      <c r="EO24" s="7">
        <v>1</v>
      </c>
      <c r="EP24" s="7">
        <v>1</v>
      </c>
      <c r="EQ24" s="7">
        <v>1</v>
      </c>
      <c r="ER24" s="7">
        <v>1</v>
      </c>
      <c r="ES24" s="7">
        <v>1</v>
      </c>
      <c r="ET24" s="7">
        <v>1</v>
      </c>
      <c r="EU24" s="7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95</v>
      </c>
      <c r="FD24" s="210">
        <f>(FC24/99)</f>
        <v>0.95959595959595956</v>
      </c>
      <c r="FE24" s="101">
        <f t="shared" si="3"/>
        <v>1</v>
      </c>
      <c r="FF24" s="196"/>
      <c r="FG24" s="82">
        <v>1</v>
      </c>
      <c r="FH24" s="79">
        <v>6131497.8791861199</v>
      </c>
      <c r="FI24" s="202">
        <v>25403783140</v>
      </c>
      <c r="FJ24" s="202">
        <v>519014469</v>
      </c>
      <c r="FK24" s="202">
        <v>5130.5074421458048</v>
      </c>
      <c r="FL24" s="202">
        <v>6253181511</v>
      </c>
      <c r="FM24" s="202">
        <v>59693620555</v>
      </c>
      <c r="FN24" s="196"/>
      <c r="FO24" s="196"/>
    </row>
    <row r="25" spans="1:171" s="205" customFormat="1" x14ac:dyDescent="0.25">
      <c r="A25" s="192" t="s">
        <v>178</v>
      </c>
      <c r="B25" s="129" t="s">
        <v>23</v>
      </c>
      <c r="C25" s="4">
        <v>1</v>
      </c>
      <c r="D25" s="4">
        <v>1</v>
      </c>
      <c r="E25" s="127">
        <v>24097197370</v>
      </c>
      <c r="F25" s="127">
        <v>24097197370</v>
      </c>
      <c r="G25" s="127">
        <f t="shared" si="1"/>
        <v>0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189" t="s">
        <v>57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7">
        <v>1</v>
      </c>
      <c r="AD25" s="7">
        <v>1</v>
      </c>
      <c r="AE25" s="7">
        <v>1</v>
      </c>
      <c r="AF25" s="9">
        <v>0</v>
      </c>
      <c r="AG25" s="7">
        <v>1</v>
      </c>
      <c r="AH25" s="7">
        <v>1</v>
      </c>
      <c r="AI25" s="7">
        <v>1</v>
      </c>
      <c r="AJ25" s="7">
        <v>1</v>
      </c>
      <c r="AK25" s="7">
        <v>1</v>
      </c>
      <c r="AL25" s="7">
        <v>1</v>
      </c>
      <c r="AM25" s="7">
        <v>1</v>
      </c>
      <c r="AN25" s="7">
        <v>1</v>
      </c>
      <c r="AO25" s="7">
        <v>1</v>
      </c>
      <c r="AP25" s="7">
        <v>1</v>
      </c>
      <c r="AQ25" s="7">
        <v>1</v>
      </c>
      <c r="AR25" s="189" t="s">
        <v>57</v>
      </c>
      <c r="AS25" s="189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9">
        <v>0</v>
      </c>
      <c r="BG25" s="7">
        <v>1</v>
      </c>
      <c r="BH25" s="7">
        <v>1</v>
      </c>
      <c r="BI25" s="7">
        <v>1</v>
      </c>
      <c r="BJ25" s="9">
        <v>0</v>
      </c>
      <c r="BK25" s="9">
        <v>0</v>
      </c>
      <c r="BL25" s="67" t="s">
        <v>57</v>
      </c>
      <c r="BM25" s="67" t="s">
        <v>57</v>
      </c>
      <c r="BN25" s="67" t="s">
        <v>57</v>
      </c>
      <c r="BO25" s="7">
        <v>1</v>
      </c>
      <c r="BP25" s="7">
        <v>1</v>
      </c>
      <c r="BQ25" s="7">
        <v>1</v>
      </c>
      <c r="BR25" s="7">
        <v>1</v>
      </c>
      <c r="BS25" s="7">
        <v>1</v>
      </c>
      <c r="BT25" s="7">
        <v>1</v>
      </c>
      <c r="BU25" s="7">
        <v>1</v>
      </c>
      <c r="BV25" s="7">
        <v>1</v>
      </c>
      <c r="BW25" s="7">
        <v>1</v>
      </c>
      <c r="BX25" s="7">
        <v>1</v>
      </c>
      <c r="BY25" s="9">
        <v>0</v>
      </c>
      <c r="BZ25" s="7">
        <v>1</v>
      </c>
      <c r="CA25" s="7">
        <v>1</v>
      </c>
      <c r="CB25" s="185" t="s">
        <v>57</v>
      </c>
      <c r="CC25" s="7">
        <v>1</v>
      </c>
      <c r="CD25" s="9">
        <v>0</v>
      </c>
      <c r="CE25" s="7">
        <v>1</v>
      </c>
      <c r="CF25" s="9">
        <v>0</v>
      </c>
      <c r="CG25" s="7">
        <v>1</v>
      </c>
      <c r="CH25" s="9">
        <v>0</v>
      </c>
      <c r="CI25" s="7">
        <v>1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67" t="s">
        <v>57</v>
      </c>
      <c r="CP25" s="67" t="s">
        <v>57</v>
      </c>
      <c r="CQ25" s="9">
        <v>0</v>
      </c>
      <c r="CR25" s="7">
        <v>1</v>
      </c>
      <c r="CS25" s="9">
        <v>0</v>
      </c>
      <c r="CT25" s="7">
        <v>1</v>
      </c>
      <c r="CU25" s="7">
        <v>1</v>
      </c>
      <c r="CV25" s="9">
        <v>0</v>
      </c>
      <c r="CW25" s="9">
        <v>0</v>
      </c>
      <c r="CX25" s="9">
        <v>0</v>
      </c>
      <c r="CY25" s="9">
        <v>0</v>
      </c>
      <c r="CZ25" s="7">
        <v>1</v>
      </c>
      <c r="DA25" s="9">
        <v>0</v>
      </c>
      <c r="DB25" s="7">
        <v>1</v>
      </c>
      <c r="DC25" s="67" t="s">
        <v>57</v>
      </c>
      <c r="DD25" s="185" t="s">
        <v>57</v>
      </c>
      <c r="DE25" s="7">
        <v>1</v>
      </c>
      <c r="DF25" s="7">
        <v>1</v>
      </c>
      <c r="DG25" s="7">
        <v>1</v>
      </c>
      <c r="DH25" s="7">
        <v>1</v>
      </c>
      <c r="DI25" s="9">
        <v>0</v>
      </c>
      <c r="DJ25" s="7">
        <v>1</v>
      </c>
      <c r="DK25" s="9">
        <v>0</v>
      </c>
      <c r="DL25" s="7">
        <v>1</v>
      </c>
      <c r="DM25" s="7">
        <v>1</v>
      </c>
      <c r="DN25" s="9">
        <v>0</v>
      </c>
      <c r="DO25" s="9">
        <v>0</v>
      </c>
      <c r="DP25" s="7">
        <v>1</v>
      </c>
      <c r="DQ25" s="7">
        <v>1</v>
      </c>
      <c r="DR25" s="7">
        <v>1</v>
      </c>
      <c r="DS25" s="7">
        <v>1</v>
      </c>
      <c r="DT25" s="7">
        <v>1</v>
      </c>
      <c r="DU25" s="9">
        <v>0</v>
      </c>
      <c r="DV25" s="9">
        <v>0</v>
      </c>
      <c r="DW25" s="9">
        <v>0</v>
      </c>
      <c r="DX25" s="7">
        <v>1</v>
      </c>
      <c r="DY25" s="7">
        <v>1</v>
      </c>
      <c r="DZ25" s="9">
        <v>0</v>
      </c>
      <c r="EA25" s="9">
        <v>0</v>
      </c>
      <c r="EB25" s="7">
        <v>1</v>
      </c>
      <c r="EC25" s="7">
        <v>1</v>
      </c>
      <c r="ED25" s="7">
        <v>1</v>
      </c>
      <c r="EE25" s="9">
        <v>0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7">
        <v>1</v>
      </c>
      <c r="EO25" s="7">
        <v>1</v>
      </c>
      <c r="EP25" s="7">
        <v>1</v>
      </c>
      <c r="EQ25" s="9">
        <v>0</v>
      </c>
      <c r="ER25" s="9">
        <v>0</v>
      </c>
      <c r="ES25" s="9">
        <v>0</v>
      </c>
      <c r="ET25" s="7">
        <v>1</v>
      </c>
      <c r="EU25" s="9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66</v>
      </c>
      <c r="FD25" s="210">
        <f t="shared" si="2"/>
        <v>0.66</v>
      </c>
      <c r="FE25" s="101">
        <f t="shared" si="3"/>
        <v>10</v>
      </c>
      <c r="FF25" s="196"/>
      <c r="FG25" s="81">
        <v>0</v>
      </c>
      <c r="FH25" s="79">
        <v>1974436.20433828</v>
      </c>
      <c r="FI25" s="202">
        <v>11712173531</v>
      </c>
      <c r="FJ25" s="202">
        <v>90393330</v>
      </c>
      <c r="FK25" s="202">
        <v>1008.1263004161677</v>
      </c>
      <c r="FL25" s="202">
        <v>2951818551</v>
      </c>
      <c r="FM25" s="202">
        <v>21145378819</v>
      </c>
      <c r="FN25" s="196"/>
      <c r="FO25" s="196"/>
    </row>
    <row r="26" spans="1:171" s="205" customFormat="1" x14ac:dyDescent="0.25">
      <c r="A26" s="192" t="s">
        <v>179</v>
      </c>
      <c r="B26" s="129" t="s">
        <v>24</v>
      </c>
      <c r="C26" s="4">
        <v>1</v>
      </c>
      <c r="D26" s="4">
        <v>1</v>
      </c>
      <c r="E26" s="127">
        <v>20769169454</v>
      </c>
      <c r="F26" s="127">
        <v>20769169454</v>
      </c>
      <c r="G26" s="127">
        <f t="shared" si="1"/>
        <v>0</v>
      </c>
      <c r="H26" s="5">
        <v>1</v>
      </c>
      <c r="I26" s="5">
        <v>1</v>
      </c>
      <c r="J26" s="6">
        <v>0</v>
      </c>
      <c r="K26" s="5">
        <v>1</v>
      </c>
      <c r="L26" s="5">
        <v>1</v>
      </c>
      <c r="M26" s="5">
        <v>1</v>
      </c>
      <c r="N26" s="5">
        <v>1</v>
      </c>
      <c r="O26" s="189" t="s">
        <v>57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7">
        <v>1</v>
      </c>
      <c r="AD26" s="7">
        <v>1</v>
      </c>
      <c r="AE26" s="7">
        <v>1</v>
      </c>
      <c r="AF26" s="7">
        <v>1</v>
      </c>
      <c r="AG26" s="7">
        <v>1</v>
      </c>
      <c r="AH26" s="9">
        <v>0</v>
      </c>
      <c r="AI26" s="9">
        <v>0</v>
      </c>
      <c r="AJ26" s="7">
        <v>1</v>
      </c>
      <c r="AK26" s="7">
        <v>1</v>
      </c>
      <c r="AL26" s="7">
        <v>1</v>
      </c>
      <c r="AM26" s="9">
        <v>0</v>
      </c>
      <c r="AN26" s="7">
        <v>1</v>
      </c>
      <c r="AO26" s="7">
        <v>1</v>
      </c>
      <c r="AP26" s="9">
        <v>0</v>
      </c>
      <c r="AQ26" s="7">
        <v>1</v>
      </c>
      <c r="AR26" s="189" t="s">
        <v>57</v>
      </c>
      <c r="AS26" s="189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9">
        <v>0</v>
      </c>
      <c r="BG26" s="7">
        <v>1</v>
      </c>
      <c r="BH26" s="9">
        <v>0</v>
      </c>
      <c r="BI26" s="9">
        <v>0</v>
      </c>
      <c r="BJ26" s="9">
        <v>0</v>
      </c>
      <c r="BK26" s="9">
        <v>0</v>
      </c>
      <c r="BL26" s="67" t="s">
        <v>57</v>
      </c>
      <c r="BM26" s="67" t="s">
        <v>57</v>
      </c>
      <c r="BN26" s="67" t="s">
        <v>57</v>
      </c>
      <c r="BO26" s="7">
        <v>1</v>
      </c>
      <c r="BP26" s="7">
        <v>1</v>
      </c>
      <c r="BQ26" s="7">
        <v>1</v>
      </c>
      <c r="BR26" s="7">
        <v>1</v>
      </c>
      <c r="BS26" s="9">
        <v>0</v>
      </c>
      <c r="BT26" s="9">
        <v>0</v>
      </c>
      <c r="BU26" s="7">
        <v>1</v>
      </c>
      <c r="BV26" s="7">
        <v>1</v>
      </c>
      <c r="BW26" s="7">
        <v>1</v>
      </c>
      <c r="BX26" s="7">
        <v>1</v>
      </c>
      <c r="BY26" s="7">
        <v>1</v>
      </c>
      <c r="BZ26" s="7">
        <v>1</v>
      </c>
      <c r="CA26" s="7">
        <v>1</v>
      </c>
      <c r="CB26" s="185" t="s">
        <v>57</v>
      </c>
      <c r="CC26" s="7">
        <v>1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67" t="s">
        <v>57</v>
      </c>
      <c r="CP26" s="67" t="s">
        <v>57</v>
      </c>
      <c r="CQ26" s="9">
        <v>0</v>
      </c>
      <c r="CR26" s="9">
        <v>0</v>
      </c>
      <c r="CS26" s="9">
        <v>0</v>
      </c>
      <c r="CT26" s="7">
        <v>1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7">
        <v>1</v>
      </c>
      <c r="DC26" s="67" t="s">
        <v>57</v>
      </c>
      <c r="DD26" s="185" t="s">
        <v>57</v>
      </c>
      <c r="DE26" s="7">
        <v>1</v>
      </c>
      <c r="DF26" s="7">
        <v>1</v>
      </c>
      <c r="DG26" s="9">
        <v>0</v>
      </c>
      <c r="DH26" s="7">
        <v>1</v>
      </c>
      <c r="DI26" s="9">
        <v>0</v>
      </c>
      <c r="DJ26" s="9">
        <v>0</v>
      </c>
      <c r="DK26" s="9">
        <v>0</v>
      </c>
      <c r="DL26" s="7">
        <v>1</v>
      </c>
      <c r="DM26" s="9">
        <v>0</v>
      </c>
      <c r="DN26" s="9">
        <v>0</v>
      </c>
      <c r="DO26" s="9">
        <v>0</v>
      </c>
      <c r="DP26" s="7">
        <v>1</v>
      </c>
      <c r="DQ26" s="7">
        <v>1</v>
      </c>
      <c r="DR26" s="7">
        <v>1</v>
      </c>
      <c r="DS26" s="9">
        <v>0</v>
      </c>
      <c r="DT26" s="9">
        <v>0</v>
      </c>
      <c r="DU26" s="9">
        <v>0</v>
      </c>
      <c r="DV26" s="9">
        <v>0</v>
      </c>
      <c r="DW26" s="7">
        <v>1</v>
      </c>
      <c r="DX26" s="7">
        <v>1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7">
        <v>1</v>
      </c>
      <c r="EE26" s="9">
        <v>0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7">
        <v>1</v>
      </c>
      <c r="EO26" s="9">
        <v>0</v>
      </c>
      <c r="EP26" s="7">
        <v>1</v>
      </c>
      <c r="EQ26" s="7">
        <v>1</v>
      </c>
      <c r="ER26" s="7">
        <v>1</v>
      </c>
      <c r="ES26" s="7">
        <v>1</v>
      </c>
      <c r="ET26" s="7">
        <v>1</v>
      </c>
      <c r="EU26" s="7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49</v>
      </c>
      <c r="FD26" s="210">
        <f t="shared" si="2"/>
        <v>0.49</v>
      </c>
      <c r="FE26" s="101">
        <f t="shared" si="3"/>
        <v>29</v>
      </c>
      <c r="FF26" s="196"/>
      <c r="FG26" s="81">
        <v>0</v>
      </c>
      <c r="FH26" s="79">
        <v>1529877.1927656301</v>
      </c>
      <c r="FI26" s="207" t="s">
        <v>199</v>
      </c>
      <c r="FJ26" s="202">
        <v>1736096000</v>
      </c>
      <c r="FK26" s="202">
        <v>15844.264420725665</v>
      </c>
      <c r="FL26" s="202">
        <v>2999676319</v>
      </c>
      <c r="FM26" s="202">
        <v>17769493135</v>
      </c>
      <c r="FN26" s="196"/>
      <c r="FO26" s="196"/>
    </row>
    <row r="27" spans="1:171" s="205" customFormat="1" x14ac:dyDescent="0.25">
      <c r="A27" s="192" t="s">
        <v>180</v>
      </c>
      <c r="B27" s="129" t="s">
        <v>25</v>
      </c>
      <c r="C27" s="4">
        <v>1</v>
      </c>
      <c r="D27" s="4">
        <v>1</v>
      </c>
      <c r="E27" s="127">
        <v>34039039878</v>
      </c>
      <c r="F27" s="127">
        <v>34039039878</v>
      </c>
      <c r="G27" s="127">
        <f t="shared" si="1"/>
        <v>0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189" t="s">
        <v>57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7">
        <v>1</v>
      </c>
      <c r="AD27" s="7">
        <v>1</v>
      </c>
      <c r="AE27" s="7">
        <v>1</v>
      </c>
      <c r="AF27" s="7">
        <v>1</v>
      </c>
      <c r="AG27" s="7">
        <v>1</v>
      </c>
      <c r="AH27" s="7">
        <v>1</v>
      </c>
      <c r="AI27" s="7">
        <v>1</v>
      </c>
      <c r="AJ27" s="7">
        <v>1</v>
      </c>
      <c r="AK27" s="7">
        <v>1</v>
      </c>
      <c r="AL27" s="7">
        <v>1</v>
      </c>
      <c r="AM27" s="7">
        <v>1</v>
      </c>
      <c r="AN27" s="7">
        <v>1</v>
      </c>
      <c r="AO27" s="7">
        <v>1</v>
      </c>
      <c r="AP27" s="7">
        <v>1</v>
      </c>
      <c r="AQ27" s="7">
        <v>1</v>
      </c>
      <c r="AR27" s="189" t="s">
        <v>57</v>
      </c>
      <c r="AS27" s="189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9">
        <v>0</v>
      </c>
      <c r="BG27" s="7">
        <v>1</v>
      </c>
      <c r="BH27" s="7">
        <v>1</v>
      </c>
      <c r="BI27" s="9">
        <v>0</v>
      </c>
      <c r="BJ27" s="7">
        <v>1</v>
      </c>
      <c r="BK27" s="9">
        <v>0</v>
      </c>
      <c r="BL27" s="67" t="s">
        <v>57</v>
      </c>
      <c r="BM27" s="67" t="s">
        <v>57</v>
      </c>
      <c r="BN27" s="67" t="s">
        <v>57</v>
      </c>
      <c r="BO27" s="7">
        <v>1</v>
      </c>
      <c r="BP27" s="7">
        <v>1</v>
      </c>
      <c r="BQ27" s="7">
        <v>1</v>
      </c>
      <c r="BR27" s="7">
        <v>1</v>
      </c>
      <c r="BS27" s="7">
        <v>1</v>
      </c>
      <c r="BT27" s="9">
        <v>0</v>
      </c>
      <c r="BU27" s="7">
        <v>1</v>
      </c>
      <c r="BV27" s="7">
        <v>1</v>
      </c>
      <c r="BW27" s="7">
        <v>1</v>
      </c>
      <c r="BX27" s="7">
        <v>1</v>
      </c>
      <c r="BY27" s="9">
        <v>0</v>
      </c>
      <c r="BZ27" s="7">
        <v>1</v>
      </c>
      <c r="CA27" s="7">
        <v>1</v>
      </c>
      <c r="CB27" s="185" t="s">
        <v>57</v>
      </c>
      <c r="CC27" s="7">
        <v>1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67" t="s">
        <v>57</v>
      </c>
      <c r="CP27" s="67" t="s">
        <v>57</v>
      </c>
      <c r="CQ27" s="9">
        <v>0</v>
      </c>
      <c r="CR27" s="9">
        <v>0</v>
      </c>
      <c r="CS27" s="9">
        <v>0</v>
      </c>
      <c r="CT27" s="7">
        <v>1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67" t="s">
        <v>57</v>
      </c>
      <c r="DD27" s="185" t="s">
        <v>57</v>
      </c>
      <c r="DE27" s="7">
        <v>1</v>
      </c>
      <c r="DF27" s="7">
        <v>1</v>
      </c>
      <c r="DG27" s="7">
        <v>1</v>
      </c>
      <c r="DH27" s="7">
        <v>1</v>
      </c>
      <c r="DI27" s="9">
        <v>0</v>
      </c>
      <c r="DJ27" s="7">
        <v>1</v>
      </c>
      <c r="DK27" s="9">
        <v>0</v>
      </c>
      <c r="DL27" s="7">
        <v>1</v>
      </c>
      <c r="DM27" s="9">
        <v>0</v>
      </c>
      <c r="DN27" s="7">
        <v>1</v>
      </c>
      <c r="DO27" s="9">
        <v>0</v>
      </c>
      <c r="DP27" s="7">
        <v>1</v>
      </c>
      <c r="DQ27" s="9">
        <v>0</v>
      </c>
      <c r="DR27" s="9">
        <v>0</v>
      </c>
      <c r="DS27" s="9">
        <v>0</v>
      </c>
      <c r="DT27" s="9">
        <v>0</v>
      </c>
      <c r="DU27" s="7">
        <v>1</v>
      </c>
      <c r="DV27" s="9">
        <v>0</v>
      </c>
      <c r="DW27" s="7">
        <v>1</v>
      </c>
      <c r="DX27" s="7">
        <v>1</v>
      </c>
      <c r="DY27" s="7">
        <v>1</v>
      </c>
      <c r="DZ27" s="9">
        <v>0</v>
      </c>
      <c r="EA27" s="9">
        <v>0</v>
      </c>
      <c r="EB27" s="9">
        <v>0</v>
      </c>
      <c r="EC27" s="7">
        <v>1</v>
      </c>
      <c r="ED27" s="7">
        <v>1</v>
      </c>
      <c r="EE27" s="9">
        <v>0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7">
        <v>1</v>
      </c>
      <c r="EO27" s="7">
        <v>1</v>
      </c>
      <c r="EP27" s="7">
        <v>1</v>
      </c>
      <c r="EQ27" s="9">
        <v>0</v>
      </c>
      <c r="ER27" s="9">
        <v>0</v>
      </c>
      <c r="ES27" s="9">
        <v>0</v>
      </c>
      <c r="ET27" s="7">
        <v>1</v>
      </c>
      <c r="EU27" s="9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 t="shared" si="0"/>
        <v>56</v>
      </c>
      <c r="FD27" s="210">
        <f t="shared" si="2"/>
        <v>0.56000000000000005</v>
      </c>
      <c r="FE27" s="101">
        <f t="shared" si="3"/>
        <v>25</v>
      </c>
      <c r="FF27" s="196"/>
      <c r="FG27" s="81">
        <v>0</v>
      </c>
      <c r="FH27" s="79">
        <v>2728207.6436502798</v>
      </c>
      <c r="FI27" s="202">
        <v>6568737002</v>
      </c>
      <c r="FJ27" s="202">
        <v>588602528</v>
      </c>
      <c r="FK27" s="202">
        <v>3279.1839271491226</v>
      </c>
      <c r="FL27" s="202">
        <v>2484960904</v>
      </c>
      <c r="FM27" s="202">
        <v>31554078973</v>
      </c>
      <c r="FN27" s="196"/>
      <c r="FO27" s="196"/>
    </row>
    <row r="28" spans="1:171" s="205" customFormat="1" x14ac:dyDescent="0.25">
      <c r="A28" s="192" t="s">
        <v>181</v>
      </c>
      <c r="B28" s="129" t="s">
        <v>26</v>
      </c>
      <c r="C28" s="4">
        <v>1</v>
      </c>
      <c r="D28" s="4">
        <v>1</v>
      </c>
      <c r="E28" s="127">
        <v>39637098058</v>
      </c>
      <c r="F28" s="127">
        <v>39637098058</v>
      </c>
      <c r="G28" s="127">
        <f t="shared" si="1"/>
        <v>0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189" t="s">
        <v>57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7">
        <v>1</v>
      </c>
      <c r="AD28" s="7">
        <v>1</v>
      </c>
      <c r="AE28" s="7">
        <v>1</v>
      </c>
      <c r="AF28" s="7">
        <v>1</v>
      </c>
      <c r="AG28" s="7">
        <v>1</v>
      </c>
      <c r="AH28" s="7">
        <v>1</v>
      </c>
      <c r="AI28" s="7">
        <v>1</v>
      </c>
      <c r="AJ28" s="7">
        <v>1</v>
      </c>
      <c r="AK28" s="7">
        <v>1</v>
      </c>
      <c r="AL28" s="7">
        <v>1</v>
      </c>
      <c r="AM28" s="9">
        <v>0</v>
      </c>
      <c r="AN28" s="7">
        <v>1</v>
      </c>
      <c r="AO28" s="7">
        <v>1</v>
      </c>
      <c r="AP28" s="7">
        <v>1</v>
      </c>
      <c r="AQ28" s="7">
        <v>1</v>
      </c>
      <c r="AR28" s="189" t="s">
        <v>57</v>
      </c>
      <c r="AS28" s="189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9">
        <v>0</v>
      </c>
      <c r="BG28" s="7">
        <v>1</v>
      </c>
      <c r="BH28" s="7">
        <v>1</v>
      </c>
      <c r="BI28" s="7">
        <v>1</v>
      </c>
      <c r="BJ28" s="7">
        <v>1</v>
      </c>
      <c r="BK28" s="7">
        <v>1</v>
      </c>
      <c r="BL28" s="67" t="s">
        <v>57</v>
      </c>
      <c r="BM28" s="67" t="s">
        <v>57</v>
      </c>
      <c r="BN28" s="67" t="s">
        <v>57</v>
      </c>
      <c r="BO28" s="7">
        <v>1</v>
      </c>
      <c r="BP28" s="7">
        <v>1</v>
      </c>
      <c r="BQ28" s="7">
        <v>1</v>
      </c>
      <c r="BR28" s="7">
        <v>1</v>
      </c>
      <c r="BS28" s="7">
        <v>1</v>
      </c>
      <c r="BT28" s="7">
        <v>1</v>
      </c>
      <c r="BU28" s="7">
        <v>1</v>
      </c>
      <c r="BV28" s="7">
        <v>1</v>
      </c>
      <c r="BW28" s="7">
        <v>1</v>
      </c>
      <c r="BX28" s="7">
        <v>1</v>
      </c>
      <c r="BY28" s="7">
        <v>1</v>
      </c>
      <c r="BZ28" s="7">
        <v>1</v>
      </c>
      <c r="CA28" s="7">
        <v>1</v>
      </c>
      <c r="CB28" s="185" t="s">
        <v>57</v>
      </c>
      <c r="CC28" s="7">
        <v>1</v>
      </c>
      <c r="CD28" s="7">
        <v>1</v>
      </c>
      <c r="CE28" s="7">
        <v>1</v>
      </c>
      <c r="CF28" s="9">
        <v>0</v>
      </c>
      <c r="CG28" s="7">
        <v>1</v>
      </c>
      <c r="CH28" s="7">
        <v>1</v>
      </c>
      <c r="CI28" s="7">
        <v>1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67" t="s">
        <v>57</v>
      </c>
      <c r="CP28" s="67" t="s">
        <v>57</v>
      </c>
      <c r="CQ28" s="9">
        <v>0</v>
      </c>
      <c r="CR28" s="9">
        <v>0</v>
      </c>
      <c r="CS28" s="9">
        <v>0</v>
      </c>
      <c r="CT28" s="7">
        <v>1</v>
      </c>
      <c r="CU28" s="7">
        <v>1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67" t="s">
        <v>57</v>
      </c>
      <c r="DD28" s="185" t="s">
        <v>57</v>
      </c>
      <c r="DE28" s="7">
        <v>1</v>
      </c>
      <c r="DF28" s="7">
        <v>1</v>
      </c>
      <c r="DG28" s="7">
        <v>1</v>
      </c>
      <c r="DH28" s="7">
        <v>1</v>
      </c>
      <c r="DI28" s="9">
        <v>0</v>
      </c>
      <c r="DJ28" s="7">
        <v>1</v>
      </c>
      <c r="DK28" s="7">
        <v>1</v>
      </c>
      <c r="DL28" s="7">
        <v>1</v>
      </c>
      <c r="DM28" s="7">
        <v>1</v>
      </c>
      <c r="DN28" s="7">
        <v>1</v>
      </c>
      <c r="DO28" s="9">
        <v>0</v>
      </c>
      <c r="DP28" s="7">
        <v>1</v>
      </c>
      <c r="DQ28" s="9">
        <v>0</v>
      </c>
      <c r="DR28" s="7">
        <v>1</v>
      </c>
      <c r="DS28" s="7">
        <v>1</v>
      </c>
      <c r="DT28" s="7">
        <v>1</v>
      </c>
      <c r="DU28" s="7">
        <v>1</v>
      </c>
      <c r="DV28" s="9">
        <v>0</v>
      </c>
      <c r="DW28" s="7">
        <v>1</v>
      </c>
      <c r="DX28" s="7">
        <v>1</v>
      </c>
      <c r="DY28" s="9">
        <v>0</v>
      </c>
      <c r="DZ28" s="9">
        <v>0</v>
      </c>
      <c r="EA28" s="9">
        <v>0</v>
      </c>
      <c r="EB28" s="9">
        <v>0</v>
      </c>
      <c r="EC28" s="7">
        <v>1</v>
      </c>
      <c r="ED28" s="7">
        <v>1</v>
      </c>
      <c r="EE28" s="9">
        <v>0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7">
        <v>1</v>
      </c>
      <c r="EO28" s="7">
        <v>1</v>
      </c>
      <c r="EP28" s="7">
        <v>1</v>
      </c>
      <c r="EQ28" s="9">
        <v>0</v>
      </c>
      <c r="ER28" s="7">
        <v>1</v>
      </c>
      <c r="ES28" s="7">
        <v>1</v>
      </c>
      <c r="ET28" s="7">
        <v>1</v>
      </c>
      <c r="EU28" s="9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si="0"/>
        <v>71</v>
      </c>
      <c r="FD28" s="210">
        <f t="shared" si="2"/>
        <v>0.71</v>
      </c>
      <c r="FE28" s="101">
        <f t="shared" si="3"/>
        <v>8</v>
      </c>
      <c r="FF28" s="196"/>
      <c r="FG28" s="81">
        <v>0</v>
      </c>
      <c r="FH28" s="79">
        <v>2958690.7415419598</v>
      </c>
      <c r="FI28" s="202">
        <v>5938036482</v>
      </c>
      <c r="FJ28" s="202">
        <v>442203193</v>
      </c>
      <c r="FK28" s="202">
        <v>5125.6478635004614</v>
      </c>
      <c r="FL28" s="202">
        <v>3952960167</v>
      </c>
      <c r="FM28" s="202">
        <v>35684137891</v>
      </c>
      <c r="FN28" s="196"/>
      <c r="FO28" s="196"/>
    </row>
    <row r="29" spans="1:171" s="205" customFormat="1" x14ac:dyDescent="0.25">
      <c r="A29" s="192" t="s">
        <v>182</v>
      </c>
      <c r="B29" s="129" t="s">
        <v>27</v>
      </c>
      <c r="C29" s="4">
        <v>1</v>
      </c>
      <c r="D29" s="4">
        <v>1</v>
      </c>
      <c r="E29" s="127">
        <v>46442887921</v>
      </c>
      <c r="F29" s="127">
        <v>46442887921</v>
      </c>
      <c r="G29" s="127">
        <f t="shared" si="1"/>
        <v>0</v>
      </c>
      <c r="H29" s="5">
        <v>1</v>
      </c>
      <c r="I29" s="5">
        <v>1</v>
      </c>
      <c r="J29" s="6">
        <v>0</v>
      </c>
      <c r="K29" s="5">
        <v>1</v>
      </c>
      <c r="L29" s="5">
        <v>1</v>
      </c>
      <c r="M29" s="5">
        <v>1</v>
      </c>
      <c r="N29" s="5">
        <v>1</v>
      </c>
      <c r="O29" s="189" t="s">
        <v>57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7">
        <v>1</v>
      </c>
      <c r="AD29" s="7">
        <v>1</v>
      </c>
      <c r="AE29" s="7">
        <v>1</v>
      </c>
      <c r="AF29" s="7">
        <v>1</v>
      </c>
      <c r="AG29" s="7">
        <v>1</v>
      </c>
      <c r="AH29" s="7">
        <v>1</v>
      </c>
      <c r="AI29" s="7">
        <v>1</v>
      </c>
      <c r="AJ29" s="7">
        <v>1</v>
      </c>
      <c r="AK29" s="7">
        <v>1</v>
      </c>
      <c r="AL29" s="7">
        <v>1</v>
      </c>
      <c r="AM29" s="7">
        <v>1</v>
      </c>
      <c r="AN29" s="7">
        <v>1</v>
      </c>
      <c r="AO29" s="7">
        <v>1</v>
      </c>
      <c r="AP29" s="7">
        <v>1</v>
      </c>
      <c r="AQ29" s="7">
        <v>1</v>
      </c>
      <c r="AR29" s="189" t="s">
        <v>57</v>
      </c>
      <c r="AS29" s="189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7">
        <v>1</v>
      </c>
      <c r="BG29" s="7">
        <v>1</v>
      </c>
      <c r="BH29" s="7">
        <v>1</v>
      </c>
      <c r="BI29" s="7">
        <v>1</v>
      </c>
      <c r="BJ29" s="7">
        <v>1</v>
      </c>
      <c r="BK29" s="7">
        <v>1</v>
      </c>
      <c r="BL29" s="67" t="s">
        <v>57</v>
      </c>
      <c r="BM29" s="67" t="s">
        <v>57</v>
      </c>
      <c r="BN29" s="67" t="s">
        <v>57</v>
      </c>
      <c r="BO29" s="7">
        <v>1</v>
      </c>
      <c r="BP29" s="7">
        <v>1</v>
      </c>
      <c r="BQ29" s="7">
        <v>1</v>
      </c>
      <c r="BR29" s="7">
        <v>1</v>
      </c>
      <c r="BS29" s="7">
        <v>1</v>
      </c>
      <c r="BT29" s="7">
        <v>1</v>
      </c>
      <c r="BU29" s="7">
        <v>1</v>
      </c>
      <c r="BV29" s="7">
        <v>1</v>
      </c>
      <c r="BW29" s="7">
        <v>1</v>
      </c>
      <c r="BX29" s="7">
        <v>1</v>
      </c>
      <c r="BY29" s="7">
        <v>1</v>
      </c>
      <c r="BZ29" s="7">
        <v>1</v>
      </c>
      <c r="CA29" s="7">
        <v>1</v>
      </c>
      <c r="CB29" s="185" t="s">
        <v>57</v>
      </c>
      <c r="CC29" s="7">
        <v>1</v>
      </c>
      <c r="CD29" s="7">
        <v>1</v>
      </c>
      <c r="CE29" s="7">
        <v>1</v>
      </c>
      <c r="CF29" s="7">
        <v>1</v>
      </c>
      <c r="CG29" s="7">
        <v>1</v>
      </c>
      <c r="CH29" s="9">
        <v>0</v>
      </c>
      <c r="CI29" s="7">
        <v>1</v>
      </c>
      <c r="CJ29" s="7">
        <v>1</v>
      </c>
      <c r="CK29" s="7">
        <v>1</v>
      </c>
      <c r="CL29" s="7">
        <v>1</v>
      </c>
      <c r="CM29" s="7">
        <v>1</v>
      </c>
      <c r="CN29" s="9">
        <v>0</v>
      </c>
      <c r="CO29" s="67" t="s">
        <v>57</v>
      </c>
      <c r="CP29" s="67" t="s">
        <v>57</v>
      </c>
      <c r="CQ29" s="7">
        <v>1</v>
      </c>
      <c r="CR29" s="7">
        <v>1</v>
      </c>
      <c r="CS29" s="9">
        <v>0</v>
      </c>
      <c r="CT29" s="7">
        <v>1</v>
      </c>
      <c r="CU29" s="7">
        <v>1</v>
      </c>
      <c r="CV29" s="9">
        <v>0</v>
      </c>
      <c r="CW29" s="9">
        <v>0</v>
      </c>
      <c r="CX29" s="7">
        <v>1</v>
      </c>
      <c r="CY29" s="7">
        <v>1</v>
      </c>
      <c r="CZ29" s="9">
        <v>0</v>
      </c>
      <c r="DA29" s="7">
        <v>1</v>
      </c>
      <c r="DB29" s="7">
        <v>1</v>
      </c>
      <c r="DC29" s="67" t="s">
        <v>57</v>
      </c>
      <c r="DD29" s="185" t="s">
        <v>57</v>
      </c>
      <c r="DE29" s="7">
        <v>1</v>
      </c>
      <c r="DF29" s="7">
        <v>1</v>
      </c>
      <c r="DG29" s="7">
        <v>1</v>
      </c>
      <c r="DH29" s="7">
        <v>1</v>
      </c>
      <c r="DI29" s="7">
        <v>1</v>
      </c>
      <c r="DJ29" s="7">
        <v>1</v>
      </c>
      <c r="DK29" s="7">
        <v>1</v>
      </c>
      <c r="DL29" s="7">
        <v>1</v>
      </c>
      <c r="DM29" s="7">
        <v>1</v>
      </c>
      <c r="DN29" s="7">
        <v>1</v>
      </c>
      <c r="DO29" s="9">
        <v>0</v>
      </c>
      <c r="DP29" s="7">
        <v>1</v>
      </c>
      <c r="DQ29" s="7">
        <v>1</v>
      </c>
      <c r="DR29" s="7">
        <v>1</v>
      </c>
      <c r="DS29" s="7">
        <v>1</v>
      </c>
      <c r="DT29" s="7">
        <v>1</v>
      </c>
      <c r="DU29" s="7">
        <v>1</v>
      </c>
      <c r="DV29" s="9">
        <v>0</v>
      </c>
      <c r="DW29" s="7">
        <v>1</v>
      </c>
      <c r="DX29" s="7">
        <v>1</v>
      </c>
      <c r="DY29" s="7">
        <v>1</v>
      </c>
      <c r="DZ29" s="9">
        <v>0</v>
      </c>
      <c r="EA29" s="7">
        <v>1</v>
      </c>
      <c r="EB29" s="7">
        <v>1</v>
      </c>
      <c r="EC29" s="9">
        <v>0</v>
      </c>
      <c r="ED29" s="7">
        <v>1</v>
      </c>
      <c r="EE29" s="7">
        <v>1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7">
        <v>1</v>
      </c>
      <c r="EO29" s="9">
        <v>0</v>
      </c>
      <c r="EP29" s="7">
        <v>1</v>
      </c>
      <c r="EQ29" s="7">
        <v>1</v>
      </c>
      <c r="ER29" s="9">
        <v>0</v>
      </c>
      <c r="ES29" s="7">
        <v>1</v>
      </c>
      <c r="ET29" s="7">
        <v>1</v>
      </c>
      <c r="EU29" s="7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0"/>
        <v>87</v>
      </c>
      <c r="FD29" s="210">
        <f t="shared" si="2"/>
        <v>0.87</v>
      </c>
      <c r="FE29" s="101">
        <f t="shared" si="3"/>
        <v>4</v>
      </c>
      <c r="FF29" s="196"/>
      <c r="FG29" s="82">
        <v>1</v>
      </c>
      <c r="FH29" s="79">
        <v>2892464.4076600298</v>
      </c>
      <c r="FI29" s="202">
        <v>7277462613</v>
      </c>
      <c r="FJ29" s="202">
        <v>2361704667</v>
      </c>
      <c r="FK29" s="202">
        <v>14193.056770857926</v>
      </c>
      <c r="FL29" s="202">
        <v>5276225687</v>
      </c>
      <c r="FM29" s="202">
        <v>38687222234</v>
      </c>
      <c r="FN29" s="196"/>
      <c r="FO29" s="196"/>
    </row>
    <row r="30" spans="1:171" s="205" customFormat="1" x14ac:dyDescent="0.25">
      <c r="A30" s="192" t="s">
        <v>183</v>
      </c>
      <c r="B30" s="129" t="s">
        <v>28</v>
      </c>
      <c r="C30" s="4">
        <v>1</v>
      </c>
      <c r="D30" s="4">
        <v>1</v>
      </c>
      <c r="E30" s="127">
        <v>39652510513</v>
      </c>
      <c r="F30" s="127">
        <v>39652510513</v>
      </c>
      <c r="G30" s="127">
        <f t="shared" si="1"/>
        <v>0</v>
      </c>
      <c r="H30" s="5">
        <v>1</v>
      </c>
      <c r="I30" s="5">
        <v>1</v>
      </c>
      <c r="J30" s="63">
        <v>1</v>
      </c>
      <c r="K30" s="5">
        <v>1</v>
      </c>
      <c r="L30" s="5">
        <v>1</v>
      </c>
      <c r="M30" s="5">
        <v>1</v>
      </c>
      <c r="N30" s="5">
        <v>1</v>
      </c>
      <c r="O30" s="189" t="s">
        <v>57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14">
        <v>1</v>
      </c>
      <c r="AD30" s="14">
        <v>1</v>
      </c>
      <c r="AE30" s="13">
        <v>0</v>
      </c>
      <c r="AF30" s="13">
        <v>0</v>
      </c>
      <c r="AG30" s="14">
        <v>1</v>
      </c>
      <c r="AH30" s="14">
        <v>1</v>
      </c>
      <c r="AI30" s="14">
        <v>1</v>
      </c>
      <c r="AJ30" s="14">
        <v>1</v>
      </c>
      <c r="AK30" s="14">
        <v>1</v>
      </c>
      <c r="AL30" s="14">
        <v>1</v>
      </c>
      <c r="AM30" s="14">
        <v>1</v>
      </c>
      <c r="AN30" s="14">
        <v>1</v>
      </c>
      <c r="AO30" s="14">
        <v>1</v>
      </c>
      <c r="AP30" s="14">
        <v>1</v>
      </c>
      <c r="AQ30" s="14">
        <v>1</v>
      </c>
      <c r="AR30" s="189" t="s">
        <v>57</v>
      </c>
      <c r="AS30" s="189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13">
        <v>0</v>
      </c>
      <c r="BG30" s="14">
        <v>1</v>
      </c>
      <c r="BH30" s="14">
        <v>1</v>
      </c>
      <c r="BI30" s="14">
        <v>1</v>
      </c>
      <c r="BJ30" s="13">
        <v>0</v>
      </c>
      <c r="BK30" s="14">
        <v>1</v>
      </c>
      <c r="BL30" s="67" t="s">
        <v>57</v>
      </c>
      <c r="BM30" s="67" t="s">
        <v>57</v>
      </c>
      <c r="BN30" s="67" t="s">
        <v>57</v>
      </c>
      <c r="BO30" s="14">
        <v>1</v>
      </c>
      <c r="BP30" s="14">
        <v>1</v>
      </c>
      <c r="BQ30" s="14">
        <v>1</v>
      </c>
      <c r="BR30" s="14">
        <v>1</v>
      </c>
      <c r="BS30" s="14">
        <v>1</v>
      </c>
      <c r="BT30" s="14">
        <v>1</v>
      </c>
      <c r="BU30" s="14">
        <v>1</v>
      </c>
      <c r="BV30" s="14">
        <v>1</v>
      </c>
      <c r="BW30" s="14">
        <v>1</v>
      </c>
      <c r="BX30" s="14">
        <v>1</v>
      </c>
      <c r="BY30" s="14">
        <v>1</v>
      </c>
      <c r="BZ30" s="14">
        <v>1</v>
      </c>
      <c r="CA30" s="14">
        <v>1</v>
      </c>
      <c r="CB30" s="185" t="s">
        <v>57</v>
      </c>
      <c r="CC30" s="14">
        <v>1</v>
      </c>
      <c r="CD30" s="13">
        <v>0</v>
      </c>
      <c r="CE30" s="13">
        <v>0</v>
      </c>
      <c r="CF30" s="14">
        <v>1</v>
      </c>
      <c r="CG30" s="14">
        <v>1</v>
      </c>
      <c r="CH30" s="14">
        <v>1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4">
        <v>1</v>
      </c>
      <c r="CO30" s="67" t="s">
        <v>57</v>
      </c>
      <c r="CP30" s="67" t="s">
        <v>57</v>
      </c>
      <c r="CQ30" s="13">
        <v>0</v>
      </c>
      <c r="CR30" s="13">
        <v>0</v>
      </c>
      <c r="CS30" s="13">
        <v>0</v>
      </c>
      <c r="CT30" s="14">
        <v>1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4">
        <v>1</v>
      </c>
      <c r="DC30" s="67" t="s">
        <v>57</v>
      </c>
      <c r="DD30" s="185" t="s">
        <v>57</v>
      </c>
      <c r="DE30" s="14">
        <v>1</v>
      </c>
      <c r="DF30" s="14">
        <v>1</v>
      </c>
      <c r="DG30" s="14">
        <v>1</v>
      </c>
      <c r="DH30" s="14">
        <v>1</v>
      </c>
      <c r="DI30" s="13">
        <v>0</v>
      </c>
      <c r="DJ30" s="13">
        <v>0</v>
      </c>
      <c r="DK30" s="13">
        <v>0</v>
      </c>
      <c r="DL30" s="14">
        <v>1</v>
      </c>
      <c r="DM30" s="14">
        <v>1</v>
      </c>
      <c r="DN30" s="13">
        <v>0</v>
      </c>
      <c r="DO30" s="13">
        <v>0</v>
      </c>
      <c r="DP30" s="14">
        <v>1</v>
      </c>
      <c r="DQ30" s="13">
        <v>0</v>
      </c>
      <c r="DR30" s="13">
        <v>0</v>
      </c>
      <c r="DS30" s="13">
        <v>0</v>
      </c>
      <c r="DT30" s="13">
        <v>0</v>
      </c>
      <c r="DU30" s="13">
        <v>0</v>
      </c>
      <c r="DV30" s="13">
        <v>0</v>
      </c>
      <c r="DW30" s="13">
        <v>0</v>
      </c>
      <c r="DX30" s="14">
        <v>1</v>
      </c>
      <c r="DY30" s="14">
        <v>1</v>
      </c>
      <c r="DZ30" s="13">
        <v>0</v>
      </c>
      <c r="EA30" s="14">
        <v>1</v>
      </c>
      <c r="EB30" s="14">
        <v>1</v>
      </c>
      <c r="EC30" s="14">
        <v>1</v>
      </c>
      <c r="ED30" s="14">
        <v>1</v>
      </c>
      <c r="EE30" s="14">
        <v>1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14">
        <v>1</v>
      </c>
      <c r="EO30" s="14">
        <v>1</v>
      </c>
      <c r="EP30" s="14">
        <v>1</v>
      </c>
      <c r="EQ30" s="13">
        <v>0</v>
      </c>
      <c r="ER30" s="13">
        <v>0</v>
      </c>
      <c r="ES30" s="14">
        <v>1</v>
      </c>
      <c r="ET30" s="14">
        <v>1</v>
      </c>
      <c r="EU30" s="13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0"/>
        <v>63</v>
      </c>
      <c r="FD30" s="210">
        <f t="shared" si="2"/>
        <v>0.63</v>
      </c>
      <c r="FE30" s="101">
        <f t="shared" si="3"/>
        <v>14</v>
      </c>
      <c r="FF30" s="196"/>
      <c r="FG30" s="82">
        <v>1</v>
      </c>
      <c r="FH30" s="79">
        <v>2359443.6571973902</v>
      </c>
      <c r="FI30" s="202">
        <v>16452577338</v>
      </c>
      <c r="FJ30" s="202">
        <v>925355459</v>
      </c>
      <c r="FK30" s="202">
        <v>3513.4539883335201</v>
      </c>
      <c r="FL30" s="202">
        <v>3032145107</v>
      </c>
      <c r="FM30" s="202">
        <v>36620365406</v>
      </c>
      <c r="FN30" s="196"/>
      <c r="FO30" s="196"/>
    </row>
    <row r="31" spans="1:171" s="205" customFormat="1" x14ac:dyDescent="0.25">
      <c r="A31" s="192" t="s">
        <v>184</v>
      </c>
      <c r="B31" s="129" t="s">
        <v>29</v>
      </c>
      <c r="C31" s="4">
        <v>1</v>
      </c>
      <c r="D31" s="4">
        <v>1</v>
      </c>
      <c r="E31" s="127">
        <v>37108897000</v>
      </c>
      <c r="F31" s="127">
        <v>37108897000</v>
      </c>
      <c r="G31" s="127">
        <f t="shared" si="1"/>
        <v>0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189" t="s">
        <v>57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7">
        <v>1</v>
      </c>
      <c r="AD31" s="7">
        <v>1</v>
      </c>
      <c r="AE31" s="7">
        <v>1</v>
      </c>
      <c r="AF31" s="7">
        <v>1</v>
      </c>
      <c r="AG31" s="7">
        <v>1</v>
      </c>
      <c r="AH31" s="7">
        <v>1</v>
      </c>
      <c r="AI31" s="7">
        <v>1</v>
      </c>
      <c r="AJ31" s="7">
        <v>1</v>
      </c>
      <c r="AK31" s="7">
        <v>1</v>
      </c>
      <c r="AL31" s="7">
        <v>1</v>
      </c>
      <c r="AM31" s="7">
        <v>1</v>
      </c>
      <c r="AN31" s="7">
        <v>1</v>
      </c>
      <c r="AO31" s="7">
        <v>1</v>
      </c>
      <c r="AP31" s="7">
        <v>1</v>
      </c>
      <c r="AQ31" s="7">
        <v>1</v>
      </c>
      <c r="AR31" s="189" t="s">
        <v>57</v>
      </c>
      <c r="AS31" s="189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9">
        <v>0</v>
      </c>
      <c r="BG31" s="7">
        <v>1</v>
      </c>
      <c r="BH31" s="7">
        <v>1</v>
      </c>
      <c r="BI31" s="7">
        <v>1</v>
      </c>
      <c r="BJ31" s="9">
        <v>0</v>
      </c>
      <c r="BK31" s="9">
        <v>0</v>
      </c>
      <c r="BL31" s="67" t="s">
        <v>57</v>
      </c>
      <c r="BM31" s="67" t="s">
        <v>57</v>
      </c>
      <c r="BN31" s="67" t="s">
        <v>57</v>
      </c>
      <c r="BO31" s="7">
        <v>1</v>
      </c>
      <c r="BP31" s="7">
        <v>1</v>
      </c>
      <c r="BQ31" s="7">
        <v>1</v>
      </c>
      <c r="BR31" s="7">
        <v>1</v>
      </c>
      <c r="BS31" s="7">
        <v>1</v>
      </c>
      <c r="BT31" s="7">
        <v>1</v>
      </c>
      <c r="BU31" s="7">
        <v>1</v>
      </c>
      <c r="BV31" s="7">
        <v>1</v>
      </c>
      <c r="BW31" s="7">
        <v>1</v>
      </c>
      <c r="BX31" s="7">
        <v>1</v>
      </c>
      <c r="BY31" s="9">
        <v>0</v>
      </c>
      <c r="BZ31" s="7">
        <v>1</v>
      </c>
      <c r="CA31" s="7">
        <v>1</v>
      </c>
      <c r="CB31" s="185" t="s">
        <v>57</v>
      </c>
      <c r="CC31" s="9">
        <v>0</v>
      </c>
      <c r="CD31" s="9">
        <v>0</v>
      </c>
      <c r="CE31" s="7">
        <v>1</v>
      </c>
      <c r="CF31" s="9">
        <v>0</v>
      </c>
      <c r="CG31" s="7">
        <v>1</v>
      </c>
      <c r="CH31" s="9">
        <v>0</v>
      </c>
      <c r="CI31" s="7">
        <v>1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67" t="s">
        <v>57</v>
      </c>
      <c r="CP31" s="67" t="s">
        <v>57</v>
      </c>
      <c r="CQ31" s="7">
        <v>1</v>
      </c>
      <c r="CR31" s="9">
        <v>0</v>
      </c>
      <c r="CS31" s="9">
        <v>0</v>
      </c>
      <c r="CT31" s="7">
        <v>1</v>
      </c>
      <c r="CU31" s="7">
        <v>1</v>
      </c>
      <c r="CV31" s="9">
        <v>0</v>
      </c>
      <c r="CW31" s="9">
        <v>0</v>
      </c>
      <c r="CX31" s="9">
        <v>0</v>
      </c>
      <c r="CY31" s="9">
        <v>0</v>
      </c>
      <c r="CZ31" s="7">
        <v>1</v>
      </c>
      <c r="DA31" s="9">
        <v>0</v>
      </c>
      <c r="DB31" s="9">
        <v>0</v>
      </c>
      <c r="DC31" s="67" t="s">
        <v>57</v>
      </c>
      <c r="DD31" s="185" t="s">
        <v>57</v>
      </c>
      <c r="DE31" s="7">
        <v>1</v>
      </c>
      <c r="DF31" s="7">
        <v>1</v>
      </c>
      <c r="DG31" s="9">
        <v>0</v>
      </c>
      <c r="DH31" s="7">
        <v>1</v>
      </c>
      <c r="DI31" s="9">
        <v>0</v>
      </c>
      <c r="DJ31" s="9">
        <v>0</v>
      </c>
      <c r="DK31" s="9">
        <v>0</v>
      </c>
      <c r="DL31" s="7">
        <v>1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7">
        <v>1</v>
      </c>
      <c r="DS31" s="7">
        <v>1</v>
      </c>
      <c r="DT31" s="7">
        <v>1</v>
      </c>
      <c r="DU31" s="9">
        <v>0</v>
      </c>
      <c r="DV31" s="9">
        <v>0</v>
      </c>
      <c r="DW31" s="9">
        <v>0</v>
      </c>
      <c r="DX31" s="7">
        <v>1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9">
        <v>0</v>
      </c>
      <c r="EO31" s="9">
        <v>0</v>
      </c>
      <c r="EP31" s="7">
        <v>1</v>
      </c>
      <c r="EQ31" s="9">
        <v>0</v>
      </c>
      <c r="ER31" s="7">
        <v>1</v>
      </c>
      <c r="ES31" s="7">
        <v>1</v>
      </c>
      <c r="ET31" s="7">
        <v>1</v>
      </c>
      <c r="EU31" s="7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0"/>
        <v>57</v>
      </c>
      <c r="FD31" s="210">
        <f t="shared" si="2"/>
        <v>0.56999999999999995</v>
      </c>
      <c r="FE31" s="101">
        <f t="shared" si="3"/>
        <v>23</v>
      </c>
      <c r="FF31" s="196"/>
      <c r="FG31" s="81">
        <v>0</v>
      </c>
      <c r="FH31" s="79">
        <v>3502720.5251300801</v>
      </c>
      <c r="FI31" s="202">
        <v>15493308000</v>
      </c>
      <c r="FJ31" s="202">
        <v>1157900000</v>
      </c>
      <c r="FK31" s="202">
        <v>9075.5035026064324</v>
      </c>
      <c r="FL31" s="202">
        <v>5000993000</v>
      </c>
      <c r="FM31" s="202">
        <v>31828004000</v>
      </c>
      <c r="FN31" s="196"/>
      <c r="FO31" s="196"/>
    </row>
    <row r="32" spans="1:171" s="205" customFormat="1" x14ac:dyDescent="0.25">
      <c r="A32" s="192" t="s">
        <v>185</v>
      </c>
      <c r="B32" s="129" t="s">
        <v>30</v>
      </c>
      <c r="C32" s="4">
        <v>1</v>
      </c>
      <c r="D32" s="4">
        <v>1</v>
      </c>
      <c r="E32" s="127">
        <v>12242103156.610001</v>
      </c>
      <c r="F32" s="127">
        <v>12242103156.610001</v>
      </c>
      <c r="G32" s="127">
        <f t="shared" si="1"/>
        <v>0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7">
        <v>1</v>
      </c>
      <c r="O32" s="189" t="s">
        <v>57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7">
        <v>1</v>
      </c>
      <c r="AD32" s="7">
        <v>1</v>
      </c>
      <c r="AE32" s="7">
        <v>1</v>
      </c>
      <c r="AF32" s="7">
        <v>1</v>
      </c>
      <c r="AG32" s="7">
        <v>1</v>
      </c>
      <c r="AH32" s="7">
        <v>1</v>
      </c>
      <c r="AI32" s="7">
        <v>1</v>
      </c>
      <c r="AJ32" s="7">
        <v>1</v>
      </c>
      <c r="AK32" s="7">
        <v>1</v>
      </c>
      <c r="AL32" s="7">
        <v>1</v>
      </c>
      <c r="AM32" s="7">
        <v>1</v>
      </c>
      <c r="AN32" s="7">
        <v>1</v>
      </c>
      <c r="AO32" s="7">
        <v>1</v>
      </c>
      <c r="AP32" s="7">
        <v>1</v>
      </c>
      <c r="AQ32" s="7">
        <v>1</v>
      </c>
      <c r="AR32" s="189" t="s">
        <v>57</v>
      </c>
      <c r="AS32" s="189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7">
        <v>1</v>
      </c>
      <c r="BG32" s="7">
        <v>1</v>
      </c>
      <c r="BH32" s="7">
        <v>1</v>
      </c>
      <c r="BI32" s="7">
        <v>1</v>
      </c>
      <c r="BJ32" s="7">
        <v>1</v>
      </c>
      <c r="BK32" s="7">
        <v>1</v>
      </c>
      <c r="BL32" s="67" t="s">
        <v>57</v>
      </c>
      <c r="BM32" s="67" t="s">
        <v>57</v>
      </c>
      <c r="BN32" s="67" t="s">
        <v>57</v>
      </c>
      <c r="BO32" s="7">
        <v>1</v>
      </c>
      <c r="BP32" s="7">
        <v>1</v>
      </c>
      <c r="BQ32" s="7">
        <v>1</v>
      </c>
      <c r="BR32" s="7">
        <v>1</v>
      </c>
      <c r="BS32" s="7">
        <v>0</v>
      </c>
      <c r="BT32" s="7">
        <v>1</v>
      </c>
      <c r="BU32" s="7">
        <v>1</v>
      </c>
      <c r="BV32" s="7">
        <v>1</v>
      </c>
      <c r="BW32" s="7">
        <v>1</v>
      </c>
      <c r="BX32" s="7">
        <v>1</v>
      </c>
      <c r="BY32" s="7">
        <v>0</v>
      </c>
      <c r="BZ32" s="7">
        <v>1</v>
      </c>
      <c r="CA32" s="7">
        <v>1</v>
      </c>
      <c r="CB32" s="185" t="s">
        <v>57</v>
      </c>
      <c r="CC32" s="7">
        <v>1</v>
      </c>
      <c r="CD32" s="12">
        <v>1</v>
      </c>
      <c r="CE32" s="7">
        <v>1</v>
      </c>
      <c r="CF32" s="7">
        <v>0</v>
      </c>
      <c r="CG32" s="12">
        <v>1</v>
      </c>
      <c r="CH32" s="7">
        <v>1</v>
      </c>
      <c r="CI32" s="7">
        <v>1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67" t="s">
        <v>57</v>
      </c>
      <c r="CP32" s="67" t="s">
        <v>57</v>
      </c>
      <c r="CQ32" s="7">
        <v>1</v>
      </c>
      <c r="CR32" s="7">
        <v>1</v>
      </c>
      <c r="CS32" s="12" t="s">
        <v>156</v>
      </c>
      <c r="CT32" s="7">
        <v>1</v>
      </c>
      <c r="CU32" s="7">
        <v>1</v>
      </c>
      <c r="CV32" s="7">
        <v>1</v>
      </c>
      <c r="CW32" s="12" t="s">
        <v>156</v>
      </c>
      <c r="CX32" s="7">
        <v>1</v>
      </c>
      <c r="CY32" s="7">
        <v>1</v>
      </c>
      <c r="CZ32" s="12" t="s">
        <v>156</v>
      </c>
      <c r="DA32" s="7">
        <v>1</v>
      </c>
      <c r="DB32" s="7">
        <v>1</v>
      </c>
      <c r="DC32" s="67" t="s">
        <v>57</v>
      </c>
      <c r="DD32" s="185" t="s">
        <v>57</v>
      </c>
      <c r="DE32" s="7">
        <v>1</v>
      </c>
      <c r="DF32" s="7">
        <v>1</v>
      </c>
      <c r="DG32" s="7">
        <v>1</v>
      </c>
      <c r="DH32" s="7">
        <v>1</v>
      </c>
      <c r="DI32" s="7">
        <v>0</v>
      </c>
      <c r="DJ32" s="7">
        <v>0</v>
      </c>
      <c r="DK32" s="7">
        <v>0</v>
      </c>
      <c r="DL32" s="7">
        <v>1</v>
      </c>
      <c r="DM32" s="7">
        <v>1</v>
      </c>
      <c r="DN32" s="7">
        <v>0</v>
      </c>
      <c r="DO32" s="7">
        <v>0</v>
      </c>
      <c r="DP32" s="7">
        <v>1</v>
      </c>
      <c r="DQ32" s="7">
        <v>1</v>
      </c>
      <c r="DR32" s="7">
        <v>1</v>
      </c>
      <c r="DS32" s="7">
        <v>1</v>
      </c>
      <c r="DT32" s="7">
        <v>1</v>
      </c>
      <c r="DU32" s="7">
        <v>1</v>
      </c>
      <c r="DV32" s="7">
        <v>1</v>
      </c>
      <c r="DW32" s="7">
        <v>1</v>
      </c>
      <c r="DX32" s="7">
        <v>1</v>
      </c>
      <c r="DY32" s="7">
        <v>1</v>
      </c>
      <c r="DZ32" s="7">
        <v>1</v>
      </c>
      <c r="EA32" s="7">
        <v>1</v>
      </c>
      <c r="EB32" s="7">
        <v>1</v>
      </c>
      <c r="EC32" s="7">
        <v>1</v>
      </c>
      <c r="ED32" s="7">
        <v>1</v>
      </c>
      <c r="EE32" s="7">
        <v>1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7">
        <v>1</v>
      </c>
      <c r="EO32" s="7">
        <v>1</v>
      </c>
      <c r="EP32" s="7">
        <v>1</v>
      </c>
      <c r="EQ32" s="7">
        <v>1</v>
      </c>
      <c r="ER32" s="7">
        <v>1</v>
      </c>
      <c r="ES32" s="7">
        <v>1</v>
      </c>
      <c r="ET32" s="7">
        <v>1</v>
      </c>
      <c r="EU32" s="7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0"/>
        <v>84</v>
      </c>
      <c r="FD32" s="210">
        <f>(FC32/97)</f>
        <v>0.865979381443299</v>
      </c>
      <c r="FE32" s="101">
        <f t="shared" si="3"/>
        <v>5</v>
      </c>
      <c r="FF32" s="196"/>
      <c r="FG32" s="82">
        <v>1</v>
      </c>
      <c r="FH32" s="79">
        <v>1260628.4307899501</v>
      </c>
      <c r="FI32" s="202">
        <v>1855043883.6700001</v>
      </c>
      <c r="FJ32" s="202">
        <v>0</v>
      </c>
      <c r="FK32" s="202">
        <v>0</v>
      </c>
      <c r="FL32" s="202">
        <v>445379458.76000005</v>
      </c>
      <c r="FM32" s="202">
        <v>11779379349.730001</v>
      </c>
      <c r="FN32" s="196"/>
      <c r="FO32" s="196"/>
    </row>
    <row r="33" spans="1:171" s="205" customFormat="1" x14ac:dyDescent="0.25">
      <c r="A33" s="192" t="s">
        <v>186</v>
      </c>
      <c r="B33" s="129" t="s">
        <v>31</v>
      </c>
      <c r="C33" s="4">
        <v>1</v>
      </c>
      <c r="D33" s="4">
        <v>1</v>
      </c>
      <c r="E33" s="127">
        <v>94972000000</v>
      </c>
      <c r="F33" s="127">
        <v>94972000000</v>
      </c>
      <c r="G33" s="127">
        <f t="shared" si="1"/>
        <v>0</v>
      </c>
      <c r="H33" s="5">
        <v>1</v>
      </c>
      <c r="I33" s="6">
        <v>0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189" t="s">
        <v>57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7">
        <v>1</v>
      </c>
      <c r="AD33" s="7">
        <v>1</v>
      </c>
      <c r="AE33" s="7">
        <v>1</v>
      </c>
      <c r="AF33" s="9">
        <v>0</v>
      </c>
      <c r="AG33" s="7">
        <v>1</v>
      </c>
      <c r="AH33" s="9">
        <v>0</v>
      </c>
      <c r="AI33" s="9">
        <v>0</v>
      </c>
      <c r="AJ33" s="7">
        <v>1</v>
      </c>
      <c r="AK33" s="7">
        <v>1</v>
      </c>
      <c r="AL33" s="7">
        <v>1</v>
      </c>
      <c r="AM33" s="9">
        <v>0</v>
      </c>
      <c r="AN33" s="7">
        <v>1</v>
      </c>
      <c r="AO33" s="7">
        <v>1</v>
      </c>
      <c r="AP33" s="9">
        <v>0</v>
      </c>
      <c r="AQ33" s="9">
        <v>0</v>
      </c>
      <c r="AR33" s="189" t="s">
        <v>57</v>
      </c>
      <c r="AS33" s="189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9">
        <v>0</v>
      </c>
      <c r="BG33" s="7">
        <v>1</v>
      </c>
      <c r="BH33" s="9">
        <v>0</v>
      </c>
      <c r="BI33" s="9">
        <v>0</v>
      </c>
      <c r="BJ33" s="7">
        <v>1</v>
      </c>
      <c r="BK33" s="7">
        <v>1</v>
      </c>
      <c r="BL33" s="67" t="s">
        <v>57</v>
      </c>
      <c r="BM33" s="67" t="s">
        <v>57</v>
      </c>
      <c r="BN33" s="67" t="s">
        <v>57</v>
      </c>
      <c r="BO33" s="7">
        <v>1</v>
      </c>
      <c r="BP33" s="7">
        <v>1</v>
      </c>
      <c r="BQ33" s="7">
        <v>1</v>
      </c>
      <c r="BR33" s="7">
        <v>1</v>
      </c>
      <c r="BS33" s="7">
        <v>1</v>
      </c>
      <c r="BT33" s="7">
        <v>1</v>
      </c>
      <c r="BU33" s="7">
        <v>1</v>
      </c>
      <c r="BV33" s="7">
        <v>1</v>
      </c>
      <c r="BW33" s="7">
        <v>1</v>
      </c>
      <c r="BX33" s="7">
        <v>1</v>
      </c>
      <c r="BY33" s="7">
        <v>1</v>
      </c>
      <c r="BZ33" s="7">
        <v>1</v>
      </c>
      <c r="CA33" s="7">
        <v>1</v>
      </c>
      <c r="CB33" s="185" t="s">
        <v>57</v>
      </c>
      <c r="CC33" s="7">
        <v>1</v>
      </c>
      <c r="CD33" s="7">
        <v>1</v>
      </c>
      <c r="CE33" s="9">
        <v>0</v>
      </c>
      <c r="CF33" s="9">
        <v>0</v>
      </c>
      <c r="CG33" s="7">
        <v>1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67" t="s">
        <v>57</v>
      </c>
      <c r="CP33" s="67" t="s">
        <v>57</v>
      </c>
      <c r="CQ33" s="7">
        <v>1</v>
      </c>
      <c r="CR33" s="9">
        <v>0</v>
      </c>
      <c r="CS33" s="9">
        <v>0</v>
      </c>
      <c r="CT33" s="7">
        <v>1</v>
      </c>
      <c r="CU33" s="7">
        <v>1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67" t="s">
        <v>57</v>
      </c>
      <c r="DD33" s="185" t="s">
        <v>57</v>
      </c>
      <c r="DE33" s="7">
        <v>1</v>
      </c>
      <c r="DF33" s="7">
        <v>1</v>
      </c>
      <c r="DG33" s="9">
        <v>0</v>
      </c>
      <c r="DH33" s="7">
        <v>1</v>
      </c>
      <c r="DI33" s="9">
        <v>0</v>
      </c>
      <c r="DJ33" s="7">
        <v>1</v>
      </c>
      <c r="DK33" s="7">
        <v>1</v>
      </c>
      <c r="DL33" s="7">
        <v>1</v>
      </c>
      <c r="DM33" s="7">
        <v>1</v>
      </c>
      <c r="DN33" s="9">
        <v>0</v>
      </c>
      <c r="DO33" s="9">
        <v>0</v>
      </c>
      <c r="DP33" s="7">
        <v>1</v>
      </c>
      <c r="DQ33" s="7">
        <v>1</v>
      </c>
      <c r="DR33" s="7">
        <v>1</v>
      </c>
      <c r="DS33" s="9">
        <v>0</v>
      </c>
      <c r="DT33" s="9">
        <v>0</v>
      </c>
      <c r="DU33" s="7">
        <v>1</v>
      </c>
      <c r="DV33" s="9">
        <v>0</v>
      </c>
      <c r="DW33" s="7">
        <v>1</v>
      </c>
      <c r="DX33" s="7">
        <v>1</v>
      </c>
      <c r="DY33" s="9">
        <v>0</v>
      </c>
      <c r="DZ33" s="7">
        <v>1</v>
      </c>
      <c r="EA33" s="9">
        <v>0</v>
      </c>
      <c r="EB33" s="9">
        <v>0</v>
      </c>
      <c r="EC33" s="9">
        <v>0</v>
      </c>
      <c r="ED33" s="7">
        <v>1</v>
      </c>
      <c r="EE33" s="9">
        <v>0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7">
        <v>1</v>
      </c>
      <c r="EO33" s="9">
        <v>0</v>
      </c>
      <c r="EP33" s="7">
        <v>1</v>
      </c>
      <c r="EQ33" s="7">
        <v>1</v>
      </c>
      <c r="ER33" s="7">
        <v>1</v>
      </c>
      <c r="ES33" s="7">
        <v>1</v>
      </c>
      <c r="ET33" s="7">
        <v>1</v>
      </c>
      <c r="EU33" s="9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0"/>
        <v>58</v>
      </c>
      <c r="FD33" s="210">
        <f t="shared" si="2"/>
        <v>0.57999999999999996</v>
      </c>
      <c r="FE33" s="101">
        <f t="shared" si="3"/>
        <v>21</v>
      </c>
      <c r="FF33" s="196"/>
      <c r="FG33" s="81">
        <v>0</v>
      </c>
      <c r="FH33" s="79">
        <v>7985892.77072303</v>
      </c>
      <c r="FI33" s="207" t="s">
        <v>199</v>
      </c>
      <c r="FJ33" s="202">
        <v>3890900000</v>
      </c>
      <c r="FK33" s="202">
        <v>32470.901354078531</v>
      </c>
      <c r="FL33" s="202">
        <v>10055879339</v>
      </c>
      <c r="FM33" s="202">
        <v>81035768167</v>
      </c>
      <c r="FN33" s="196"/>
      <c r="FO33" s="196"/>
    </row>
    <row r="34" spans="1:171" s="205" customFormat="1" x14ac:dyDescent="0.25">
      <c r="A34" s="192" t="s">
        <v>187</v>
      </c>
      <c r="B34" s="129" t="s">
        <v>32</v>
      </c>
      <c r="C34" s="4">
        <v>1</v>
      </c>
      <c r="D34" s="4">
        <v>1</v>
      </c>
      <c r="E34" s="127">
        <v>33033246698</v>
      </c>
      <c r="F34" s="127">
        <v>33033246698</v>
      </c>
      <c r="G34" s="127">
        <f t="shared" si="1"/>
        <v>0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5">
        <v>1</v>
      </c>
      <c r="O34" s="189" t="s">
        <v>57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7">
        <v>1</v>
      </c>
      <c r="AD34" s="7">
        <v>1</v>
      </c>
      <c r="AE34" s="7">
        <v>1</v>
      </c>
      <c r="AF34" s="7">
        <v>1</v>
      </c>
      <c r="AG34" s="7">
        <v>1</v>
      </c>
      <c r="AH34" s="7">
        <v>1</v>
      </c>
      <c r="AI34" s="7">
        <v>1</v>
      </c>
      <c r="AJ34" s="7">
        <v>1</v>
      </c>
      <c r="AK34" s="7">
        <v>1</v>
      </c>
      <c r="AL34" s="7">
        <v>1</v>
      </c>
      <c r="AM34" s="7">
        <v>1</v>
      </c>
      <c r="AN34" s="7">
        <v>1</v>
      </c>
      <c r="AO34" s="7">
        <v>1</v>
      </c>
      <c r="AP34" s="7">
        <v>1</v>
      </c>
      <c r="AQ34" s="7">
        <v>1</v>
      </c>
      <c r="AR34" s="189" t="s">
        <v>57</v>
      </c>
      <c r="AS34" s="189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9">
        <v>0</v>
      </c>
      <c r="BG34" s="7">
        <v>1</v>
      </c>
      <c r="BH34" s="9">
        <v>0</v>
      </c>
      <c r="BI34" s="9">
        <v>0</v>
      </c>
      <c r="BJ34" s="9">
        <v>0</v>
      </c>
      <c r="BK34" s="9">
        <v>0</v>
      </c>
      <c r="BL34" s="67" t="s">
        <v>57</v>
      </c>
      <c r="BM34" s="67" t="s">
        <v>57</v>
      </c>
      <c r="BN34" s="67" t="s">
        <v>57</v>
      </c>
      <c r="BO34" s="7">
        <v>1</v>
      </c>
      <c r="BP34" s="7">
        <v>1</v>
      </c>
      <c r="BQ34" s="7">
        <v>1</v>
      </c>
      <c r="BR34" s="7">
        <v>1</v>
      </c>
      <c r="BS34" s="9">
        <v>0</v>
      </c>
      <c r="BT34" s="9">
        <v>0</v>
      </c>
      <c r="BU34" s="7">
        <v>1</v>
      </c>
      <c r="BV34" s="7">
        <v>1</v>
      </c>
      <c r="BW34" s="9">
        <v>0</v>
      </c>
      <c r="BX34" s="7">
        <v>1</v>
      </c>
      <c r="BY34" s="9">
        <v>0</v>
      </c>
      <c r="BZ34" s="7">
        <v>1</v>
      </c>
      <c r="CA34" s="7">
        <v>1</v>
      </c>
      <c r="CB34" s="185" t="s">
        <v>57</v>
      </c>
      <c r="CC34" s="7">
        <v>1</v>
      </c>
      <c r="CD34" s="9">
        <v>0</v>
      </c>
      <c r="CE34" s="7">
        <v>1</v>
      </c>
      <c r="CF34" s="9">
        <v>0</v>
      </c>
      <c r="CG34" s="9">
        <v>0</v>
      </c>
      <c r="CH34" s="9">
        <v>0</v>
      </c>
      <c r="CI34" s="7">
        <v>1</v>
      </c>
      <c r="CJ34" s="9">
        <v>0</v>
      </c>
      <c r="CK34" s="7">
        <v>1</v>
      </c>
      <c r="CL34" s="7">
        <v>1</v>
      </c>
      <c r="CM34" s="9">
        <v>0</v>
      </c>
      <c r="CN34" s="9">
        <v>0</v>
      </c>
      <c r="CO34" s="67" t="s">
        <v>57</v>
      </c>
      <c r="CP34" s="67" t="s">
        <v>57</v>
      </c>
      <c r="CQ34" s="7">
        <v>1</v>
      </c>
      <c r="CR34" s="7">
        <v>1</v>
      </c>
      <c r="CS34" s="9">
        <v>0</v>
      </c>
      <c r="CT34" s="7">
        <v>1</v>
      </c>
      <c r="CU34" s="7">
        <v>1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67" t="s">
        <v>57</v>
      </c>
      <c r="DD34" s="185" t="s">
        <v>57</v>
      </c>
      <c r="DE34" s="7">
        <v>1</v>
      </c>
      <c r="DF34" s="7">
        <v>1</v>
      </c>
      <c r="DG34" s="9">
        <v>0</v>
      </c>
      <c r="DH34" s="7">
        <v>1</v>
      </c>
      <c r="DI34" s="9">
        <v>0</v>
      </c>
      <c r="DJ34" s="9">
        <v>0</v>
      </c>
      <c r="DK34" s="9">
        <v>0</v>
      </c>
      <c r="DL34" s="7">
        <v>1</v>
      </c>
      <c r="DM34" s="9">
        <v>0</v>
      </c>
      <c r="DN34" s="9">
        <v>0</v>
      </c>
      <c r="DO34" s="9">
        <v>0</v>
      </c>
      <c r="DP34" s="9">
        <v>0</v>
      </c>
      <c r="DQ34" s="7">
        <v>1</v>
      </c>
      <c r="DR34" s="7">
        <v>1</v>
      </c>
      <c r="DS34" s="7">
        <v>1</v>
      </c>
      <c r="DT34" s="7">
        <v>1</v>
      </c>
      <c r="DU34" s="9">
        <v>0</v>
      </c>
      <c r="DV34" s="9">
        <v>0</v>
      </c>
      <c r="DW34" s="9">
        <v>0</v>
      </c>
      <c r="DX34" s="7">
        <v>1</v>
      </c>
      <c r="DY34" s="9">
        <v>0</v>
      </c>
      <c r="DZ34" s="9">
        <v>0</v>
      </c>
      <c r="EA34" s="9">
        <v>0</v>
      </c>
      <c r="EB34" s="7">
        <v>1</v>
      </c>
      <c r="EC34" s="9">
        <v>0</v>
      </c>
      <c r="ED34" s="7">
        <v>1</v>
      </c>
      <c r="EE34" s="9">
        <v>0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7">
        <v>1</v>
      </c>
      <c r="EO34" s="9">
        <v>0</v>
      </c>
      <c r="EP34" s="7">
        <v>1</v>
      </c>
      <c r="EQ34" s="9">
        <v>0</v>
      </c>
      <c r="ER34" s="7">
        <v>1</v>
      </c>
      <c r="ES34" s="7">
        <v>1</v>
      </c>
      <c r="ET34" s="7">
        <v>1</v>
      </c>
      <c r="EU34" s="7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0"/>
        <v>58</v>
      </c>
      <c r="FD34" s="210">
        <f t="shared" si="2"/>
        <v>0.57999999999999996</v>
      </c>
      <c r="FE34" s="101">
        <f t="shared" si="3"/>
        <v>21</v>
      </c>
      <c r="FF34" s="196"/>
      <c r="FG34" s="81">
        <v>0</v>
      </c>
      <c r="FH34" s="79">
        <v>2091512.7661542399</v>
      </c>
      <c r="FI34" s="202">
        <v>8444356164</v>
      </c>
      <c r="FJ34" s="202">
        <v>173766036</v>
      </c>
      <c r="FK34" s="202">
        <v>1886.8420591337167</v>
      </c>
      <c r="FL34" s="202">
        <v>5596754053</v>
      </c>
      <c r="FM34" s="202">
        <v>27036492645</v>
      </c>
      <c r="FN34" s="196"/>
      <c r="FO34" s="196"/>
    </row>
    <row r="35" spans="1:171" s="205" customFormat="1" x14ac:dyDescent="0.25">
      <c r="A35" s="192" t="s">
        <v>188</v>
      </c>
      <c r="B35" s="129" t="s">
        <v>33</v>
      </c>
      <c r="C35" s="4">
        <v>1</v>
      </c>
      <c r="D35" s="4">
        <v>1</v>
      </c>
      <c r="E35" s="128">
        <v>24308801080</v>
      </c>
      <c r="F35" s="128">
        <v>24308801080</v>
      </c>
      <c r="G35" s="128">
        <f t="shared" si="1"/>
        <v>0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5">
        <v>1</v>
      </c>
      <c r="O35" s="189" t="s">
        <v>57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7">
        <v>1</v>
      </c>
      <c r="AD35" s="7">
        <v>1</v>
      </c>
      <c r="AE35" s="7">
        <v>1</v>
      </c>
      <c r="AF35" s="7">
        <v>1</v>
      </c>
      <c r="AG35" s="7">
        <v>1</v>
      </c>
      <c r="AH35" s="9">
        <v>0</v>
      </c>
      <c r="AI35" s="7">
        <v>1</v>
      </c>
      <c r="AJ35" s="7">
        <v>1</v>
      </c>
      <c r="AK35" s="7">
        <v>1</v>
      </c>
      <c r="AL35" s="7">
        <v>1</v>
      </c>
      <c r="AM35" s="9">
        <v>0</v>
      </c>
      <c r="AN35" s="7">
        <v>1</v>
      </c>
      <c r="AO35" s="7">
        <v>1</v>
      </c>
      <c r="AP35" s="9">
        <v>0</v>
      </c>
      <c r="AQ35" s="7">
        <v>1</v>
      </c>
      <c r="AR35" s="189" t="s">
        <v>57</v>
      </c>
      <c r="AS35" s="189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9">
        <v>0</v>
      </c>
      <c r="BG35" s="7">
        <v>1</v>
      </c>
      <c r="BH35" s="9">
        <v>0</v>
      </c>
      <c r="BI35" s="9">
        <v>0</v>
      </c>
      <c r="BJ35" s="9">
        <v>0</v>
      </c>
      <c r="BK35" s="9">
        <v>0</v>
      </c>
      <c r="BL35" s="67" t="s">
        <v>57</v>
      </c>
      <c r="BM35" s="67" t="s">
        <v>57</v>
      </c>
      <c r="BN35" s="67" t="s">
        <v>57</v>
      </c>
      <c r="BO35" s="7">
        <v>1</v>
      </c>
      <c r="BP35" s="7">
        <v>1</v>
      </c>
      <c r="BQ35" s="7">
        <v>1</v>
      </c>
      <c r="BR35" s="7">
        <v>1</v>
      </c>
      <c r="BS35" s="7">
        <v>1</v>
      </c>
      <c r="BT35" s="9">
        <v>0</v>
      </c>
      <c r="BU35" s="7">
        <v>1</v>
      </c>
      <c r="BV35" s="7">
        <v>1</v>
      </c>
      <c r="BW35" s="7">
        <v>1</v>
      </c>
      <c r="BX35" s="7">
        <v>1</v>
      </c>
      <c r="BY35" s="7">
        <v>1</v>
      </c>
      <c r="BZ35" s="7">
        <v>1</v>
      </c>
      <c r="CA35" s="7">
        <v>1</v>
      </c>
      <c r="CB35" s="185" t="s">
        <v>57</v>
      </c>
      <c r="CC35" s="7">
        <v>1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67" t="s">
        <v>57</v>
      </c>
      <c r="CP35" s="67" t="s">
        <v>57</v>
      </c>
      <c r="CQ35" s="7">
        <v>1</v>
      </c>
      <c r="CR35" s="9">
        <v>0</v>
      </c>
      <c r="CS35" s="9">
        <v>0</v>
      </c>
      <c r="CT35" s="7">
        <v>1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7">
        <v>1</v>
      </c>
      <c r="DC35" s="67" t="s">
        <v>57</v>
      </c>
      <c r="DD35" s="185" t="s">
        <v>57</v>
      </c>
      <c r="DE35" s="7">
        <v>1</v>
      </c>
      <c r="DF35" s="7">
        <v>1</v>
      </c>
      <c r="DG35" s="9">
        <v>0</v>
      </c>
      <c r="DH35" s="7">
        <v>1</v>
      </c>
      <c r="DI35" s="9">
        <v>0</v>
      </c>
      <c r="DJ35" s="7">
        <v>1</v>
      </c>
      <c r="DK35" s="9">
        <v>0</v>
      </c>
      <c r="DL35" s="7">
        <v>1</v>
      </c>
      <c r="DM35" s="7">
        <v>1</v>
      </c>
      <c r="DN35" s="9">
        <v>0</v>
      </c>
      <c r="DO35" s="9">
        <v>0</v>
      </c>
      <c r="DP35" s="7">
        <v>1</v>
      </c>
      <c r="DQ35" s="7">
        <v>1</v>
      </c>
      <c r="DR35" s="7">
        <v>1</v>
      </c>
      <c r="DS35" s="9">
        <v>0</v>
      </c>
      <c r="DT35" s="9">
        <v>0</v>
      </c>
      <c r="DU35" s="9">
        <v>0</v>
      </c>
      <c r="DV35" s="9">
        <v>0</v>
      </c>
      <c r="DW35" s="7">
        <v>1</v>
      </c>
      <c r="DX35" s="7">
        <v>1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7">
        <v>1</v>
      </c>
      <c r="EE35" s="9">
        <v>0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7">
        <v>1</v>
      </c>
      <c r="EO35" s="9">
        <v>0</v>
      </c>
      <c r="EP35" s="7">
        <v>1</v>
      </c>
      <c r="EQ35" s="7">
        <v>1</v>
      </c>
      <c r="ER35" s="7">
        <v>1</v>
      </c>
      <c r="ES35" s="7">
        <v>1</v>
      </c>
      <c r="ET35" s="7">
        <v>1</v>
      </c>
      <c r="EU35" s="7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0"/>
        <v>55</v>
      </c>
      <c r="FD35" s="210">
        <f t="shared" si="2"/>
        <v>0.55000000000000004</v>
      </c>
      <c r="FE35" s="101">
        <f t="shared" si="3"/>
        <v>27</v>
      </c>
      <c r="FF35" s="196"/>
      <c r="FG35" s="81">
        <v>0</v>
      </c>
      <c r="FH35" s="79">
        <v>1563323.8712251801</v>
      </c>
      <c r="FI35" s="202">
        <v>9282930635</v>
      </c>
      <c r="FJ35" s="202">
        <v>675622974</v>
      </c>
      <c r="FK35" s="202">
        <v>5712.0109077279667</v>
      </c>
      <c r="FL35" s="202">
        <v>1455584255</v>
      </c>
      <c r="FM35" s="202">
        <v>20866008265</v>
      </c>
      <c r="FN35" s="196"/>
      <c r="FO35" s="196"/>
    </row>
    <row r="36" spans="1:171" x14ac:dyDescent="0.25">
      <c r="G36" s="29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0"/>
      <c r="AD36" s="30"/>
      <c r="AE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N36" s="31"/>
      <c r="CB36" s="122"/>
      <c r="DD36" s="31"/>
      <c r="EF36" s="31"/>
      <c r="EG36" s="31"/>
      <c r="EH36" s="31"/>
      <c r="EI36" s="31"/>
      <c r="EJ36" s="31"/>
      <c r="EK36" s="31"/>
      <c r="EL36" s="31"/>
      <c r="EM36" s="31"/>
      <c r="EV36" s="31"/>
      <c r="EW36" s="31"/>
      <c r="EX36" s="31"/>
      <c r="EY36" s="31"/>
      <c r="EZ36" s="31"/>
      <c r="FA36" s="31"/>
      <c r="FB36" s="31"/>
      <c r="FC36" s="27"/>
      <c r="FD36" s="27"/>
      <c r="FI36" s="61"/>
      <c r="FJ36" s="61"/>
      <c r="FK36" s="61"/>
    </row>
    <row r="37" spans="1:171" x14ac:dyDescent="0.25">
      <c r="G37" s="29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0"/>
      <c r="AE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I37" s="30"/>
      <c r="BJ37" s="30"/>
      <c r="BK37" s="30"/>
      <c r="BL37" s="30"/>
      <c r="BM37" s="30"/>
      <c r="BN37" s="31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1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1"/>
      <c r="EG37" s="31"/>
      <c r="EH37" s="31"/>
      <c r="EI37" s="31"/>
      <c r="EJ37" s="31"/>
      <c r="EK37" s="31"/>
      <c r="EL37" s="31"/>
      <c r="EM37" s="31"/>
      <c r="EN37" s="30"/>
      <c r="EO37" s="30"/>
      <c r="EP37" s="30"/>
      <c r="EQ37" s="30"/>
      <c r="ER37" s="30"/>
      <c r="ES37" s="30"/>
      <c r="ET37" s="30"/>
      <c r="EU37" s="30"/>
      <c r="EV37" s="31"/>
      <c r="EW37" s="31"/>
      <c r="EX37" s="31"/>
      <c r="EY37" s="31"/>
      <c r="EZ37" s="31"/>
      <c r="FA37" s="31"/>
      <c r="FB37" s="31"/>
      <c r="FC37" s="70"/>
      <c r="FD37" s="51"/>
      <c r="FI37" s="61"/>
      <c r="FJ37" s="61"/>
      <c r="FK37" s="61"/>
    </row>
    <row r="38" spans="1:171" x14ac:dyDescent="0.25">
      <c r="G38" s="29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0"/>
      <c r="AD38" s="30"/>
      <c r="AE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I38" s="30"/>
      <c r="BJ38" s="30"/>
      <c r="BK38" s="30"/>
      <c r="BL38" s="30"/>
      <c r="BM38" s="30"/>
      <c r="BN38" s="31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1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1"/>
      <c r="EG38" s="31"/>
      <c r="EH38" s="31"/>
      <c r="EI38" s="31"/>
      <c r="EJ38" s="31"/>
      <c r="EK38" s="31"/>
      <c r="EL38" s="31"/>
      <c r="EM38" s="31"/>
      <c r="EN38" s="30"/>
      <c r="EO38" s="30"/>
      <c r="EP38" s="30"/>
      <c r="EQ38" s="30"/>
      <c r="ER38" s="30"/>
      <c r="ES38" s="30"/>
      <c r="ET38" s="30"/>
      <c r="EU38" s="30"/>
      <c r="EV38" s="31"/>
      <c r="EW38" s="31"/>
      <c r="EX38" s="31"/>
      <c r="EY38" s="31"/>
      <c r="EZ38" s="31"/>
      <c r="FA38" s="31"/>
      <c r="FB38" s="31"/>
      <c r="FC38" s="33"/>
      <c r="FD38" s="33"/>
      <c r="FI38" s="61"/>
      <c r="FJ38" s="61"/>
      <c r="FK38" s="61"/>
    </row>
    <row r="39" spans="1:171" x14ac:dyDescent="0.25"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  <c r="FI39" s="61"/>
      <c r="FJ39" s="61"/>
      <c r="FK39" s="61"/>
    </row>
    <row r="40" spans="1:171" x14ac:dyDescent="0.25">
      <c r="G40" s="29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N40" s="31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1"/>
      <c r="EG40" s="31"/>
      <c r="EH40" s="31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  <c r="FI40" s="61"/>
      <c r="FJ40" s="61"/>
      <c r="FK40" s="61"/>
    </row>
    <row r="41" spans="1:171" x14ac:dyDescent="0.25">
      <c r="G41" s="29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N41" s="31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1"/>
      <c r="EG41" s="31"/>
      <c r="EH41" s="31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  <c r="FI41" s="61"/>
      <c r="FJ41" s="61"/>
      <c r="FK41" s="61"/>
    </row>
    <row r="42" spans="1:171" x14ac:dyDescent="0.25">
      <c r="G42" s="29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N42" s="31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1"/>
      <c r="EG42" s="31"/>
      <c r="EH42" s="31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  <row r="43" spans="1:171" x14ac:dyDescent="0.25">
      <c r="G43" s="29"/>
      <c r="H43" s="30"/>
      <c r="I43" s="30"/>
      <c r="J43" s="30"/>
      <c r="K43" s="30"/>
      <c r="L43" s="30"/>
      <c r="M43" s="30"/>
      <c r="N43" s="30"/>
      <c r="O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BF43" s="30"/>
      <c r="BG43" s="30"/>
      <c r="BH43" s="30"/>
      <c r="BI43" s="30"/>
      <c r="BJ43" s="30"/>
      <c r="BK43" s="30"/>
      <c r="BL43" s="30"/>
      <c r="BM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N43" s="30"/>
      <c r="EO43" s="30"/>
      <c r="EP43" s="30"/>
      <c r="EQ43" s="30"/>
      <c r="ER43" s="30"/>
      <c r="ES43" s="30"/>
      <c r="ET43" s="30"/>
      <c r="EU43" s="30"/>
    </row>
    <row r="44" spans="1:171" x14ac:dyDescent="0.25">
      <c r="G44" s="29"/>
      <c r="H44" s="30"/>
      <c r="I44" s="30"/>
      <c r="J44" s="30"/>
      <c r="K44" s="30"/>
      <c r="L44" s="30"/>
      <c r="M44" s="30"/>
      <c r="N44" s="30"/>
      <c r="O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BF44" s="30"/>
      <c r="BG44" s="30"/>
      <c r="BH44" s="30"/>
      <c r="BI44" s="30"/>
      <c r="BJ44" s="30"/>
      <c r="BK44" s="30"/>
      <c r="BL44" s="30"/>
      <c r="BM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N44" s="30"/>
      <c r="EO44" s="30"/>
      <c r="EP44" s="30"/>
      <c r="EQ44" s="30"/>
      <c r="ER44" s="30"/>
      <c r="ES44" s="30"/>
      <c r="ET44" s="30"/>
      <c r="EU44" s="30"/>
    </row>
    <row r="45" spans="1:171" x14ac:dyDescent="0.25">
      <c r="G45" s="29"/>
      <c r="H45" s="30"/>
      <c r="I45" s="30"/>
      <c r="J45" s="30"/>
      <c r="K45" s="30"/>
      <c r="L45" s="30"/>
      <c r="M45" s="30"/>
      <c r="N45" s="30"/>
      <c r="O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BF45" s="30"/>
      <c r="BG45" s="30"/>
      <c r="BH45" s="30"/>
      <c r="BI45" s="30"/>
      <c r="BJ45" s="30"/>
      <c r="BK45" s="30"/>
      <c r="BL45" s="30"/>
      <c r="BM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N45" s="30"/>
      <c r="EO45" s="30"/>
      <c r="EP45" s="30"/>
      <c r="EQ45" s="30"/>
      <c r="ER45" s="30"/>
      <c r="ES45" s="30"/>
      <c r="ET45" s="30"/>
      <c r="EU45" s="30"/>
    </row>
  </sheetData>
  <mergeCells count="14">
    <mergeCell ref="AG1:BE1"/>
    <mergeCell ref="CQ1:DD1"/>
    <mergeCell ref="DJ1:EM1"/>
    <mergeCell ref="FG1:FM1"/>
    <mergeCell ref="A1:A3"/>
    <mergeCell ref="B1:B3"/>
    <mergeCell ref="DE1:DI1"/>
    <mergeCell ref="CC1:CD1"/>
    <mergeCell ref="CE1:CP1"/>
    <mergeCell ref="BF1:BN1"/>
    <mergeCell ref="FC1:FE1"/>
    <mergeCell ref="EN1:FB1"/>
    <mergeCell ref="BO1:CB1"/>
    <mergeCell ref="H1:AF1"/>
  </mergeCells>
  <conditionalFormatting sqref="C32:D32 AG14:AQ14 AG32:AQ32 AG18:AQ18">
    <cfRule type="colorScale" priority="60">
      <colorScale>
        <cfvo type="num" val="0"/>
        <cfvo type="num" val="1"/>
        <color rgb="FFFFFF00"/>
        <color rgb="FF00B050"/>
      </colorScale>
    </cfRule>
  </conditionalFormatting>
  <conditionalFormatting sqref="H14:N14 H32:N32">
    <cfRule type="colorScale" priority="59">
      <colorScale>
        <cfvo type="num" val="0"/>
        <cfvo type="num" val="1"/>
        <color rgb="FFFFFF00"/>
        <color rgb="FF00B050"/>
      </colorScale>
    </cfRule>
  </conditionalFormatting>
  <conditionalFormatting sqref="H18:N18">
    <cfRule type="colorScale" priority="58">
      <colorScale>
        <cfvo type="num" val="0"/>
        <cfvo type="num" val="1"/>
        <color rgb="FFFFFF00"/>
        <color rgb="FF00B050"/>
      </colorScale>
    </cfRule>
  </conditionalFormatting>
  <conditionalFormatting sqref="BF10 BJ10">
    <cfRule type="colorScale" priority="55">
      <colorScale>
        <cfvo type="num" val="0"/>
        <cfvo type="num" val="1"/>
        <color rgb="FFFFFF00"/>
        <color rgb="FF63BE7B"/>
      </colorScale>
    </cfRule>
  </conditionalFormatting>
  <conditionalFormatting sqref="BF14:BK14 BF32:BK32">
    <cfRule type="colorScale" priority="54">
      <colorScale>
        <cfvo type="num" val="0"/>
        <cfvo type="num" val="1"/>
        <color rgb="FFFFFF00"/>
        <color rgb="FF00B050"/>
      </colorScale>
    </cfRule>
  </conditionalFormatting>
  <conditionalFormatting sqref="BF18:BK18">
    <cfRule type="colorScale" priority="53">
      <colorScale>
        <cfvo type="num" val="0"/>
        <cfvo type="num" val="1"/>
        <color rgb="FFFFFF00"/>
        <color rgb="FF00B050"/>
      </colorScale>
    </cfRule>
  </conditionalFormatting>
  <conditionalFormatting sqref="BT10">
    <cfRule type="colorScale" priority="52">
      <colorScale>
        <cfvo type="num" val="0"/>
        <cfvo type="num" val="1"/>
        <color rgb="FFFFFF00"/>
        <color rgb="FF63BE7B"/>
      </colorScale>
    </cfRule>
  </conditionalFormatting>
  <conditionalFormatting sqref="BO14:CB14 BO32:CB32">
    <cfRule type="colorScale" priority="51">
      <colorScale>
        <cfvo type="num" val="0"/>
        <cfvo type="num" val="1"/>
        <color rgb="FFFFFF00"/>
        <color rgb="FF00B050"/>
      </colorScale>
    </cfRule>
  </conditionalFormatting>
  <conditionalFormatting sqref="BO18:CB18">
    <cfRule type="colorScale" priority="50">
      <colorScale>
        <cfvo type="num" val="0"/>
        <cfvo type="num" val="1"/>
        <color rgb="FFFFFF00"/>
        <color rgb="FF00B050"/>
      </colorScale>
    </cfRule>
  </conditionalFormatting>
  <conditionalFormatting sqref="CC14:CD14 CC32:CD32">
    <cfRule type="colorScale" priority="49">
      <colorScale>
        <cfvo type="num" val="0"/>
        <cfvo type="num" val="1"/>
        <color rgb="FFFFFF00"/>
        <color rgb="FF00B050"/>
      </colorScale>
    </cfRule>
  </conditionalFormatting>
  <conditionalFormatting sqref="CC18:CD18">
    <cfRule type="colorScale" priority="48">
      <colorScale>
        <cfvo type="num" val="0"/>
        <cfvo type="num" val="1"/>
        <color rgb="FFFFFF00"/>
        <color rgb="FF00B050"/>
      </colorScale>
    </cfRule>
  </conditionalFormatting>
  <conditionalFormatting sqref="CH10 CJ10 CN10">
    <cfRule type="colorScale" priority="47">
      <colorScale>
        <cfvo type="num" val="0"/>
        <cfvo type="num" val="1"/>
        <color rgb="FFFFFF00"/>
        <color rgb="FF63BE7B"/>
      </colorScale>
    </cfRule>
  </conditionalFormatting>
  <conditionalFormatting sqref="CE14:CN14 CE32:CN32">
    <cfRule type="colorScale" priority="46">
      <colorScale>
        <cfvo type="num" val="0"/>
        <cfvo type="num" val="1"/>
        <color rgb="FFFFFF00"/>
        <color rgb="FF00B050"/>
      </colorScale>
    </cfRule>
  </conditionalFormatting>
  <conditionalFormatting sqref="CE18:CN18">
    <cfRule type="colorScale" priority="45">
      <colorScale>
        <cfvo type="num" val="0"/>
        <cfvo type="num" val="1"/>
        <color rgb="FFFFFF00"/>
        <color rgb="FF00B050"/>
      </colorScale>
    </cfRule>
  </conditionalFormatting>
  <conditionalFormatting sqref="CQ14:DB14 CQ32:DB32">
    <cfRule type="colorScale" priority="44">
      <colorScale>
        <cfvo type="num" val="0"/>
        <cfvo type="num" val="1"/>
        <color rgb="FFFFFF00"/>
        <color rgb="FF00B050"/>
      </colorScale>
    </cfRule>
  </conditionalFormatting>
  <conditionalFormatting sqref="CQ18:DB18">
    <cfRule type="colorScale" priority="43">
      <colorScale>
        <cfvo type="num" val="0"/>
        <cfvo type="num" val="1"/>
        <color rgb="FFFFFF00"/>
        <color rgb="FF00B050"/>
      </colorScale>
    </cfRule>
  </conditionalFormatting>
  <conditionalFormatting sqref="DE14:DI14 DE32:DI32">
    <cfRule type="colorScale" priority="42">
      <colorScale>
        <cfvo type="num" val="0"/>
        <cfvo type="num" val="1"/>
        <color rgb="FFFFFF00"/>
        <color rgb="FF00B050"/>
      </colorScale>
    </cfRule>
  </conditionalFormatting>
  <conditionalFormatting sqref="DE18:DI18">
    <cfRule type="colorScale" priority="41">
      <colorScale>
        <cfvo type="num" val="0"/>
        <cfvo type="num" val="1"/>
        <color rgb="FFFFFF00"/>
        <color rgb="FF00B050"/>
      </colorScale>
    </cfRule>
  </conditionalFormatting>
  <conditionalFormatting sqref="DJ14:EE14 DJ32:EE32">
    <cfRule type="colorScale" priority="40">
      <colorScale>
        <cfvo type="num" val="0"/>
        <cfvo type="num" val="1"/>
        <color rgb="FFFFFF00"/>
        <color rgb="FF00B050"/>
      </colorScale>
    </cfRule>
  </conditionalFormatting>
  <conditionalFormatting sqref="DP30">
    <cfRule type="colorScale" priority="39">
      <colorScale>
        <cfvo type="num" val="0"/>
        <cfvo type="num" val="1"/>
        <color rgb="FFFFFF00"/>
        <color rgb="FF00B050"/>
      </colorScale>
    </cfRule>
  </conditionalFormatting>
  <conditionalFormatting sqref="DJ18:EE18">
    <cfRule type="colorScale" priority="38">
      <colorScale>
        <cfvo type="num" val="0"/>
        <cfvo type="num" val="1"/>
        <color rgb="FFFFFF00"/>
        <color rgb="FF00B050"/>
      </colorScale>
    </cfRule>
  </conditionalFormatting>
  <conditionalFormatting sqref="EN14:FB14 EN32:FB32">
    <cfRule type="colorScale" priority="37">
      <colorScale>
        <cfvo type="num" val="0"/>
        <cfvo type="num" val="1"/>
        <color rgb="FFFFFF00"/>
        <color rgb="FF00B050"/>
      </colorScale>
    </cfRule>
  </conditionalFormatting>
  <conditionalFormatting sqref="EN18:FB18">
    <cfRule type="colorScale" priority="36">
      <colorScale>
        <cfvo type="num" val="0"/>
        <cfvo type="num" val="1"/>
        <color rgb="FFFFFF00"/>
        <color rgb="FF00B050"/>
      </colorScale>
    </cfRule>
  </conditionalFormatting>
  <conditionalFormatting sqref="U18">
    <cfRule type="cellIs" dxfId="59" priority="23" operator="equal">
      <formula>"Ley de Ing."</formula>
    </cfRule>
  </conditionalFormatting>
  <conditionalFormatting sqref="V18">
    <cfRule type="cellIs" dxfId="58" priority="22" operator="equal">
      <formula>"Ley de Ing."</formula>
    </cfRule>
  </conditionalFormatting>
  <conditionalFormatting sqref="W18">
    <cfRule type="cellIs" dxfId="57" priority="21" operator="equal">
      <formula>"Ley de Ing."</formula>
    </cfRule>
  </conditionalFormatting>
  <conditionalFormatting sqref="X18">
    <cfRule type="cellIs" dxfId="56" priority="20" operator="equal">
      <formula>"Ley de Ing."</formula>
    </cfRule>
  </conditionalFormatting>
  <conditionalFormatting sqref="Y18">
    <cfRule type="cellIs" dxfId="55" priority="19" operator="equal">
      <formula>"Ley de Ing."</formula>
    </cfRule>
  </conditionalFormatting>
  <conditionalFormatting sqref="Z18">
    <cfRule type="cellIs" dxfId="54" priority="18" operator="equal">
      <formula>"Ley de Ing."</formula>
    </cfRule>
  </conditionalFormatting>
  <conditionalFormatting sqref="AA18">
    <cfRule type="cellIs" dxfId="53" priority="17" operator="equal">
      <formula>"Ley de Ing."</formula>
    </cfRule>
  </conditionalFormatting>
  <conditionalFormatting sqref="AB18">
    <cfRule type="cellIs" dxfId="52" priority="16" operator="equal">
      <formula>"Ley de Ing."</formula>
    </cfRule>
  </conditionalFormatting>
  <conditionalFormatting sqref="AC14:AD14 AC32:AD32">
    <cfRule type="colorScale" priority="15">
      <colorScale>
        <cfvo type="num" val="0"/>
        <cfvo type="num" val="1"/>
        <color rgb="FFFFFF00"/>
        <color rgb="FF00B050"/>
      </colorScale>
    </cfRule>
  </conditionalFormatting>
  <conditionalFormatting sqref="AC18:AD18">
    <cfRule type="colorScale" priority="14">
      <colorScale>
        <cfvo type="num" val="0"/>
        <cfvo type="num" val="1"/>
        <color rgb="FFFFFF00"/>
        <color rgb="FF00B050"/>
      </colorScale>
    </cfRule>
  </conditionalFormatting>
  <conditionalFormatting sqref="AE14:AF14 AE32:AF32 AE18:AF18">
    <cfRule type="colorScale" priority="13">
      <colorScale>
        <cfvo type="num" val="0"/>
        <cfvo type="num" val="1"/>
        <color rgb="FFFFFF00"/>
        <color rgb="FF00B050"/>
      </colorScale>
    </cfRule>
  </conditionalFormatting>
  <conditionalFormatting sqref="AT18">
    <cfRule type="cellIs" dxfId="51" priority="12" operator="equal">
      <formula>"Ley de Ing."</formula>
    </cfRule>
  </conditionalFormatting>
  <conditionalFormatting sqref="AU18">
    <cfRule type="cellIs" dxfId="50" priority="11" operator="equal">
      <formula>"Ley de Ing."</formula>
    </cfRule>
  </conditionalFormatting>
  <conditionalFormatting sqref="AV18">
    <cfRule type="cellIs" dxfId="49" priority="10" operator="equal">
      <formula>"Ley de Ing."</formula>
    </cfRule>
  </conditionalFormatting>
  <conditionalFormatting sqref="AW18">
    <cfRule type="cellIs" dxfId="48" priority="9" operator="equal">
      <formula>"Ley de Ing."</formula>
    </cfRule>
  </conditionalFormatting>
  <conditionalFormatting sqref="AX18">
    <cfRule type="cellIs" dxfId="47" priority="8" operator="equal">
      <formula>"Ley de Ing."</formula>
    </cfRule>
  </conditionalFormatting>
  <conditionalFormatting sqref="AY18">
    <cfRule type="cellIs" dxfId="46" priority="7" operator="equal">
      <formula>"Ley de Ing."</formula>
    </cfRule>
  </conditionalFormatting>
  <conditionalFormatting sqref="AZ18">
    <cfRule type="cellIs" dxfId="45" priority="6" operator="equal">
      <formula>"Ley de Ing."</formula>
    </cfRule>
  </conditionalFormatting>
  <conditionalFormatting sqref="BA18">
    <cfRule type="cellIs" dxfId="44" priority="5" operator="equal">
      <formula>"Ley de Ing."</formula>
    </cfRule>
  </conditionalFormatting>
  <conditionalFormatting sqref="BB18">
    <cfRule type="cellIs" dxfId="43" priority="4" operator="equal">
      <formula>"Ley de Ing."</formula>
    </cfRule>
  </conditionalFormatting>
  <conditionalFormatting sqref="BC18">
    <cfRule type="cellIs" dxfId="42" priority="3" operator="equal">
      <formula>"Ley de Ing."</formula>
    </cfRule>
  </conditionalFormatting>
  <conditionalFormatting sqref="BD18">
    <cfRule type="cellIs" dxfId="41" priority="2" operator="equal">
      <formula>"Ley de Ing."</formula>
    </cfRule>
  </conditionalFormatting>
  <conditionalFormatting sqref="BE18">
    <cfRule type="cellIs" dxfId="40" priority="1" operator="equal">
      <formula>"Ley de Ing."</formula>
    </cfRule>
  </conditionalFormatting>
  <pageMargins left="0.7" right="0.7" top="0.75" bottom="0.75" header="0.3" footer="0.3"/>
  <pageSetup paperSize="9" orientation="portrait" r:id="rId1"/>
  <ignoredErrors>
    <ignoredError sqref="G4:G35" unlockedFormula="1"/>
    <ignoredError sqref="FD11:FD32" formula="1"/>
    <ignoredError sqref="A4:A35" numberStoredAsText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FP42"/>
  <sheetViews>
    <sheetView showGridLines="0" zoomScale="90" zoomScaleNormal="90" workbookViewId="0">
      <pane xSplit="2" ySplit="3" topLeftCell="FH4" activePane="bottomRight" state="frozen"/>
      <selection pane="topRight" activeCell="C1" sqref="C1"/>
      <selection pane="bottomLeft" activeCell="A4" sqref="A4"/>
      <selection pane="bottomRight" activeCell="FG2" sqref="FG1:FN1048576"/>
    </sheetView>
  </sheetViews>
  <sheetFormatPr baseColWidth="10" defaultRowHeight="15" x14ac:dyDescent="0.25"/>
  <cols>
    <col min="1" max="2" width="17.7109375" style="26" customWidth="1"/>
    <col min="3" max="4" width="11.7109375" style="26" customWidth="1"/>
    <col min="5" max="7" width="20.7109375" style="26" customWidth="1"/>
    <col min="8" max="20" width="30.7109375" style="26" customWidth="1"/>
    <col min="21" max="32" width="30.7109375" style="157" customWidth="1"/>
    <col min="33" max="45" width="30.7109375" style="26" customWidth="1"/>
    <col min="46" max="57" width="30.7109375" style="157" customWidth="1"/>
    <col min="58" max="79" width="30.7109375" style="26" customWidth="1"/>
    <col min="80" max="80" width="30.7109375" style="156" customWidth="1"/>
    <col min="81" max="107" width="30.7109375" style="26" customWidth="1"/>
    <col min="108" max="108" width="30.7109375" style="156" customWidth="1"/>
    <col min="109" max="136" width="30.7109375" style="26" customWidth="1"/>
    <col min="137" max="138" width="30.7109375" style="121" customWidth="1"/>
    <col min="139" max="143" width="30.7109375" style="156" customWidth="1"/>
    <col min="144" max="151" width="30.7109375" style="26" customWidth="1"/>
    <col min="152" max="158" width="30.7109375" style="156" customWidth="1"/>
    <col min="159" max="161" width="11.7109375" style="26" customWidth="1"/>
    <col min="162" max="162" width="11.7109375" style="126" customWidth="1"/>
    <col min="163" max="163" width="15.85546875" style="26" bestFit="1" customWidth="1"/>
    <col min="164" max="164" width="11" style="26" bestFit="1" customWidth="1"/>
    <col min="165" max="165" width="17.5703125" style="26" bestFit="1" customWidth="1"/>
    <col min="166" max="166" width="16.5703125" style="26" bestFit="1" customWidth="1"/>
    <col min="167" max="167" width="72.140625" style="26" bestFit="1" customWidth="1"/>
    <col min="168" max="168" width="16.5703125" style="26" bestFit="1" customWidth="1"/>
    <col min="169" max="169" width="17.7109375" style="26" bestFit="1" customWidth="1"/>
    <col min="170" max="170" width="14.7109375" style="26" customWidth="1"/>
    <col min="171" max="171" width="10.7109375" style="26" customWidth="1"/>
    <col min="172" max="172" width="11.42578125" style="26"/>
  </cols>
  <sheetData>
    <row r="1" spans="1:172" s="133" customFormat="1" ht="15.75" customHeight="1" thickBot="1" x14ac:dyDescent="0.3">
      <c r="A1" s="279" t="s">
        <v>56</v>
      </c>
      <c r="B1" s="279" t="s">
        <v>0</v>
      </c>
      <c r="C1" s="71"/>
      <c r="D1" s="71"/>
      <c r="E1" s="71"/>
      <c r="F1" s="71"/>
      <c r="G1" s="216"/>
      <c r="H1" s="275" t="s">
        <v>267</v>
      </c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7"/>
      <c r="AG1" s="272" t="s">
        <v>351</v>
      </c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4"/>
      <c r="BF1" s="275" t="s">
        <v>415</v>
      </c>
      <c r="BG1" s="285"/>
      <c r="BH1" s="285"/>
      <c r="BI1" s="285"/>
      <c r="BJ1" s="285"/>
      <c r="BK1" s="285"/>
      <c r="BL1" s="285"/>
      <c r="BM1" s="285"/>
      <c r="BN1" s="286"/>
      <c r="BO1" s="272" t="s">
        <v>416</v>
      </c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4"/>
      <c r="CC1" s="275" t="s">
        <v>417</v>
      </c>
      <c r="CD1" s="286"/>
      <c r="CE1" s="282" t="s">
        <v>418</v>
      </c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4"/>
      <c r="CQ1" s="275" t="s">
        <v>419</v>
      </c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7"/>
      <c r="DE1" s="282" t="s">
        <v>420</v>
      </c>
      <c r="DF1" s="283"/>
      <c r="DG1" s="283"/>
      <c r="DH1" s="283"/>
      <c r="DI1" s="284"/>
      <c r="DJ1" s="275" t="s">
        <v>421</v>
      </c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7"/>
      <c r="EN1" s="272" t="s">
        <v>422</v>
      </c>
      <c r="EO1" s="273"/>
      <c r="EP1" s="273"/>
      <c r="EQ1" s="273"/>
      <c r="ER1" s="273"/>
      <c r="ES1" s="273"/>
      <c r="ET1" s="273"/>
      <c r="EU1" s="273"/>
      <c r="EV1" s="273"/>
      <c r="EW1" s="273"/>
      <c r="EX1" s="273"/>
      <c r="EY1" s="273"/>
      <c r="EZ1" s="273"/>
      <c r="FA1" s="273"/>
      <c r="FB1" s="274"/>
      <c r="FC1" s="264" t="s">
        <v>312</v>
      </c>
      <c r="FD1" s="265"/>
      <c r="FE1" s="266"/>
      <c r="FF1" s="179"/>
      <c r="FG1" s="278" t="s">
        <v>399</v>
      </c>
      <c r="FH1" s="278"/>
      <c r="FI1" s="278"/>
      <c r="FJ1" s="278"/>
      <c r="FK1" s="278"/>
      <c r="FL1" s="278"/>
      <c r="FM1" s="278"/>
      <c r="FN1" s="134"/>
      <c r="FO1" s="179"/>
      <c r="FP1" s="179"/>
    </row>
    <row r="2" spans="1:172" s="133" customFormat="1" ht="85.15" customHeight="1" thickBot="1" x14ac:dyDescent="0.3">
      <c r="A2" s="280"/>
      <c r="B2" s="280"/>
      <c r="C2" s="71" t="s">
        <v>1</v>
      </c>
      <c r="D2" s="71" t="s">
        <v>2</v>
      </c>
      <c r="E2" s="71" t="s">
        <v>34</v>
      </c>
      <c r="F2" s="71" t="s">
        <v>35</v>
      </c>
      <c r="G2" s="71" t="s">
        <v>265</v>
      </c>
      <c r="H2" s="161" t="s">
        <v>295</v>
      </c>
      <c r="I2" s="161" t="s">
        <v>200</v>
      </c>
      <c r="J2" s="161" t="s">
        <v>201</v>
      </c>
      <c r="K2" s="161" t="s">
        <v>202</v>
      </c>
      <c r="L2" s="161" t="s">
        <v>203</v>
      </c>
      <c r="M2" s="161" t="s">
        <v>204</v>
      </c>
      <c r="N2" s="161" t="s">
        <v>205</v>
      </c>
      <c r="O2" s="161" t="s">
        <v>149</v>
      </c>
      <c r="P2" s="161" t="s">
        <v>268</v>
      </c>
      <c r="Q2" s="161" t="s">
        <v>269</v>
      </c>
      <c r="R2" s="161" t="s">
        <v>270</v>
      </c>
      <c r="S2" s="161" t="s">
        <v>271</v>
      </c>
      <c r="T2" s="161" t="s">
        <v>272</v>
      </c>
      <c r="U2" s="161" t="s">
        <v>322</v>
      </c>
      <c r="V2" s="161" t="s">
        <v>324</v>
      </c>
      <c r="W2" s="161" t="s">
        <v>328</v>
      </c>
      <c r="X2" s="161" t="s">
        <v>353</v>
      </c>
      <c r="Y2" s="161" t="s">
        <v>329</v>
      </c>
      <c r="Z2" s="161" t="s">
        <v>330</v>
      </c>
      <c r="AA2" s="161" t="s">
        <v>334</v>
      </c>
      <c r="AB2" s="161" t="s">
        <v>335</v>
      </c>
      <c r="AC2" s="162" t="s">
        <v>37</v>
      </c>
      <c r="AD2" s="162" t="s">
        <v>38</v>
      </c>
      <c r="AE2" s="162" t="s">
        <v>39</v>
      </c>
      <c r="AF2" s="229" t="s">
        <v>40</v>
      </c>
      <c r="AG2" s="223" t="s">
        <v>297</v>
      </c>
      <c r="AH2" s="163" t="s">
        <v>298</v>
      </c>
      <c r="AI2" s="163" t="s">
        <v>299</v>
      </c>
      <c r="AJ2" s="163" t="s">
        <v>300</v>
      </c>
      <c r="AK2" s="163" t="s">
        <v>301</v>
      </c>
      <c r="AL2" s="163" t="s">
        <v>302</v>
      </c>
      <c r="AM2" s="163" t="s">
        <v>303</v>
      </c>
      <c r="AN2" s="163" t="s">
        <v>304</v>
      </c>
      <c r="AO2" s="163" t="s">
        <v>305</v>
      </c>
      <c r="AP2" s="163" t="s">
        <v>306</v>
      </c>
      <c r="AQ2" s="163" t="s">
        <v>307</v>
      </c>
      <c r="AR2" s="163" t="s">
        <v>144</v>
      </c>
      <c r="AS2" s="163" t="s">
        <v>401</v>
      </c>
      <c r="AT2" s="223" t="s">
        <v>340</v>
      </c>
      <c r="AU2" s="163" t="s">
        <v>341</v>
      </c>
      <c r="AV2" s="163" t="s">
        <v>342</v>
      </c>
      <c r="AW2" s="163" t="s">
        <v>343</v>
      </c>
      <c r="AX2" s="163" t="s">
        <v>344</v>
      </c>
      <c r="AY2" s="163" t="s">
        <v>345</v>
      </c>
      <c r="AZ2" s="163" t="s">
        <v>356</v>
      </c>
      <c r="BA2" s="163" t="s">
        <v>348</v>
      </c>
      <c r="BB2" s="163" t="s">
        <v>349</v>
      </c>
      <c r="BC2" s="163" t="s">
        <v>350</v>
      </c>
      <c r="BD2" s="163" t="s">
        <v>346</v>
      </c>
      <c r="BE2" s="224" t="s">
        <v>347</v>
      </c>
      <c r="BF2" s="232" t="s">
        <v>206</v>
      </c>
      <c r="BG2" s="161" t="s">
        <v>207</v>
      </c>
      <c r="BH2" s="161" t="s">
        <v>208</v>
      </c>
      <c r="BI2" s="161" t="s">
        <v>209</v>
      </c>
      <c r="BJ2" s="161" t="s">
        <v>210</v>
      </c>
      <c r="BK2" s="161" t="s">
        <v>211</v>
      </c>
      <c r="BL2" s="161" t="s">
        <v>147</v>
      </c>
      <c r="BM2" s="161" t="s">
        <v>148</v>
      </c>
      <c r="BN2" s="161" t="s">
        <v>212</v>
      </c>
      <c r="BO2" s="163" t="s">
        <v>213</v>
      </c>
      <c r="BP2" s="163" t="s">
        <v>214</v>
      </c>
      <c r="BQ2" s="163" t="s">
        <v>357</v>
      </c>
      <c r="BR2" s="163" t="s">
        <v>358</v>
      </c>
      <c r="BS2" s="163" t="s">
        <v>215</v>
      </c>
      <c r="BT2" s="163" t="s">
        <v>216</v>
      </c>
      <c r="BU2" s="163" t="s">
        <v>217</v>
      </c>
      <c r="BV2" s="163" t="s">
        <v>218</v>
      </c>
      <c r="BW2" s="163" t="s">
        <v>219</v>
      </c>
      <c r="BX2" s="163" t="s">
        <v>220</v>
      </c>
      <c r="BY2" s="163" t="s">
        <v>221</v>
      </c>
      <c r="BZ2" s="163" t="s">
        <v>222</v>
      </c>
      <c r="CA2" s="163" t="s">
        <v>223</v>
      </c>
      <c r="CB2" s="163" t="s">
        <v>359</v>
      </c>
      <c r="CC2" s="161" t="s">
        <v>224</v>
      </c>
      <c r="CD2" s="161" t="s">
        <v>296</v>
      </c>
      <c r="CE2" s="163" t="s">
        <v>279</v>
      </c>
      <c r="CF2" s="163" t="s">
        <v>280</v>
      </c>
      <c r="CG2" s="163" t="s">
        <v>281</v>
      </c>
      <c r="CH2" s="163" t="s">
        <v>282</v>
      </c>
      <c r="CI2" s="163" t="s">
        <v>283</v>
      </c>
      <c r="CJ2" s="163" t="s">
        <v>41</v>
      </c>
      <c r="CK2" s="163" t="s">
        <v>42</v>
      </c>
      <c r="CL2" s="163" t="s">
        <v>225</v>
      </c>
      <c r="CM2" s="163" t="s">
        <v>43</v>
      </c>
      <c r="CN2" s="163" t="s">
        <v>226</v>
      </c>
      <c r="CO2" s="163" t="s">
        <v>151</v>
      </c>
      <c r="CP2" s="163" t="s">
        <v>154</v>
      </c>
      <c r="CQ2" s="161" t="s">
        <v>284</v>
      </c>
      <c r="CR2" s="161" t="s">
        <v>227</v>
      </c>
      <c r="CS2" s="161" t="s">
        <v>310</v>
      </c>
      <c r="CT2" s="161" t="s">
        <v>285</v>
      </c>
      <c r="CU2" s="161" t="s">
        <v>286</v>
      </c>
      <c r="CV2" s="161" t="s">
        <v>287</v>
      </c>
      <c r="CW2" s="161" t="s">
        <v>308</v>
      </c>
      <c r="CX2" s="161" t="s">
        <v>288</v>
      </c>
      <c r="CY2" s="161" t="s">
        <v>289</v>
      </c>
      <c r="CZ2" s="161" t="s">
        <v>290</v>
      </c>
      <c r="DA2" s="161" t="s">
        <v>291</v>
      </c>
      <c r="DB2" s="161" t="s">
        <v>292</v>
      </c>
      <c r="DC2" s="161" t="s">
        <v>152</v>
      </c>
      <c r="DD2" s="161" t="s">
        <v>354</v>
      </c>
      <c r="DE2" s="163" t="s">
        <v>44</v>
      </c>
      <c r="DF2" s="163" t="s">
        <v>293</v>
      </c>
      <c r="DG2" s="163" t="s">
        <v>45</v>
      </c>
      <c r="DH2" s="163" t="s">
        <v>228</v>
      </c>
      <c r="DI2" s="163" t="s">
        <v>46</v>
      </c>
      <c r="DJ2" s="161" t="s">
        <v>229</v>
      </c>
      <c r="DK2" s="161" t="s">
        <v>230</v>
      </c>
      <c r="DL2" s="161" t="s">
        <v>231</v>
      </c>
      <c r="DM2" s="161" t="s">
        <v>232</v>
      </c>
      <c r="DN2" s="161" t="s">
        <v>233</v>
      </c>
      <c r="DO2" s="161" t="s">
        <v>234</v>
      </c>
      <c r="DP2" s="161" t="s">
        <v>235</v>
      </c>
      <c r="DQ2" s="161" t="s">
        <v>236</v>
      </c>
      <c r="DR2" s="161" t="s">
        <v>294</v>
      </c>
      <c r="DS2" s="161" t="s">
        <v>237</v>
      </c>
      <c r="DT2" s="161" t="s">
        <v>238</v>
      </c>
      <c r="DU2" s="161" t="s">
        <v>273</v>
      </c>
      <c r="DV2" s="161" t="s">
        <v>239</v>
      </c>
      <c r="DW2" s="161" t="s">
        <v>274</v>
      </c>
      <c r="DX2" s="161" t="s">
        <v>361</v>
      </c>
      <c r="DY2" s="161" t="s">
        <v>275</v>
      </c>
      <c r="DZ2" s="161" t="s">
        <v>240</v>
      </c>
      <c r="EA2" s="161" t="s">
        <v>241</v>
      </c>
      <c r="EB2" s="161" t="s">
        <v>47</v>
      </c>
      <c r="EC2" s="161" t="s">
        <v>242</v>
      </c>
      <c r="ED2" s="161" t="s">
        <v>243</v>
      </c>
      <c r="EE2" s="161" t="s">
        <v>48</v>
      </c>
      <c r="EF2" s="161" t="s">
        <v>380</v>
      </c>
      <c r="EG2" s="161" t="s">
        <v>277</v>
      </c>
      <c r="EH2" s="161" t="s">
        <v>309</v>
      </c>
      <c r="EI2" s="161" t="s">
        <v>362</v>
      </c>
      <c r="EJ2" s="161" t="s">
        <v>363</v>
      </c>
      <c r="EK2" s="161" t="s">
        <v>364</v>
      </c>
      <c r="EL2" s="161" t="s">
        <v>381</v>
      </c>
      <c r="EM2" s="161" t="s">
        <v>379</v>
      </c>
      <c r="EN2" s="163" t="s">
        <v>49</v>
      </c>
      <c r="EO2" s="163" t="s">
        <v>50</v>
      </c>
      <c r="EP2" s="163" t="s">
        <v>51</v>
      </c>
      <c r="EQ2" s="163" t="s">
        <v>244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365</v>
      </c>
      <c r="EW2" s="233" t="s">
        <v>366</v>
      </c>
      <c r="EX2" s="233" t="s">
        <v>367</v>
      </c>
      <c r="EY2" s="233" t="s">
        <v>368</v>
      </c>
      <c r="EZ2" s="233" t="s">
        <v>369</v>
      </c>
      <c r="FA2" s="233" t="s">
        <v>370</v>
      </c>
      <c r="FB2" s="233" t="s">
        <v>371</v>
      </c>
      <c r="FC2" s="236" t="s">
        <v>189</v>
      </c>
      <c r="FD2" s="236" t="s">
        <v>190</v>
      </c>
      <c r="FE2" s="236" t="s">
        <v>313</v>
      </c>
      <c r="FF2" s="72"/>
      <c r="FG2" s="60" t="s">
        <v>192</v>
      </c>
      <c r="FH2" s="60" t="s">
        <v>191</v>
      </c>
      <c r="FI2" s="60" t="s">
        <v>196</v>
      </c>
      <c r="FJ2" s="60" t="s">
        <v>195</v>
      </c>
      <c r="FK2" s="25" t="s">
        <v>197</v>
      </c>
      <c r="FL2" s="60" t="s">
        <v>194</v>
      </c>
      <c r="FM2" s="60" t="s">
        <v>193</v>
      </c>
      <c r="FN2" s="72"/>
      <c r="FO2" s="72"/>
      <c r="FP2" s="179"/>
    </row>
    <row r="3" spans="1:172" s="133" customFormat="1" ht="15.75" thickBot="1" x14ac:dyDescent="0.3">
      <c r="A3" s="281"/>
      <c r="B3" s="281"/>
      <c r="C3" s="71" t="s">
        <v>252</v>
      </c>
      <c r="D3" s="71" t="s">
        <v>253</v>
      </c>
      <c r="E3" s="71" t="s">
        <v>254</v>
      </c>
      <c r="F3" s="71" t="s">
        <v>255</v>
      </c>
      <c r="G3" s="71" t="s">
        <v>256</v>
      </c>
      <c r="H3" s="176" t="s">
        <v>58</v>
      </c>
      <c r="I3" s="159" t="s">
        <v>59</v>
      </c>
      <c r="J3" s="159" t="s">
        <v>60</v>
      </c>
      <c r="K3" s="159" t="s">
        <v>61</v>
      </c>
      <c r="L3" s="159" t="s">
        <v>62</v>
      </c>
      <c r="M3" s="159" t="s">
        <v>63</v>
      </c>
      <c r="N3" s="159" t="s">
        <v>64</v>
      </c>
      <c r="O3" s="159" t="s">
        <v>143</v>
      </c>
      <c r="P3" s="159" t="s">
        <v>245</v>
      </c>
      <c r="Q3" s="159" t="s">
        <v>246</v>
      </c>
      <c r="R3" s="159" t="s">
        <v>247</v>
      </c>
      <c r="S3" s="159" t="s">
        <v>248</v>
      </c>
      <c r="T3" s="159" t="s">
        <v>249</v>
      </c>
      <c r="U3" s="159" t="s">
        <v>321</v>
      </c>
      <c r="V3" s="159" t="s">
        <v>323</v>
      </c>
      <c r="W3" s="159" t="s">
        <v>325</v>
      </c>
      <c r="X3" s="159" t="s">
        <v>326</v>
      </c>
      <c r="Y3" s="159" t="s">
        <v>327</v>
      </c>
      <c r="Z3" s="159" t="s">
        <v>331</v>
      </c>
      <c r="AA3" s="159" t="s">
        <v>332</v>
      </c>
      <c r="AB3" s="159" t="s">
        <v>333</v>
      </c>
      <c r="AC3" s="159" t="s">
        <v>336</v>
      </c>
      <c r="AD3" s="159" t="s">
        <v>337</v>
      </c>
      <c r="AE3" s="159" t="s">
        <v>338</v>
      </c>
      <c r="AF3" s="173" t="s">
        <v>339</v>
      </c>
      <c r="AG3" s="174" t="s">
        <v>352</v>
      </c>
      <c r="AH3" s="226" t="s">
        <v>387</v>
      </c>
      <c r="AI3" s="226" t="s">
        <v>388</v>
      </c>
      <c r="AJ3" s="226" t="s">
        <v>389</v>
      </c>
      <c r="AK3" s="226" t="s">
        <v>390</v>
      </c>
      <c r="AL3" s="226" t="s">
        <v>391</v>
      </c>
      <c r="AM3" s="226" t="s">
        <v>392</v>
      </c>
      <c r="AN3" s="226" t="s">
        <v>393</v>
      </c>
      <c r="AO3" s="226" t="s">
        <v>394</v>
      </c>
      <c r="AP3" s="226" t="s">
        <v>395</v>
      </c>
      <c r="AQ3" s="226" t="s">
        <v>396</v>
      </c>
      <c r="AR3" s="226" t="s">
        <v>397</v>
      </c>
      <c r="AS3" s="226" t="s">
        <v>402</v>
      </c>
      <c r="AT3" s="226" t="s">
        <v>403</v>
      </c>
      <c r="AU3" s="226" t="s">
        <v>404</v>
      </c>
      <c r="AV3" s="226" t="s">
        <v>405</v>
      </c>
      <c r="AW3" s="226" t="s">
        <v>406</v>
      </c>
      <c r="AX3" s="226" t="s">
        <v>407</v>
      </c>
      <c r="AY3" s="226" t="s">
        <v>408</v>
      </c>
      <c r="AZ3" s="226" t="s">
        <v>409</v>
      </c>
      <c r="BA3" s="226" t="s">
        <v>410</v>
      </c>
      <c r="BB3" s="226" t="s">
        <v>411</v>
      </c>
      <c r="BC3" s="226" t="s">
        <v>412</v>
      </c>
      <c r="BD3" s="226" t="s">
        <v>413</v>
      </c>
      <c r="BE3" s="227" t="s">
        <v>414</v>
      </c>
      <c r="BF3" s="176" t="s">
        <v>65</v>
      </c>
      <c r="BG3" s="159" t="s">
        <v>66</v>
      </c>
      <c r="BH3" s="159" t="s">
        <v>67</v>
      </c>
      <c r="BI3" s="159" t="s">
        <v>68</v>
      </c>
      <c r="BJ3" s="159" t="s">
        <v>69</v>
      </c>
      <c r="BK3" s="159" t="s">
        <v>70</v>
      </c>
      <c r="BL3" s="159" t="s">
        <v>145</v>
      </c>
      <c r="BM3" s="159" t="s">
        <v>146</v>
      </c>
      <c r="BN3" s="159" t="s">
        <v>250</v>
      </c>
      <c r="BO3" s="164" t="s">
        <v>71</v>
      </c>
      <c r="BP3" s="164" t="s">
        <v>72</v>
      </c>
      <c r="BQ3" s="164" t="s">
        <v>73</v>
      </c>
      <c r="BR3" s="164" t="s">
        <v>74</v>
      </c>
      <c r="BS3" s="164" t="s">
        <v>75</v>
      </c>
      <c r="BT3" s="164" t="s">
        <v>76</v>
      </c>
      <c r="BU3" s="164" t="s">
        <v>77</v>
      </c>
      <c r="BV3" s="164" t="s">
        <v>78</v>
      </c>
      <c r="BW3" s="164" t="s">
        <v>79</v>
      </c>
      <c r="BX3" s="164" t="s">
        <v>80</v>
      </c>
      <c r="BY3" s="164" t="s">
        <v>81</v>
      </c>
      <c r="BZ3" s="164" t="s">
        <v>82</v>
      </c>
      <c r="CA3" s="164" t="s">
        <v>83</v>
      </c>
      <c r="CB3" s="164" t="s">
        <v>360</v>
      </c>
      <c r="CC3" s="159" t="s">
        <v>84</v>
      </c>
      <c r="CD3" s="159" t="s">
        <v>85</v>
      </c>
      <c r="CE3" s="164" t="s">
        <v>86</v>
      </c>
      <c r="CF3" s="164" t="s">
        <v>87</v>
      </c>
      <c r="CG3" s="164" t="s">
        <v>88</v>
      </c>
      <c r="CH3" s="164" t="s">
        <v>89</v>
      </c>
      <c r="CI3" s="164" t="s">
        <v>90</v>
      </c>
      <c r="CJ3" s="164" t="s">
        <v>91</v>
      </c>
      <c r="CK3" s="164" t="s">
        <v>92</v>
      </c>
      <c r="CL3" s="164" t="s">
        <v>93</v>
      </c>
      <c r="CM3" s="164" t="s">
        <v>94</v>
      </c>
      <c r="CN3" s="164" t="s">
        <v>95</v>
      </c>
      <c r="CO3" s="164" t="s">
        <v>150</v>
      </c>
      <c r="CP3" s="164" t="s">
        <v>155</v>
      </c>
      <c r="CQ3" s="159" t="s">
        <v>96</v>
      </c>
      <c r="CR3" s="159" t="s">
        <v>97</v>
      </c>
      <c r="CS3" s="37" t="s">
        <v>98</v>
      </c>
      <c r="CT3" s="159" t="s">
        <v>99</v>
      </c>
      <c r="CU3" s="159" t="s">
        <v>100</v>
      </c>
      <c r="CV3" s="159" t="s">
        <v>101</v>
      </c>
      <c r="CW3" s="159" t="s">
        <v>102</v>
      </c>
      <c r="CX3" s="159" t="s">
        <v>103</v>
      </c>
      <c r="CY3" s="159" t="s">
        <v>104</v>
      </c>
      <c r="CZ3" s="159" t="s">
        <v>105</v>
      </c>
      <c r="DA3" s="159" t="s">
        <v>106</v>
      </c>
      <c r="DB3" s="159" t="s">
        <v>107</v>
      </c>
      <c r="DC3" s="159" t="s">
        <v>153</v>
      </c>
      <c r="DD3" s="159" t="s">
        <v>355</v>
      </c>
      <c r="DE3" s="164" t="s">
        <v>108</v>
      </c>
      <c r="DF3" s="164" t="s">
        <v>109</v>
      </c>
      <c r="DG3" s="164" t="s">
        <v>110</v>
      </c>
      <c r="DH3" s="164" t="s">
        <v>111</v>
      </c>
      <c r="DI3" s="164" t="s">
        <v>112</v>
      </c>
      <c r="DJ3" s="159" t="s">
        <v>113</v>
      </c>
      <c r="DK3" s="159" t="s">
        <v>114</v>
      </c>
      <c r="DL3" s="159" t="s">
        <v>115</v>
      </c>
      <c r="DM3" s="159" t="s">
        <v>116</v>
      </c>
      <c r="DN3" s="159" t="s">
        <v>117</v>
      </c>
      <c r="DO3" s="159" t="s">
        <v>118</v>
      </c>
      <c r="DP3" s="159" t="s">
        <v>119</v>
      </c>
      <c r="DQ3" s="159" t="s">
        <v>120</v>
      </c>
      <c r="DR3" s="159" t="s">
        <v>121</v>
      </c>
      <c r="DS3" s="159" t="s">
        <v>122</v>
      </c>
      <c r="DT3" s="159" t="s">
        <v>123</v>
      </c>
      <c r="DU3" s="159" t="s">
        <v>124</v>
      </c>
      <c r="DV3" s="159" t="s">
        <v>125</v>
      </c>
      <c r="DW3" s="159" t="s">
        <v>126</v>
      </c>
      <c r="DX3" s="159" t="s">
        <v>127</v>
      </c>
      <c r="DY3" s="159" t="s">
        <v>128</v>
      </c>
      <c r="DZ3" s="159" t="s">
        <v>129</v>
      </c>
      <c r="EA3" s="159" t="s">
        <v>130</v>
      </c>
      <c r="EB3" s="159" t="s">
        <v>131</v>
      </c>
      <c r="EC3" s="159" t="s">
        <v>132</v>
      </c>
      <c r="ED3" s="159" t="s">
        <v>133</v>
      </c>
      <c r="EE3" s="159" t="s">
        <v>134</v>
      </c>
      <c r="EF3" s="159" t="s">
        <v>251</v>
      </c>
      <c r="EG3" s="159" t="s">
        <v>276</v>
      </c>
      <c r="EH3" s="159" t="s">
        <v>278</v>
      </c>
      <c r="EI3" s="159" t="s">
        <v>382</v>
      </c>
      <c r="EJ3" s="159" t="s">
        <v>383</v>
      </c>
      <c r="EK3" s="159" t="s">
        <v>384</v>
      </c>
      <c r="EL3" s="159" t="s">
        <v>385</v>
      </c>
      <c r="EM3" s="159" t="s">
        <v>386</v>
      </c>
      <c r="EN3" s="164" t="s">
        <v>135</v>
      </c>
      <c r="EO3" s="164" t="s">
        <v>136</v>
      </c>
      <c r="EP3" s="164" t="s">
        <v>137</v>
      </c>
      <c r="EQ3" s="164" t="s">
        <v>138</v>
      </c>
      <c r="ER3" s="164" t="s">
        <v>139</v>
      </c>
      <c r="ES3" s="164" t="s">
        <v>140</v>
      </c>
      <c r="ET3" s="164" t="s">
        <v>141</v>
      </c>
      <c r="EU3" s="218" t="s">
        <v>142</v>
      </c>
      <c r="EV3" s="218" t="s">
        <v>372</v>
      </c>
      <c r="EW3" s="218" t="s">
        <v>373</v>
      </c>
      <c r="EX3" s="218" t="s">
        <v>374</v>
      </c>
      <c r="EY3" s="218" t="s">
        <v>375</v>
      </c>
      <c r="EZ3" s="218" t="s">
        <v>376</v>
      </c>
      <c r="FA3" s="218" t="s">
        <v>377</v>
      </c>
      <c r="FB3" s="218" t="s">
        <v>378</v>
      </c>
      <c r="FC3" s="77" t="s">
        <v>314</v>
      </c>
      <c r="FD3" s="77" t="s">
        <v>315</v>
      </c>
      <c r="FE3" s="77" t="s">
        <v>316</v>
      </c>
      <c r="FF3" s="179"/>
      <c r="FG3" s="155" t="s">
        <v>257</v>
      </c>
      <c r="FH3" s="155" t="s">
        <v>258</v>
      </c>
      <c r="FI3" s="155" t="s">
        <v>259</v>
      </c>
      <c r="FJ3" s="155" t="s">
        <v>260</v>
      </c>
      <c r="FK3" s="155" t="s">
        <v>261</v>
      </c>
      <c r="FL3" s="155" t="s">
        <v>262</v>
      </c>
      <c r="FM3" s="155" t="s">
        <v>263</v>
      </c>
      <c r="FN3" s="134"/>
      <c r="FO3" s="179"/>
      <c r="FP3" s="179"/>
    </row>
    <row r="4" spans="1:172" s="133" customFormat="1" x14ac:dyDescent="0.25">
      <c r="A4" s="130" t="s">
        <v>157</v>
      </c>
      <c r="B4" s="131" t="s">
        <v>3</v>
      </c>
      <c r="C4" s="83">
        <v>1</v>
      </c>
      <c r="D4" s="83">
        <v>1</v>
      </c>
      <c r="E4" s="84">
        <v>17015488000</v>
      </c>
      <c r="F4" s="84">
        <v>17015488000</v>
      </c>
      <c r="G4" s="85">
        <f>(E4-F4)</f>
        <v>0</v>
      </c>
      <c r="H4" s="86">
        <v>1</v>
      </c>
      <c r="I4" s="87">
        <v>1</v>
      </c>
      <c r="J4" s="87">
        <v>1</v>
      </c>
      <c r="K4" s="86">
        <v>1</v>
      </c>
      <c r="L4" s="86">
        <v>1</v>
      </c>
      <c r="M4" s="87">
        <v>1</v>
      </c>
      <c r="N4" s="88">
        <v>0</v>
      </c>
      <c r="O4" s="89" t="s">
        <v>57</v>
      </c>
      <c r="P4" s="90">
        <v>1</v>
      </c>
      <c r="Q4" s="90">
        <v>1</v>
      </c>
      <c r="R4" s="90">
        <v>1</v>
      </c>
      <c r="S4" s="90">
        <v>1</v>
      </c>
      <c r="T4" s="90">
        <v>1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91">
        <v>1</v>
      </c>
      <c r="AD4" s="91">
        <v>1</v>
      </c>
      <c r="AE4" s="91">
        <v>1</v>
      </c>
      <c r="AF4" s="91">
        <v>1</v>
      </c>
      <c r="AG4" s="83">
        <v>1</v>
      </c>
      <c r="AH4" s="83">
        <v>1</v>
      </c>
      <c r="AI4" s="83">
        <v>1</v>
      </c>
      <c r="AJ4" s="83">
        <v>1</v>
      </c>
      <c r="AK4" s="83">
        <v>1</v>
      </c>
      <c r="AL4" s="83">
        <v>1</v>
      </c>
      <c r="AM4" s="83">
        <v>1</v>
      </c>
      <c r="AN4" s="83">
        <v>1</v>
      </c>
      <c r="AO4" s="83">
        <v>1</v>
      </c>
      <c r="AP4" s="83">
        <v>1</v>
      </c>
      <c r="AQ4" s="83">
        <v>1</v>
      </c>
      <c r="AR4" s="89" t="s">
        <v>57</v>
      </c>
      <c r="AS4" s="89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91">
        <v>1</v>
      </c>
      <c r="BG4" s="91">
        <v>1</v>
      </c>
      <c r="BH4" s="91">
        <v>1</v>
      </c>
      <c r="BI4" s="91">
        <v>1</v>
      </c>
      <c r="BJ4" s="91">
        <v>1</v>
      </c>
      <c r="BK4" s="91">
        <v>1</v>
      </c>
      <c r="BL4" s="89" t="s">
        <v>57</v>
      </c>
      <c r="BM4" s="89" t="s">
        <v>57</v>
      </c>
      <c r="BN4" s="83">
        <v>1</v>
      </c>
      <c r="BO4" s="91">
        <v>1</v>
      </c>
      <c r="BP4" s="91">
        <v>1</v>
      </c>
      <c r="BQ4" s="91">
        <v>1</v>
      </c>
      <c r="BR4" s="91">
        <v>1</v>
      </c>
      <c r="BS4" s="92">
        <v>0</v>
      </c>
      <c r="BT4" s="86">
        <v>1</v>
      </c>
      <c r="BU4" s="91">
        <v>1</v>
      </c>
      <c r="BV4" s="91">
        <v>1</v>
      </c>
      <c r="BW4" s="91">
        <v>1</v>
      </c>
      <c r="BX4" s="91">
        <v>1</v>
      </c>
      <c r="BY4" s="92">
        <v>0</v>
      </c>
      <c r="BZ4" s="91">
        <v>1</v>
      </c>
      <c r="CA4" s="91">
        <v>1</v>
      </c>
      <c r="CB4" s="185" t="s">
        <v>57</v>
      </c>
      <c r="CC4" s="91">
        <v>1</v>
      </c>
      <c r="CD4" s="91">
        <v>1</v>
      </c>
      <c r="CE4" s="91">
        <v>1</v>
      </c>
      <c r="CF4" s="92">
        <v>0</v>
      </c>
      <c r="CG4" s="91">
        <v>1</v>
      </c>
      <c r="CH4" s="86">
        <v>1</v>
      </c>
      <c r="CI4" s="91">
        <v>1</v>
      </c>
      <c r="CJ4" s="89" t="s">
        <v>57</v>
      </c>
      <c r="CK4" s="92">
        <v>0</v>
      </c>
      <c r="CL4" s="92">
        <v>0</v>
      </c>
      <c r="CM4" s="92">
        <v>0</v>
      </c>
      <c r="CN4" s="92">
        <v>0</v>
      </c>
      <c r="CO4" s="89" t="s">
        <v>57</v>
      </c>
      <c r="CP4" s="89" t="s">
        <v>57</v>
      </c>
      <c r="CQ4" s="92">
        <v>0</v>
      </c>
      <c r="CR4" s="91">
        <v>1</v>
      </c>
      <c r="CS4" s="91">
        <v>1</v>
      </c>
      <c r="CT4" s="91">
        <v>1</v>
      </c>
      <c r="CU4" s="91">
        <v>1</v>
      </c>
      <c r="CV4" s="91">
        <v>1</v>
      </c>
      <c r="CW4" s="91">
        <v>1</v>
      </c>
      <c r="CX4" s="91">
        <v>1</v>
      </c>
      <c r="CY4" s="91">
        <v>1</v>
      </c>
      <c r="CZ4" s="93">
        <v>1</v>
      </c>
      <c r="DA4" s="91">
        <v>1</v>
      </c>
      <c r="DB4" s="92">
        <v>0</v>
      </c>
      <c r="DC4" s="89" t="s">
        <v>57</v>
      </c>
      <c r="DD4" s="185" t="s">
        <v>57</v>
      </c>
      <c r="DE4" s="89" t="s">
        <v>57</v>
      </c>
      <c r="DF4" s="91">
        <v>1</v>
      </c>
      <c r="DG4" s="89" t="s">
        <v>57</v>
      </c>
      <c r="DH4" s="91">
        <v>1</v>
      </c>
      <c r="DI4" s="89" t="s">
        <v>57</v>
      </c>
      <c r="DJ4" s="91">
        <v>1</v>
      </c>
      <c r="DK4" s="91">
        <v>1</v>
      </c>
      <c r="DL4" s="91">
        <v>1</v>
      </c>
      <c r="DM4" s="91">
        <v>1</v>
      </c>
      <c r="DN4" s="91">
        <v>1</v>
      </c>
      <c r="DO4" s="89" t="s">
        <v>57</v>
      </c>
      <c r="DP4" s="91">
        <v>1</v>
      </c>
      <c r="DQ4" s="91">
        <v>1</v>
      </c>
      <c r="DR4" s="91">
        <v>1</v>
      </c>
      <c r="DS4" s="91">
        <v>1</v>
      </c>
      <c r="DT4" s="91">
        <v>1</v>
      </c>
      <c r="DU4" s="91">
        <v>1</v>
      </c>
      <c r="DV4" s="91">
        <v>1</v>
      </c>
      <c r="DW4" s="91">
        <v>1</v>
      </c>
      <c r="DX4" s="91">
        <v>1</v>
      </c>
      <c r="DY4" s="91">
        <v>1</v>
      </c>
      <c r="DZ4" s="91">
        <v>1</v>
      </c>
      <c r="EA4" s="92">
        <v>0</v>
      </c>
      <c r="EB4" s="89" t="s">
        <v>57</v>
      </c>
      <c r="EC4" s="92">
        <v>0</v>
      </c>
      <c r="ED4" s="91">
        <v>1</v>
      </c>
      <c r="EE4" s="89" t="s">
        <v>57</v>
      </c>
      <c r="EF4" s="92">
        <v>0</v>
      </c>
      <c r="EG4" s="89" t="s">
        <v>57</v>
      </c>
      <c r="EH4" s="89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91">
        <v>1</v>
      </c>
      <c r="EO4" s="91">
        <v>1</v>
      </c>
      <c r="EP4" s="91">
        <v>1</v>
      </c>
      <c r="EQ4" s="91">
        <v>1</v>
      </c>
      <c r="ER4" s="91">
        <v>1</v>
      </c>
      <c r="ES4" s="91">
        <v>1</v>
      </c>
      <c r="ET4" s="91">
        <v>1</v>
      </c>
      <c r="EU4" s="92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94">
        <f t="shared" ref="FC4:FC35" si="0">SUM(H4:FB4)</f>
        <v>86</v>
      </c>
      <c r="FD4" s="211">
        <f t="shared" ref="FD4:FD35" si="1">(FC4/100)</f>
        <v>0.86</v>
      </c>
      <c r="FE4" s="101">
        <f>RANK(FD4,$FD$4:$FD$35)</f>
        <v>13</v>
      </c>
      <c r="FF4" s="95"/>
      <c r="FG4" s="9">
        <v>0</v>
      </c>
      <c r="FH4" s="96">
        <v>1287660.3930740999</v>
      </c>
      <c r="FI4" s="97">
        <v>1429062000</v>
      </c>
      <c r="FJ4" s="97">
        <v>320330000</v>
      </c>
      <c r="FK4" s="124">
        <v>2357.6500841376173</v>
      </c>
      <c r="FL4" s="97">
        <v>2205646000</v>
      </c>
      <c r="FM4" s="97">
        <v>14809842000</v>
      </c>
      <c r="FN4" s="132"/>
      <c r="FO4" s="132"/>
      <c r="FP4" s="208"/>
    </row>
    <row r="5" spans="1:172" s="133" customFormat="1" x14ac:dyDescent="0.25">
      <c r="A5" s="130" t="s">
        <v>158</v>
      </c>
      <c r="B5" s="129" t="s">
        <v>4</v>
      </c>
      <c r="C5" s="91">
        <v>1</v>
      </c>
      <c r="D5" s="91">
        <v>1</v>
      </c>
      <c r="E5" s="98">
        <v>33054156520.439999</v>
      </c>
      <c r="F5" s="98">
        <v>33054156520.439999</v>
      </c>
      <c r="G5" s="84">
        <f t="shared" ref="G5:G35" si="2">(E5-F5)</f>
        <v>0</v>
      </c>
      <c r="H5" s="99">
        <v>0</v>
      </c>
      <c r="I5" s="99">
        <v>0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  <c r="O5" s="100" t="s">
        <v>57</v>
      </c>
      <c r="P5" s="86">
        <v>1</v>
      </c>
      <c r="Q5" s="86">
        <v>1</v>
      </c>
      <c r="R5" s="86">
        <v>1</v>
      </c>
      <c r="S5" s="86">
        <v>1</v>
      </c>
      <c r="T5" s="86">
        <v>1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91">
        <v>1</v>
      </c>
      <c r="AD5" s="91">
        <v>1</v>
      </c>
      <c r="AE5" s="92">
        <v>0</v>
      </c>
      <c r="AF5" s="92">
        <v>0</v>
      </c>
      <c r="AG5" s="91">
        <v>1</v>
      </c>
      <c r="AH5" s="86">
        <v>1</v>
      </c>
      <c r="AI5" s="91">
        <v>1</v>
      </c>
      <c r="AJ5" s="91">
        <v>1</v>
      </c>
      <c r="AK5" s="91">
        <v>1</v>
      </c>
      <c r="AL5" s="91">
        <v>1</v>
      </c>
      <c r="AM5" s="92">
        <v>0</v>
      </c>
      <c r="AN5" s="91">
        <v>1</v>
      </c>
      <c r="AO5" s="91">
        <v>1</v>
      </c>
      <c r="AP5" s="91">
        <v>1</v>
      </c>
      <c r="AQ5" s="91">
        <v>1</v>
      </c>
      <c r="AR5" s="100" t="s">
        <v>57</v>
      </c>
      <c r="AS5" s="100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86">
        <v>1</v>
      </c>
      <c r="BG5" s="92">
        <v>0</v>
      </c>
      <c r="BH5" s="86">
        <v>1</v>
      </c>
      <c r="BI5" s="86">
        <v>1</v>
      </c>
      <c r="BJ5" s="86">
        <v>1</v>
      </c>
      <c r="BK5" s="86">
        <v>1</v>
      </c>
      <c r="BL5" s="100" t="s">
        <v>57</v>
      </c>
      <c r="BM5" s="100" t="s">
        <v>57</v>
      </c>
      <c r="BN5" s="92">
        <v>0</v>
      </c>
      <c r="BO5" s="86">
        <v>1</v>
      </c>
      <c r="BP5" s="91">
        <v>1</v>
      </c>
      <c r="BQ5" s="91">
        <v>1</v>
      </c>
      <c r="BR5" s="86">
        <v>1</v>
      </c>
      <c r="BS5" s="91">
        <v>1</v>
      </c>
      <c r="BT5" s="86">
        <v>1</v>
      </c>
      <c r="BU5" s="91">
        <v>1</v>
      </c>
      <c r="BV5" s="91">
        <v>1</v>
      </c>
      <c r="BW5" s="91">
        <v>1</v>
      </c>
      <c r="BX5" s="91">
        <v>1</v>
      </c>
      <c r="BY5" s="91">
        <v>1</v>
      </c>
      <c r="BZ5" s="91">
        <v>1</v>
      </c>
      <c r="CA5" s="91">
        <v>1</v>
      </c>
      <c r="CB5" s="185" t="s">
        <v>57</v>
      </c>
      <c r="CC5" s="91">
        <v>1</v>
      </c>
      <c r="CD5" s="91">
        <v>1</v>
      </c>
      <c r="CE5" s="91">
        <v>1</v>
      </c>
      <c r="CF5" s="91">
        <v>1</v>
      </c>
      <c r="CG5" s="91">
        <v>1</v>
      </c>
      <c r="CH5" s="86">
        <v>1</v>
      </c>
      <c r="CI5" s="86">
        <v>1</v>
      </c>
      <c r="CJ5" s="100" t="s">
        <v>57</v>
      </c>
      <c r="CK5" s="91">
        <v>1</v>
      </c>
      <c r="CL5" s="86">
        <v>1</v>
      </c>
      <c r="CM5" s="92">
        <v>0</v>
      </c>
      <c r="CN5" s="92">
        <v>0</v>
      </c>
      <c r="CO5" s="100" t="s">
        <v>57</v>
      </c>
      <c r="CP5" s="100" t="s">
        <v>57</v>
      </c>
      <c r="CQ5" s="93">
        <v>1</v>
      </c>
      <c r="CR5" s="93">
        <v>1</v>
      </c>
      <c r="CS5" s="93">
        <v>1</v>
      </c>
      <c r="CT5" s="91">
        <v>1</v>
      </c>
      <c r="CU5" s="91">
        <v>1</v>
      </c>
      <c r="CV5" s="93">
        <v>1</v>
      </c>
      <c r="CW5" s="93">
        <v>1</v>
      </c>
      <c r="CX5" s="93">
        <v>1</v>
      </c>
      <c r="CY5" s="93">
        <v>1</v>
      </c>
      <c r="CZ5" s="93">
        <v>1</v>
      </c>
      <c r="DA5" s="93">
        <v>1</v>
      </c>
      <c r="DB5" s="93">
        <v>1</v>
      </c>
      <c r="DC5" s="100" t="s">
        <v>57</v>
      </c>
      <c r="DD5" s="185" t="s">
        <v>57</v>
      </c>
      <c r="DE5" s="100" t="s">
        <v>57</v>
      </c>
      <c r="DF5" s="91">
        <v>1</v>
      </c>
      <c r="DG5" s="100" t="s">
        <v>57</v>
      </c>
      <c r="DH5" s="93">
        <v>1</v>
      </c>
      <c r="DI5" s="100" t="s">
        <v>57</v>
      </c>
      <c r="DJ5" s="93">
        <v>1</v>
      </c>
      <c r="DK5" s="93">
        <v>1</v>
      </c>
      <c r="DL5" s="93">
        <v>1</v>
      </c>
      <c r="DM5" s="91">
        <v>1</v>
      </c>
      <c r="DN5" s="93">
        <v>1</v>
      </c>
      <c r="DO5" s="100" t="s">
        <v>57</v>
      </c>
      <c r="DP5" s="91">
        <v>1</v>
      </c>
      <c r="DQ5" s="93">
        <v>1</v>
      </c>
      <c r="DR5" s="93">
        <v>1</v>
      </c>
      <c r="DS5" s="93">
        <v>1</v>
      </c>
      <c r="DT5" s="93">
        <v>1</v>
      </c>
      <c r="DU5" s="93">
        <v>1</v>
      </c>
      <c r="DV5" s="93">
        <v>1</v>
      </c>
      <c r="DW5" s="93">
        <v>1</v>
      </c>
      <c r="DX5" s="91">
        <v>1</v>
      </c>
      <c r="DY5" s="93">
        <v>1</v>
      </c>
      <c r="DZ5" s="93">
        <v>1</v>
      </c>
      <c r="EA5" s="93">
        <v>1</v>
      </c>
      <c r="EB5" s="100" t="s">
        <v>57</v>
      </c>
      <c r="EC5" s="92">
        <v>0</v>
      </c>
      <c r="ED5" s="93">
        <v>1</v>
      </c>
      <c r="EE5" s="100" t="s">
        <v>57</v>
      </c>
      <c r="EF5" s="93">
        <v>1</v>
      </c>
      <c r="EG5" s="100" t="s">
        <v>57</v>
      </c>
      <c r="EH5" s="100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93">
        <v>1</v>
      </c>
      <c r="EO5" s="93">
        <v>1</v>
      </c>
      <c r="EP5" s="93">
        <v>1</v>
      </c>
      <c r="EQ5" s="93">
        <v>1</v>
      </c>
      <c r="ER5" s="93">
        <v>1</v>
      </c>
      <c r="ES5" s="93">
        <v>1</v>
      </c>
      <c r="ET5" s="93">
        <v>1</v>
      </c>
      <c r="EU5" s="93">
        <v>1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94">
        <f t="shared" si="0"/>
        <v>90</v>
      </c>
      <c r="FD5" s="212">
        <f t="shared" si="1"/>
        <v>0.9</v>
      </c>
      <c r="FE5" s="101">
        <f t="shared" ref="FE5:FE35" si="3">RANK(FD5,$FD$4:$FD$35)</f>
        <v>10</v>
      </c>
      <c r="FF5" s="95"/>
      <c r="FG5" s="7">
        <v>1</v>
      </c>
      <c r="FH5" s="102">
        <v>3484150.1867108</v>
      </c>
      <c r="FI5" s="97">
        <v>13274605327.26</v>
      </c>
      <c r="FJ5" s="97">
        <v>1032742387</v>
      </c>
      <c r="FK5" s="124">
        <v>11386.264911585058</v>
      </c>
      <c r="FL5" s="97">
        <v>10203268922</v>
      </c>
      <c r="FM5" s="97">
        <v>27495388154</v>
      </c>
      <c r="FN5" s="134"/>
      <c r="FO5" s="134"/>
      <c r="FP5" s="179"/>
    </row>
    <row r="6" spans="1:172" s="133" customFormat="1" x14ac:dyDescent="0.25">
      <c r="A6" s="130" t="s">
        <v>159</v>
      </c>
      <c r="B6" s="129" t="s">
        <v>5</v>
      </c>
      <c r="C6" s="91">
        <v>1</v>
      </c>
      <c r="D6" s="91">
        <v>1</v>
      </c>
      <c r="E6" s="98">
        <v>12993794817</v>
      </c>
      <c r="F6" s="98">
        <v>12993794817</v>
      </c>
      <c r="G6" s="85">
        <f t="shared" si="2"/>
        <v>0</v>
      </c>
      <c r="H6" s="86">
        <v>1</v>
      </c>
      <c r="I6" s="86">
        <v>1</v>
      </c>
      <c r="J6" s="86">
        <v>1</v>
      </c>
      <c r="K6" s="86">
        <v>1</v>
      </c>
      <c r="L6" s="86">
        <v>1</v>
      </c>
      <c r="M6" s="86">
        <v>1</v>
      </c>
      <c r="N6" s="86">
        <v>1</v>
      </c>
      <c r="O6" s="100" t="s">
        <v>57</v>
      </c>
      <c r="P6" s="86">
        <v>1</v>
      </c>
      <c r="Q6" s="86">
        <v>1</v>
      </c>
      <c r="R6" s="86">
        <v>1</v>
      </c>
      <c r="S6" s="86">
        <v>1</v>
      </c>
      <c r="T6" s="86">
        <v>1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91">
        <v>1</v>
      </c>
      <c r="AD6" s="91">
        <v>1</v>
      </c>
      <c r="AE6" s="91">
        <v>1</v>
      </c>
      <c r="AF6" s="92">
        <v>0</v>
      </c>
      <c r="AG6" s="91">
        <v>1</v>
      </c>
      <c r="AH6" s="92">
        <v>0</v>
      </c>
      <c r="AI6" s="92">
        <v>0</v>
      </c>
      <c r="AJ6" s="91">
        <v>1</v>
      </c>
      <c r="AK6" s="91">
        <v>1</v>
      </c>
      <c r="AL6" s="91">
        <v>1</v>
      </c>
      <c r="AM6" s="92">
        <v>0</v>
      </c>
      <c r="AN6" s="91">
        <v>1</v>
      </c>
      <c r="AO6" s="91">
        <v>1</v>
      </c>
      <c r="AP6" s="91">
        <v>1</v>
      </c>
      <c r="AQ6" s="91">
        <v>1</v>
      </c>
      <c r="AR6" s="100" t="s">
        <v>57</v>
      </c>
      <c r="AS6" s="100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91">
        <v>1</v>
      </c>
      <c r="BG6" s="91">
        <v>1</v>
      </c>
      <c r="BH6" s="91">
        <v>1</v>
      </c>
      <c r="BI6" s="91">
        <v>1</v>
      </c>
      <c r="BJ6" s="91">
        <v>1</v>
      </c>
      <c r="BK6" s="91">
        <v>1</v>
      </c>
      <c r="BL6" s="100" t="s">
        <v>57</v>
      </c>
      <c r="BM6" s="100" t="s">
        <v>57</v>
      </c>
      <c r="BN6" s="103">
        <v>1</v>
      </c>
      <c r="BO6" s="91">
        <v>1</v>
      </c>
      <c r="BP6" s="91">
        <v>1</v>
      </c>
      <c r="BQ6" s="91">
        <v>1</v>
      </c>
      <c r="BR6" s="91">
        <v>1</v>
      </c>
      <c r="BS6" s="86">
        <v>1</v>
      </c>
      <c r="BT6" s="91">
        <v>1</v>
      </c>
      <c r="BU6" s="91">
        <v>1</v>
      </c>
      <c r="BV6" s="91">
        <v>1</v>
      </c>
      <c r="BW6" s="92">
        <v>0</v>
      </c>
      <c r="BX6" s="104">
        <v>1</v>
      </c>
      <c r="BY6" s="91">
        <v>1</v>
      </c>
      <c r="BZ6" s="91">
        <v>1</v>
      </c>
      <c r="CA6" s="91">
        <v>1</v>
      </c>
      <c r="CB6" s="185" t="s">
        <v>57</v>
      </c>
      <c r="CC6" s="86">
        <v>1</v>
      </c>
      <c r="CD6" s="86">
        <v>1</v>
      </c>
      <c r="CE6" s="91">
        <v>1</v>
      </c>
      <c r="CF6" s="92">
        <v>0</v>
      </c>
      <c r="CG6" s="86">
        <v>1</v>
      </c>
      <c r="CH6" s="92">
        <v>0</v>
      </c>
      <c r="CI6" s="92">
        <v>0</v>
      </c>
      <c r="CJ6" s="100" t="s">
        <v>57</v>
      </c>
      <c r="CK6" s="92">
        <v>0</v>
      </c>
      <c r="CL6" s="92">
        <v>0</v>
      </c>
      <c r="CM6" s="92">
        <v>0</v>
      </c>
      <c r="CN6" s="92">
        <v>0</v>
      </c>
      <c r="CO6" s="100" t="s">
        <v>57</v>
      </c>
      <c r="CP6" s="100" t="s">
        <v>57</v>
      </c>
      <c r="CQ6" s="92">
        <v>0</v>
      </c>
      <c r="CR6" s="92">
        <v>0</v>
      </c>
      <c r="CS6" s="92">
        <v>0</v>
      </c>
      <c r="CT6" s="91">
        <v>1</v>
      </c>
      <c r="CU6" s="91">
        <v>1</v>
      </c>
      <c r="CV6" s="92">
        <v>0</v>
      </c>
      <c r="CW6" s="92">
        <v>0</v>
      </c>
      <c r="CX6" s="92">
        <v>0</v>
      </c>
      <c r="CY6" s="92">
        <v>0</v>
      </c>
      <c r="CZ6" s="92">
        <v>0</v>
      </c>
      <c r="DA6" s="92">
        <v>0</v>
      </c>
      <c r="DB6" s="91">
        <v>1</v>
      </c>
      <c r="DC6" s="100" t="s">
        <v>57</v>
      </c>
      <c r="DD6" s="185" t="s">
        <v>57</v>
      </c>
      <c r="DE6" s="100" t="s">
        <v>57</v>
      </c>
      <c r="DF6" s="91">
        <v>1</v>
      </c>
      <c r="DG6" s="100" t="s">
        <v>57</v>
      </c>
      <c r="DH6" s="91">
        <v>1</v>
      </c>
      <c r="DI6" s="100" t="s">
        <v>57</v>
      </c>
      <c r="DJ6" s="92">
        <v>0</v>
      </c>
      <c r="DK6" s="92">
        <v>0</v>
      </c>
      <c r="DL6" s="91">
        <v>1</v>
      </c>
      <c r="DM6" s="91">
        <v>1</v>
      </c>
      <c r="DN6" s="91">
        <v>1</v>
      </c>
      <c r="DO6" s="100" t="s">
        <v>57</v>
      </c>
      <c r="DP6" s="93">
        <v>1</v>
      </c>
      <c r="DQ6" s="91">
        <v>1</v>
      </c>
      <c r="DR6" s="91">
        <v>1</v>
      </c>
      <c r="DS6" s="91">
        <v>1</v>
      </c>
      <c r="DT6" s="91">
        <v>1</v>
      </c>
      <c r="DU6" s="93">
        <v>1</v>
      </c>
      <c r="DV6" s="105">
        <v>1</v>
      </c>
      <c r="DW6" s="93">
        <v>1</v>
      </c>
      <c r="DX6" s="91">
        <v>1</v>
      </c>
      <c r="DY6" s="92">
        <v>0</v>
      </c>
      <c r="DZ6" s="92">
        <v>0</v>
      </c>
      <c r="EA6" s="92">
        <v>0</v>
      </c>
      <c r="EB6" s="100" t="s">
        <v>57</v>
      </c>
      <c r="EC6" s="91">
        <v>1</v>
      </c>
      <c r="ED6" s="91">
        <v>1</v>
      </c>
      <c r="EE6" s="100" t="s">
        <v>57</v>
      </c>
      <c r="EF6" s="92">
        <v>0</v>
      </c>
      <c r="EG6" s="100" t="s">
        <v>57</v>
      </c>
      <c r="EH6" s="100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92">
        <v>0</v>
      </c>
      <c r="EO6" s="92">
        <v>0</v>
      </c>
      <c r="EP6" s="93">
        <v>1</v>
      </c>
      <c r="EQ6" s="92">
        <v>0</v>
      </c>
      <c r="ER6" s="92">
        <v>0</v>
      </c>
      <c r="ES6" s="92">
        <v>0</v>
      </c>
      <c r="ET6" s="92">
        <v>0</v>
      </c>
      <c r="EU6" s="92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94">
        <f t="shared" si="0"/>
        <v>66</v>
      </c>
      <c r="FD6" s="212">
        <f t="shared" si="1"/>
        <v>0.66</v>
      </c>
      <c r="FE6" s="101">
        <f t="shared" si="3"/>
        <v>21</v>
      </c>
      <c r="FF6" s="95"/>
      <c r="FG6" s="9">
        <v>0</v>
      </c>
      <c r="FH6" s="102">
        <v>763928.55404165201</v>
      </c>
      <c r="FI6" s="97">
        <v>1097310669</v>
      </c>
      <c r="FJ6" s="97">
        <v>2038106812</v>
      </c>
      <c r="FK6" s="124">
        <v>1345.5946039381772</v>
      </c>
      <c r="FL6" s="97">
        <v>673262090</v>
      </c>
      <c r="FM6" s="97">
        <v>10483438147</v>
      </c>
      <c r="FN6" s="134"/>
      <c r="FO6" s="134"/>
      <c r="FP6" s="179"/>
    </row>
    <row r="7" spans="1:172" s="133" customFormat="1" x14ac:dyDescent="0.25">
      <c r="A7" s="130" t="s">
        <v>160</v>
      </c>
      <c r="B7" s="129" t="s">
        <v>6</v>
      </c>
      <c r="C7" s="91">
        <v>1</v>
      </c>
      <c r="D7" s="91">
        <v>1</v>
      </c>
      <c r="E7" s="98">
        <v>18782465029</v>
      </c>
      <c r="F7" s="98">
        <v>18782465029</v>
      </c>
      <c r="G7" s="85">
        <f t="shared" si="2"/>
        <v>0</v>
      </c>
      <c r="H7" s="86">
        <v>1</v>
      </c>
      <c r="I7" s="86">
        <v>1</v>
      </c>
      <c r="J7" s="86">
        <v>1</v>
      </c>
      <c r="K7" s="86">
        <v>1</v>
      </c>
      <c r="L7" s="86">
        <v>1</v>
      </c>
      <c r="M7" s="86">
        <v>1</v>
      </c>
      <c r="N7" s="86">
        <v>1</v>
      </c>
      <c r="O7" s="100" t="s">
        <v>57</v>
      </c>
      <c r="P7" s="86">
        <v>1</v>
      </c>
      <c r="Q7" s="86">
        <v>1</v>
      </c>
      <c r="R7" s="86">
        <v>1</v>
      </c>
      <c r="S7" s="86">
        <v>1</v>
      </c>
      <c r="T7" s="86">
        <v>1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91">
        <v>1</v>
      </c>
      <c r="AD7" s="91">
        <v>1</v>
      </c>
      <c r="AE7" s="91">
        <v>1</v>
      </c>
      <c r="AF7" s="91">
        <v>1</v>
      </c>
      <c r="AG7" s="91">
        <v>1</v>
      </c>
      <c r="AH7" s="92">
        <v>0</v>
      </c>
      <c r="AI7" s="92">
        <v>0</v>
      </c>
      <c r="AJ7" s="91">
        <v>1</v>
      </c>
      <c r="AK7" s="91">
        <v>1</v>
      </c>
      <c r="AL7" s="91">
        <v>1</v>
      </c>
      <c r="AM7" s="92">
        <v>0</v>
      </c>
      <c r="AN7" s="91">
        <v>1</v>
      </c>
      <c r="AO7" s="91">
        <v>1</v>
      </c>
      <c r="AP7" s="106">
        <v>0</v>
      </c>
      <c r="AQ7" s="91">
        <v>1</v>
      </c>
      <c r="AR7" s="100" t="s">
        <v>57</v>
      </c>
      <c r="AS7" s="100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92">
        <v>0</v>
      </c>
      <c r="BG7" s="91">
        <v>1</v>
      </c>
      <c r="BH7" s="91">
        <v>1</v>
      </c>
      <c r="BI7" s="91">
        <v>1</v>
      </c>
      <c r="BJ7" s="91">
        <v>1</v>
      </c>
      <c r="BK7" s="91">
        <v>1</v>
      </c>
      <c r="BL7" s="100" t="s">
        <v>57</v>
      </c>
      <c r="BM7" s="100" t="s">
        <v>57</v>
      </c>
      <c r="BN7" s="107">
        <v>1</v>
      </c>
      <c r="BO7" s="91">
        <v>1</v>
      </c>
      <c r="BP7" s="91">
        <v>1</v>
      </c>
      <c r="BQ7" s="91">
        <v>1</v>
      </c>
      <c r="BR7" s="91">
        <v>1</v>
      </c>
      <c r="BS7" s="91">
        <v>1</v>
      </c>
      <c r="BT7" s="91">
        <v>1</v>
      </c>
      <c r="BU7" s="91">
        <v>1</v>
      </c>
      <c r="BV7" s="91">
        <v>1</v>
      </c>
      <c r="BW7" s="91">
        <v>1</v>
      </c>
      <c r="BX7" s="91">
        <v>1</v>
      </c>
      <c r="BY7" s="91">
        <v>1</v>
      </c>
      <c r="BZ7" s="91">
        <v>1</v>
      </c>
      <c r="CA7" s="91">
        <v>1</v>
      </c>
      <c r="CB7" s="185" t="s">
        <v>57</v>
      </c>
      <c r="CC7" s="91">
        <v>1</v>
      </c>
      <c r="CD7" s="91">
        <v>1</v>
      </c>
      <c r="CE7" s="91">
        <v>1</v>
      </c>
      <c r="CF7" s="92">
        <v>0</v>
      </c>
      <c r="CG7" s="91">
        <v>1</v>
      </c>
      <c r="CH7" s="93">
        <v>1</v>
      </c>
      <c r="CI7" s="86">
        <v>1</v>
      </c>
      <c r="CJ7" s="100" t="s">
        <v>57</v>
      </c>
      <c r="CK7" s="91">
        <v>1</v>
      </c>
      <c r="CL7" s="93">
        <v>1</v>
      </c>
      <c r="CM7" s="91">
        <v>1</v>
      </c>
      <c r="CN7" s="91">
        <v>1</v>
      </c>
      <c r="CO7" s="100" t="s">
        <v>57</v>
      </c>
      <c r="CP7" s="100" t="s">
        <v>57</v>
      </c>
      <c r="CQ7" s="93">
        <v>1</v>
      </c>
      <c r="CR7" s="91">
        <v>1</v>
      </c>
      <c r="CS7" s="91">
        <v>1</v>
      </c>
      <c r="CT7" s="91">
        <v>1</v>
      </c>
      <c r="CU7" s="91">
        <v>1</v>
      </c>
      <c r="CV7" s="91">
        <v>1</v>
      </c>
      <c r="CW7" s="93">
        <v>1</v>
      </c>
      <c r="CX7" s="91">
        <v>1</v>
      </c>
      <c r="CY7" s="91">
        <v>1</v>
      </c>
      <c r="CZ7" s="91">
        <v>1</v>
      </c>
      <c r="DA7" s="91">
        <v>1</v>
      </c>
      <c r="DB7" s="91">
        <v>1</v>
      </c>
      <c r="DC7" s="100" t="s">
        <v>57</v>
      </c>
      <c r="DD7" s="185" t="s">
        <v>57</v>
      </c>
      <c r="DE7" s="100" t="s">
        <v>57</v>
      </c>
      <c r="DF7" s="91">
        <v>1</v>
      </c>
      <c r="DG7" s="100" t="s">
        <v>57</v>
      </c>
      <c r="DH7" s="91">
        <v>1</v>
      </c>
      <c r="DI7" s="100" t="s">
        <v>57</v>
      </c>
      <c r="DJ7" s="91">
        <v>1</v>
      </c>
      <c r="DK7" s="91">
        <v>1</v>
      </c>
      <c r="DL7" s="91">
        <v>1</v>
      </c>
      <c r="DM7" s="91">
        <v>1</v>
      </c>
      <c r="DN7" s="92">
        <v>0</v>
      </c>
      <c r="DO7" s="100" t="s">
        <v>57</v>
      </c>
      <c r="DP7" s="91">
        <v>1</v>
      </c>
      <c r="DQ7" s="91">
        <v>1</v>
      </c>
      <c r="DR7" s="91">
        <v>1</v>
      </c>
      <c r="DS7" s="92">
        <v>0</v>
      </c>
      <c r="DT7" s="92">
        <v>0</v>
      </c>
      <c r="DU7" s="92">
        <v>0</v>
      </c>
      <c r="DV7" s="91">
        <v>1</v>
      </c>
      <c r="DW7" s="91">
        <v>1</v>
      </c>
      <c r="DX7" s="91">
        <v>1</v>
      </c>
      <c r="DY7" s="91">
        <v>1</v>
      </c>
      <c r="DZ7" s="91">
        <v>1</v>
      </c>
      <c r="EA7" s="93">
        <v>1</v>
      </c>
      <c r="EB7" s="100" t="s">
        <v>57</v>
      </c>
      <c r="EC7" s="92">
        <v>0</v>
      </c>
      <c r="ED7" s="91">
        <v>1</v>
      </c>
      <c r="EE7" s="100" t="s">
        <v>57</v>
      </c>
      <c r="EF7" s="92">
        <v>0</v>
      </c>
      <c r="EG7" s="100" t="s">
        <v>57</v>
      </c>
      <c r="EH7" s="100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91">
        <v>1</v>
      </c>
      <c r="EO7" s="91">
        <v>1</v>
      </c>
      <c r="EP7" s="91">
        <v>1</v>
      </c>
      <c r="EQ7" s="91">
        <v>1</v>
      </c>
      <c r="ER7" s="91">
        <v>1</v>
      </c>
      <c r="ES7" s="91">
        <v>1</v>
      </c>
      <c r="ET7" s="91">
        <v>1</v>
      </c>
      <c r="EU7" s="91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94">
        <f t="shared" si="0"/>
        <v>88</v>
      </c>
      <c r="FD7" s="213">
        <f t="shared" si="1"/>
        <v>0.88</v>
      </c>
      <c r="FE7" s="101">
        <f t="shared" si="3"/>
        <v>11</v>
      </c>
      <c r="FF7" s="95"/>
      <c r="FG7" s="7">
        <v>1</v>
      </c>
      <c r="FH7" s="102">
        <v>907878.12852944306</v>
      </c>
      <c r="FI7" s="97">
        <v>6254333667</v>
      </c>
      <c r="FJ7" s="97">
        <v>548580815</v>
      </c>
      <c r="FK7" s="124">
        <v>925.25387065096356</v>
      </c>
      <c r="FL7" s="97">
        <v>2317419337</v>
      </c>
      <c r="FM7" s="97">
        <v>16465045692</v>
      </c>
      <c r="FN7" s="134"/>
      <c r="FO7" s="134"/>
      <c r="FP7" s="179"/>
    </row>
    <row r="8" spans="1:172" s="133" customFormat="1" x14ac:dyDescent="0.25">
      <c r="A8" s="135" t="s">
        <v>163</v>
      </c>
      <c r="B8" s="136" t="s">
        <v>7</v>
      </c>
      <c r="C8" s="91">
        <v>1</v>
      </c>
      <c r="D8" s="91">
        <v>1</v>
      </c>
      <c r="E8" s="98">
        <v>80393124585</v>
      </c>
      <c r="F8" s="98">
        <v>80393124585</v>
      </c>
      <c r="G8" s="85">
        <f t="shared" si="2"/>
        <v>0</v>
      </c>
      <c r="H8" s="86">
        <v>1</v>
      </c>
      <c r="I8" s="86">
        <v>1</v>
      </c>
      <c r="J8" s="86">
        <v>1</v>
      </c>
      <c r="K8" s="86">
        <v>1</v>
      </c>
      <c r="L8" s="86">
        <v>1</v>
      </c>
      <c r="M8" s="86">
        <v>1</v>
      </c>
      <c r="N8" s="86">
        <v>1</v>
      </c>
      <c r="O8" s="100" t="s">
        <v>57</v>
      </c>
      <c r="P8" s="86">
        <v>1</v>
      </c>
      <c r="Q8" s="86">
        <v>1</v>
      </c>
      <c r="R8" s="86">
        <v>1</v>
      </c>
      <c r="S8" s="86">
        <v>1</v>
      </c>
      <c r="T8" s="86">
        <v>1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91">
        <v>1</v>
      </c>
      <c r="AD8" s="91">
        <v>1</v>
      </c>
      <c r="AE8" s="91">
        <v>1</v>
      </c>
      <c r="AF8" s="91">
        <v>1</v>
      </c>
      <c r="AG8" s="91">
        <v>1</v>
      </c>
      <c r="AH8" s="92">
        <v>0</v>
      </c>
      <c r="AI8" s="91">
        <v>1</v>
      </c>
      <c r="AJ8" s="91">
        <v>1</v>
      </c>
      <c r="AK8" s="91">
        <v>1</v>
      </c>
      <c r="AL8" s="91">
        <v>1</v>
      </c>
      <c r="AM8" s="91">
        <v>1</v>
      </c>
      <c r="AN8" s="91">
        <v>1</v>
      </c>
      <c r="AO8" s="91">
        <v>1</v>
      </c>
      <c r="AP8" s="91">
        <v>1</v>
      </c>
      <c r="AQ8" s="91">
        <v>1</v>
      </c>
      <c r="AR8" s="100" t="s">
        <v>57</v>
      </c>
      <c r="AS8" s="100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92">
        <v>0</v>
      </c>
      <c r="BG8" s="86">
        <v>1</v>
      </c>
      <c r="BH8" s="86">
        <v>1</v>
      </c>
      <c r="BI8" s="86">
        <v>1</v>
      </c>
      <c r="BJ8" s="86">
        <v>1</v>
      </c>
      <c r="BK8" s="86">
        <v>1</v>
      </c>
      <c r="BL8" s="100" t="s">
        <v>57</v>
      </c>
      <c r="BM8" s="100" t="s">
        <v>57</v>
      </c>
      <c r="BN8" s="86">
        <v>1</v>
      </c>
      <c r="BO8" s="91">
        <v>1</v>
      </c>
      <c r="BP8" s="91">
        <v>1</v>
      </c>
      <c r="BQ8" s="91">
        <v>1</v>
      </c>
      <c r="BR8" s="91">
        <v>1</v>
      </c>
      <c r="BS8" s="86">
        <v>1</v>
      </c>
      <c r="BT8" s="91">
        <v>1</v>
      </c>
      <c r="BU8" s="91">
        <v>1</v>
      </c>
      <c r="BV8" s="91">
        <v>1</v>
      </c>
      <c r="BW8" s="91">
        <v>1</v>
      </c>
      <c r="BX8" s="91">
        <v>1</v>
      </c>
      <c r="BY8" s="91">
        <v>1</v>
      </c>
      <c r="BZ8" s="91">
        <v>1</v>
      </c>
      <c r="CA8" s="91">
        <v>1</v>
      </c>
      <c r="CB8" s="185" t="s">
        <v>57</v>
      </c>
      <c r="CC8" s="91">
        <v>1</v>
      </c>
      <c r="CD8" s="86">
        <v>1</v>
      </c>
      <c r="CE8" s="86">
        <v>1</v>
      </c>
      <c r="CF8" s="86">
        <v>1</v>
      </c>
      <c r="CG8" s="86">
        <v>1</v>
      </c>
      <c r="CH8" s="86">
        <v>1</v>
      </c>
      <c r="CI8" s="86">
        <v>1</v>
      </c>
      <c r="CJ8" s="100" t="s">
        <v>57</v>
      </c>
      <c r="CK8" s="86">
        <v>1</v>
      </c>
      <c r="CL8" s="86">
        <v>1</v>
      </c>
      <c r="CM8" s="93">
        <v>1</v>
      </c>
      <c r="CN8" s="93">
        <v>1</v>
      </c>
      <c r="CO8" s="100" t="s">
        <v>57</v>
      </c>
      <c r="CP8" s="100" t="s">
        <v>57</v>
      </c>
      <c r="CQ8" s="93">
        <v>1</v>
      </c>
      <c r="CR8" s="93">
        <v>1</v>
      </c>
      <c r="CS8" s="93">
        <v>1</v>
      </c>
      <c r="CT8" s="91">
        <v>1</v>
      </c>
      <c r="CU8" s="93">
        <v>1</v>
      </c>
      <c r="CV8" s="93">
        <v>1</v>
      </c>
      <c r="CW8" s="93">
        <v>1</v>
      </c>
      <c r="CX8" s="93">
        <v>1</v>
      </c>
      <c r="CY8" s="93">
        <v>1</v>
      </c>
      <c r="CZ8" s="93">
        <v>1</v>
      </c>
      <c r="DA8" s="93">
        <v>1</v>
      </c>
      <c r="DB8" s="93">
        <v>1</v>
      </c>
      <c r="DC8" s="100" t="s">
        <v>57</v>
      </c>
      <c r="DD8" s="185" t="s">
        <v>57</v>
      </c>
      <c r="DE8" s="100" t="s">
        <v>57</v>
      </c>
      <c r="DF8" s="91">
        <v>1</v>
      </c>
      <c r="DG8" s="100" t="s">
        <v>57</v>
      </c>
      <c r="DH8" s="91">
        <v>1</v>
      </c>
      <c r="DI8" s="100" t="s">
        <v>57</v>
      </c>
      <c r="DJ8" s="93">
        <v>1</v>
      </c>
      <c r="DK8" s="93">
        <v>1</v>
      </c>
      <c r="DL8" s="93">
        <v>1</v>
      </c>
      <c r="DM8" s="93">
        <v>1</v>
      </c>
      <c r="DN8" s="93">
        <v>1</v>
      </c>
      <c r="DO8" s="100" t="s">
        <v>57</v>
      </c>
      <c r="DP8" s="93">
        <v>1</v>
      </c>
      <c r="DQ8" s="93">
        <v>1</v>
      </c>
      <c r="DR8" s="92">
        <v>0</v>
      </c>
      <c r="DS8" s="93">
        <v>1</v>
      </c>
      <c r="DT8" s="93">
        <v>1</v>
      </c>
      <c r="DU8" s="93">
        <v>1</v>
      </c>
      <c r="DV8" s="91">
        <v>1</v>
      </c>
      <c r="DW8" s="93">
        <v>1</v>
      </c>
      <c r="DX8" s="91">
        <v>1</v>
      </c>
      <c r="DY8" s="93">
        <v>1</v>
      </c>
      <c r="DZ8" s="93">
        <v>1</v>
      </c>
      <c r="EA8" s="93">
        <v>1</v>
      </c>
      <c r="EB8" s="100" t="s">
        <v>57</v>
      </c>
      <c r="EC8" s="93">
        <v>1</v>
      </c>
      <c r="ED8" s="91">
        <v>1</v>
      </c>
      <c r="EE8" s="100" t="s">
        <v>57</v>
      </c>
      <c r="EF8" s="93">
        <v>1</v>
      </c>
      <c r="EG8" s="100" t="s">
        <v>57</v>
      </c>
      <c r="EH8" s="100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93">
        <v>1</v>
      </c>
      <c r="EO8" s="93">
        <v>1</v>
      </c>
      <c r="EP8" s="91">
        <v>1</v>
      </c>
      <c r="EQ8" s="93">
        <v>1</v>
      </c>
      <c r="ER8" s="93">
        <v>1</v>
      </c>
      <c r="ES8" s="93">
        <v>1</v>
      </c>
      <c r="ET8" s="93">
        <v>1</v>
      </c>
      <c r="EU8" s="91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94">
        <f t="shared" si="0"/>
        <v>97</v>
      </c>
      <c r="FD8" s="212">
        <f t="shared" si="1"/>
        <v>0.97</v>
      </c>
      <c r="FE8" s="101">
        <f t="shared" si="3"/>
        <v>4</v>
      </c>
      <c r="FF8" s="95"/>
      <c r="FG8" s="7">
        <v>1</v>
      </c>
      <c r="FH8" s="102">
        <v>5252808.4666707003</v>
      </c>
      <c r="FI8" s="108" t="s">
        <v>199</v>
      </c>
      <c r="FJ8" s="108" t="s">
        <v>199</v>
      </c>
      <c r="FK8" s="124">
        <v>15133.098387587765</v>
      </c>
      <c r="FL8" s="97">
        <v>8238519398</v>
      </c>
      <c r="FM8" s="97">
        <v>72154605187</v>
      </c>
      <c r="FN8" s="134"/>
      <c r="FO8" s="134"/>
      <c r="FP8" s="179"/>
    </row>
    <row r="9" spans="1:172" s="133" customFormat="1" x14ac:dyDescent="0.25">
      <c r="A9" s="135" t="s">
        <v>164</v>
      </c>
      <c r="B9" s="129" t="s">
        <v>8</v>
      </c>
      <c r="C9" s="91">
        <v>1</v>
      </c>
      <c r="D9" s="91">
        <v>1</v>
      </c>
      <c r="E9" s="98">
        <v>58000000000</v>
      </c>
      <c r="F9" s="98">
        <v>58000000000</v>
      </c>
      <c r="G9" s="85">
        <f t="shared" si="2"/>
        <v>0</v>
      </c>
      <c r="H9" s="86">
        <v>1</v>
      </c>
      <c r="I9" s="86">
        <v>1</v>
      </c>
      <c r="J9" s="86">
        <v>1</v>
      </c>
      <c r="K9" s="86">
        <v>1</v>
      </c>
      <c r="L9" s="86">
        <v>1</v>
      </c>
      <c r="M9" s="86">
        <v>1</v>
      </c>
      <c r="N9" s="86">
        <v>1</v>
      </c>
      <c r="O9" s="100" t="s">
        <v>57</v>
      </c>
      <c r="P9" s="86">
        <v>1</v>
      </c>
      <c r="Q9" s="86">
        <v>1</v>
      </c>
      <c r="R9" s="86">
        <v>1</v>
      </c>
      <c r="S9" s="86">
        <v>1</v>
      </c>
      <c r="T9" s="86">
        <v>1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91">
        <v>1</v>
      </c>
      <c r="AD9" s="91">
        <v>1</v>
      </c>
      <c r="AE9" s="91">
        <v>1</v>
      </c>
      <c r="AF9" s="91">
        <v>1</v>
      </c>
      <c r="AG9" s="91">
        <v>1</v>
      </c>
      <c r="AH9" s="92">
        <v>0</v>
      </c>
      <c r="AI9" s="92">
        <v>0</v>
      </c>
      <c r="AJ9" s="91">
        <v>1</v>
      </c>
      <c r="AK9" s="91">
        <v>1</v>
      </c>
      <c r="AL9" s="91">
        <v>1</v>
      </c>
      <c r="AM9" s="92">
        <v>0</v>
      </c>
      <c r="AN9" s="91">
        <v>1</v>
      </c>
      <c r="AO9" s="91">
        <v>1</v>
      </c>
      <c r="AP9" s="92">
        <v>0</v>
      </c>
      <c r="AQ9" s="92">
        <v>0</v>
      </c>
      <c r="AR9" s="100" t="s">
        <v>57</v>
      </c>
      <c r="AS9" s="100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92">
        <v>0</v>
      </c>
      <c r="BG9" s="91">
        <v>1</v>
      </c>
      <c r="BH9" s="86">
        <v>1</v>
      </c>
      <c r="BI9" s="91">
        <v>1</v>
      </c>
      <c r="BJ9" s="91">
        <v>1</v>
      </c>
      <c r="BK9" s="91">
        <v>1</v>
      </c>
      <c r="BL9" s="100" t="s">
        <v>57</v>
      </c>
      <c r="BM9" s="100" t="s">
        <v>57</v>
      </c>
      <c r="BN9" s="86">
        <v>1</v>
      </c>
      <c r="BO9" s="91">
        <v>1</v>
      </c>
      <c r="BP9" s="91">
        <v>1</v>
      </c>
      <c r="BQ9" s="91">
        <v>1</v>
      </c>
      <c r="BR9" s="91">
        <v>1</v>
      </c>
      <c r="BS9" s="92">
        <v>0</v>
      </c>
      <c r="BT9" s="92">
        <v>0</v>
      </c>
      <c r="BU9" s="91">
        <v>1</v>
      </c>
      <c r="BV9" s="91">
        <v>1</v>
      </c>
      <c r="BW9" s="91">
        <v>1</v>
      </c>
      <c r="BX9" s="91">
        <v>1</v>
      </c>
      <c r="BY9" s="91">
        <v>1</v>
      </c>
      <c r="BZ9" s="91">
        <v>1</v>
      </c>
      <c r="CA9" s="91">
        <v>1</v>
      </c>
      <c r="CB9" s="185" t="s">
        <v>57</v>
      </c>
      <c r="CC9" s="91">
        <v>1</v>
      </c>
      <c r="CD9" s="91">
        <v>1</v>
      </c>
      <c r="CE9" s="91">
        <v>1</v>
      </c>
      <c r="CF9" s="92">
        <v>0</v>
      </c>
      <c r="CG9" s="91">
        <v>1</v>
      </c>
      <c r="CH9" s="92">
        <v>0</v>
      </c>
      <c r="CI9" s="91">
        <v>1</v>
      </c>
      <c r="CJ9" s="100" t="s">
        <v>57</v>
      </c>
      <c r="CK9" s="91">
        <v>1</v>
      </c>
      <c r="CL9" s="92">
        <v>0</v>
      </c>
      <c r="CM9" s="92">
        <v>0</v>
      </c>
      <c r="CN9" s="91">
        <v>1</v>
      </c>
      <c r="CO9" s="100" t="s">
        <v>57</v>
      </c>
      <c r="CP9" s="100" t="s">
        <v>57</v>
      </c>
      <c r="CQ9" s="92">
        <v>0</v>
      </c>
      <c r="CR9" s="92">
        <v>0</v>
      </c>
      <c r="CS9" s="92">
        <v>0</v>
      </c>
      <c r="CT9" s="91">
        <v>1</v>
      </c>
      <c r="CU9" s="91">
        <v>1</v>
      </c>
      <c r="CV9" s="92">
        <v>0</v>
      </c>
      <c r="CW9" s="92">
        <v>0</v>
      </c>
      <c r="CX9" s="92">
        <v>0</v>
      </c>
      <c r="CY9" s="92">
        <v>0</v>
      </c>
      <c r="CZ9" s="92">
        <v>0</v>
      </c>
      <c r="DA9" s="92">
        <v>0</v>
      </c>
      <c r="DB9" s="91">
        <v>1</v>
      </c>
      <c r="DC9" s="100" t="s">
        <v>57</v>
      </c>
      <c r="DD9" s="185" t="s">
        <v>57</v>
      </c>
      <c r="DE9" s="100" t="s">
        <v>57</v>
      </c>
      <c r="DF9" s="91">
        <v>1</v>
      </c>
      <c r="DG9" s="100" t="s">
        <v>57</v>
      </c>
      <c r="DH9" s="91">
        <v>1</v>
      </c>
      <c r="DI9" s="100" t="s">
        <v>57</v>
      </c>
      <c r="DJ9" s="92">
        <v>0</v>
      </c>
      <c r="DK9" s="92">
        <v>0</v>
      </c>
      <c r="DL9" s="91">
        <v>1</v>
      </c>
      <c r="DM9" s="91">
        <v>1</v>
      </c>
      <c r="DN9" s="92">
        <v>0</v>
      </c>
      <c r="DO9" s="100" t="s">
        <v>57</v>
      </c>
      <c r="DP9" s="91">
        <v>1</v>
      </c>
      <c r="DQ9" s="91">
        <v>1</v>
      </c>
      <c r="DR9" s="91">
        <v>1</v>
      </c>
      <c r="DS9" s="91">
        <v>1</v>
      </c>
      <c r="DT9" s="91">
        <v>1</v>
      </c>
      <c r="DU9" s="91">
        <v>1</v>
      </c>
      <c r="DV9" s="92">
        <v>0</v>
      </c>
      <c r="DW9" s="91">
        <v>1</v>
      </c>
      <c r="DX9" s="91">
        <v>1</v>
      </c>
      <c r="DY9" s="93">
        <v>1</v>
      </c>
      <c r="DZ9" s="92">
        <v>0</v>
      </c>
      <c r="EA9" s="92">
        <v>0</v>
      </c>
      <c r="EB9" s="100" t="s">
        <v>57</v>
      </c>
      <c r="EC9" s="91">
        <v>1</v>
      </c>
      <c r="ED9" s="91">
        <v>1</v>
      </c>
      <c r="EE9" s="100" t="s">
        <v>57</v>
      </c>
      <c r="EF9" s="92">
        <v>0</v>
      </c>
      <c r="EG9" s="100" t="s">
        <v>57</v>
      </c>
      <c r="EH9" s="100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92">
        <v>0</v>
      </c>
      <c r="EO9" s="92">
        <v>0</v>
      </c>
      <c r="EP9" s="92">
        <v>0</v>
      </c>
      <c r="EQ9" s="92">
        <v>0</v>
      </c>
      <c r="ER9" s="92">
        <v>0</v>
      </c>
      <c r="ES9" s="91">
        <v>1</v>
      </c>
      <c r="ET9" s="92">
        <v>0</v>
      </c>
      <c r="EU9" s="91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94">
        <f t="shared" si="0"/>
        <v>66</v>
      </c>
      <c r="FD9" s="212">
        <f t="shared" si="1"/>
        <v>0.66</v>
      </c>
      <c r="FE9" s="101">
        <f t="shared" si="3"/>
        <v>21</v>
      </c>
      <c r="FF9" s="95"/>
      <c r="FG9" s="7">
        <v>1</v>
      </c>
      <c r="FH9" s="102">
        <v>3710129.0375294699</v>
      </c>
      <c r="FI9" s="97">
        <v>8965670661</v>
      </c>
      <c r="FJ9" s="97">
        <v>298866718</v>
      </c>
      <c r="FK9" s="124">
        <v>35729.892885085894</v>
      </c>
      <c r="FL9" s="97">
        <v>13747020000</v>
      </c>
      <c r="FM9" s="97">
        <v>44252980000</v>
      </c>
      <c r="FN9" s="134"/>
      <c r="FO9" s="134"/>
      <c r="FP9" s="179"/>
    </row>
    <row r="10" spans="1:172" s="133" customFormat="1" x14ac:dyDescent="0.25">
      <c r="A10" s="135" t="s">
        <v>162</v>
      </c>
      <c r="B10" s="129" t="s">
        <v>9</v>
      </c>
      <c r="C10" s="91">
        <v>1</v>
      </c>
      <c r="D10" s="91">
        <v>1</v>
      </c>
      <c r="E10" s="98">
        <v>41806642000</v>
      </c>
      <c r="F10" s="98">
        <v>41806642000</v>
      </c>
      <c r="G10" s="85">
        <f t="shared" si="2"/>
        <v>0</v>
      </c>
      <c r="H10" s="86">
        <v>1</v>
      </c>
      <c r="I10" s="86">
        <v>1</v>
      </c>
      <c r="J10" s="86">
        <v>1</v>
      </c>
      <c r="K10" s="86">
        <v>1</v>
      </c>
      <c r="L10" s="86">
        <v>1</v>
      </c>
      <c r="M10" s="86">
        <v>1</v>
      </c>
      <c r="N10" s="86">
        <v>1</v>
      </c>
      <c r="O10" s="100" t="s">
        <v>57</v>
      </c>
      <c r="P10" s="86">
        <v>1</v>
      </c>
      <c r="Q10" s="86">
        <v>1</v>
      </c>
      <c r="R10" s="86">
        <v>1</v>
      </c>
      <c r="S10" s="86">
        <v>1</v>
      </c>
      <c r="T10" s="86">
        <v>1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87">
        <v>1</v>
      </c>
      <c r="AD10" s="87">
        <v>1</v>
      </c>
      <c r="AE10" s="87">
        <v>1</v>
      </c>
      <c r="AF10" s="86">
        <v>1</v>
      </c>
      <c r="AG10" s="87">
        <v>1</v>
      </c>
      <c r="AH10" s="87">
        <v>1</v>
      </c>
      <c r="AI10" s="87">
        <v>1</v>
      </c>
      <c r="AJ10" s="87">
        <v>1</v>
      </c>
      <c r="AK10" s="87">
        <v>1</v>
      </c>
      <c r="AL10" s="87">
        <v>1</v>
      </c>
      <c r="AM10" s="87">
        <v>1</v>
      </c>
      <c r="AN10" s="87">
        <v>1</v>
      </c>
      <c r="AO10" s="87">
        <v>1</v>
      </c>
      <c r="AP10" s="87">
        <v>1</v>
      </c>
      <c r="AQ10" s="87">
        <v>1</v>
      </c>
      <c r="AR10" s="100" t="s">
        <v>57</v>
      </c>
      <c r="AS10" s="100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91">
        <v>1</v>
      </c>
      <c r="BG10" s="87">
        <v>1</v>
      </c>
      <c r="BH10" s="87">
        <v>1</v>
      </c>
      <c r="BI10" s="87">
        <v>1</v>
      </c>
      <c r="BJ10" s="91">
        <v>1</v>
      </c>
      <c r="BK10" s="86">
        <v>1</v>
      </c>
      <c r="BL10" s="100" t="s">
        <v>57</v>
      </c>
      <c r="BM10" s="100" t="s">
        <v>57</v>
      </c>
      <c r="BN10" s="86">
        <v>1</v>
      </c>
      <c r="BO10" s="87">
        <v>1</v>
      </c>
      <c r="BP10" s="87">
        <v>1</v>
      </c>
      <c r="BQ10" s="87">
        <v>1</v>
      </c>
      <c r="BR10" s="87">
        <v>1</v>
      </c>
      <c r="BS10" s="87">
        <v>1</v>
      </c>
      <c r="BT10" s="91">
        <v>1</v>
      </c>
      <c r="BU10" s="87">
        <v>1</v>
      </c>
      <c r="BV10" s="87">
        <v>1</v>
      </c>
      <c r="BW10" s="87">
        <v>1</v>
      </c>
      <c r="BX10" s="87">
        <v>1</v>
      </c>
      <c r="BY10" s="87">
        <v>1</v>
      </c>
      <c r="BZ10" s="87">
        <v>1</v>
      </c>
      <c r="CA10" s="87">
        <v>1</v>
      </c>
      <c r="CB10" s="185" t="s">
        <v>57</v>
      </c>
      <c r="CC10" s="87">
        <v>1</v>
      </c>
      <c r="CD10" s="87">
        <v>1</v>
      </c>
      <c r="CE10" s="87">
        <v>1</v>
      </c>
      <c r="CF10" s="87">
        <v>1</v>
      </c>
      <c r="CG10" s="87">
        <v>1</v>
      </c>
      <c r="CH10" s="91">
        <v>1</v>
      </c>
      <c r="CI10" s="87">
        <v>1</v>
      </c>
      <c r="CJ10" s="100" t="s">
        <v>57</v>
      </c>
      <c r="CK10" s="87">
        <v>1</v>
      </c>
      <c r="CL10" s="87">
        <v>1</v>
      </c>
      <c r="CM10" s="87">
        <v>1</v>
      </c>
      <c r="CN10" s="91">
        <v>1</v>
      </c>
      <c r="CO10" s="100" t="s">
        <v>57</v>
      </c>
      <c r="CP10" s="100" t="s">
        <v>57</v>
      </c>
      <c r="CQ10" s="93">
        <v>1</v>
      </c>
      <c r="CR10" s="91">
        <v>1</v>
      </c>
      <c r="CS10" s="91">
        <v>1</v>
      </c>
      <c r="CT10" s="91">
        <v>1</v>
      </c>
      <c r="CU10" s="91">
        <v>1</v>
      </c>
      <c r="CV10" s="91">
        <v>1</v>
      </c>
      <c r="CW10" s="91">
        <v>1</v>
      </c>
      <c r="CX10" s="91">
        <v>1</v>
      </c>
      <c r="CY10" s="91">
        <v>1</v>
      </c>
      <c r="CZ10" s="91">
        <v>1</v>
      </c>
      <c r="DA10" s="91">
        <v>1</v>
      </c>
      <c r="DB10" s="91">
        <v>1</v>
      </c>
      <c r="DC10" s="100" t="s">
        <v>57</v>
      </c>
      <c r="DD10" s="185" t="s">
        <v>57</v>
      </c>
      <c r="DE10" s="100" t="s">
        <v>57</v>
      </c>
      <c r="DF10" s="91">
        <v>1</v>
      </c>
      <c r="DG10" s="100" t="s">
        <v>57</v>
      </c>
      <c r="DH10" s="91">
        <v>1</v>
      </c>
      <c r="DI10" s="100" t="s">
        <v>57</v>
      </c>
      <c r="DJ10" s="91">
        <v>1</v>
      </c>
      <c r="DK10" s="91">
        <v>1</v>
      </c>
      <c r="DL10" s="91">
        <v>1</v>
      </c>
      <c r="DM10" s="91">
        <v>1</v>
      </c>
      <c r="DN10" s="91">
        <v>1</v>
      </c>
      <c r="DO10" s="100" t="s">
        <v>57</v>
      </c>
      <c r="DP10" s="91">
        <v>1</v>
      </c>
      <c r="DQ10" s="91">
        <v>1</v>
      </c>
      <c r="DR10" s="91">
        <v>1</v>
      </c>
      <c r="DS10" s="91">
        <v>1</v>
      </c>
      <c r="DT10" s="91">
        <v>1</v>
      </c>
      <c r="DU10" s="91">
        <v>1</v>
      </c>
      <c r="DV10" s="93">
        <v>1</v>
      </c>
      <c r="DW10" s="93">
        <v>1</v>
      </c>
      <c r="DX10" s="91">
        <v>1</v>
      </c>
      <c r="DY10" s="91">
        <v>1</v>
      </c>
      <c r="DZ10" s="91">
        <v>1</v>
      </c>
      <c r="EA10" s="93">
        <v>1</v>
      </c>
      <c r="EB10" s="100" t="s">
        <v>57</v>
      </c>
      <c r="EC10" s="91">
        <v>1</v>
      </c>
      <c r="ED10" s="91">
        <v>1</v>
      </c>
      <c r="EE10" s="100" t="s">
        <v>57</v>
      </c>
      <c r="EF10" s="91">
        <v>1</v>
      </c>
      <c r="EG10" s="100" t="s">
        <v>57</v>
      </c>
      <c r="EH10" s="100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91">
        <v>1</v>
      </c>
      <c r="EO10" s="91">
        <v>1</v>
      </c>
      <c r="EP10" s="91">
        <v>1</v>
      </c>
      <c r="EQ10" s="91">
        <v>1</v>
      </c>
      <c r="ER10" s="91">
        <v>1</v>
      </c>
      <c r="ES10" s="91">
        <v>1</v>
      </c>
      <c r="ET10" s="91">
        <v>1</v>
      </c>
      <c r="EU10" s="91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94">
        <f t="shared" si="0"/>
        <v>100</v>
      </c>
      <c r="FD10" s="212">
        <f t="shared" si="1"/>
        <v>1</v>
      </c>
      <c r="FE10" s="101">
        <f t="shared" si="3"/>
        <v>1</v>
      </c>
      <c r="FF10" s="95"/>
      <c r="FG10" s="7">
        <v>1</v>
      </c>
      <c r="FH10" s="102">
        <v>2960681.1722642402</v>
      </c>
      <c r="FI10" s="97">
        <v>15087334000</v>
      </c>
      <c r="FJ10" s="97">
        <v>4163016000</v>
      </c>
      <c r="FK10" s="124">
        <v>31648.693551437587</v>
      </c>
      <c r="FL10" s="97">
        <v>5794678000</v>
      </c>
      <c r="FM10" s="97">
        <v>36011964000</v>
      </c>
      <c r="FN10" s="134"/>
      <c r="FO10" s="134"/>
      <c r="FP10" s="179"/>
    </row>
    <row r="11" spans="1:172" s="133" customFormat="1" x14ac:dyDescent="0.25">
      <c r="A11" s="135" t="s">
        <v>161</v>
      </c>
      <c r="B11" s="129" t="s">
        <v>10</v>
      </c>
      <c r="C11" s="91">
        <v>1</v>
      </c>
      <c r="D11" s="91">
        <v>1</v>
      </c>
      <c r="E11" s="98">
        <v>12653092000</v>
      </c>
      <c r="F11" s="98">
        <v>12653092000</v>
      </c>
      <c r="G11" s="85">
        <f t="shared" si="2"/>
        <v>0</v>
      </c>
      <c r="H11" s="86">
        <v>1</v>
      </c>
      <c r="I11" s="86">
        <v>1</v>
      </c>
      <c r="J11" s="109">
        <v>1</v>
      </c>
      <c r="K11" s="86">
        <v>1</v>
      </c>
      <c r="L11" s="86">
        <v>1</v>
      </c>
      <c r="M11" s="86">
        <v>1</v>
      </c>
      <c r="N11" s="86">
        <v>1</v>
      </c>
      <c r="O11" s="100" t="s">
        <v>57</v>
      </c>
      <c r="P11" s="86">
        <v>1</v>
      </c>
      <c r="Q11" s="86">
        <v>1</v>
      </c>
      <c r="R11" s="86">
        <v>1</v>
      </c>
      <c r="S11" s="86">
        <v>1</v>
      </c>
      <c r="T11" s="86">
        <v>1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87">
        <v>1</v>
      </c>
      <c r="AD11" s="87">
        <v>1</v>
      </c>
      <c r="AE11" s="87">
        <v>1</v>
      </c>
      <c r="AF11" s="87">
        <v>1</v>
      </c>
      <c r="AG11" s="87">
        <v>1</v>
      </c>
      <c r="AH11" s="86">
        <v>1</v>
      </c>
      <c r="AI11" s="87">
        <v>1</v>
      </c>
      <c r="AJ11" s="87">
        <v>1</v>
      </c>
      <c r="AK11" s="87">
        <v>1</v>
      </c>
      <c r="AL11" s="87">
        <v>1</v>
      </c>
      <c r="AM11" s="86">
        <v>1</v>
      </c>
      <c r="AN11" s="87">
        <v>1</v>
      </c>
      <c r="AO11" s="87">
        <v>1</v>
      </c>
      <c r="AP11" s="87">
        <v>1</v>
      </c>
      <c r="AQ11" s="87">
        <v>1</v>
      </c>
      <c r="AR11" s="100" t="s">
        <v>57</v>
      </c>
      <c r="AS11" s="100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91">
        <v>1</v>
      </c>
      <c r="BG11" s="91">
        <v>1</v>
      </c>
      <c r="BH11" s="91">
        <v>1</v>
      </c>
      <c r="BI11" s="91">
        <v>1</v>
      </c>
      <c r="BJ11" s="91">
        <v>1</v>
      </c>
      <c r="BK11" s="91">
        <v>1</v>
      </c>
      <c r="BL11" s="100" t="s">
        <v>57</v>
      </c>
      <c r="BM11" s="100" t="s">
        <v>57</v>
      </c>
      <c r="BN11" s="103">
        <v>1</v>
      </c>
      <c r="BO11" s="91">
        <v>1</v>
      </c>
      <c r="BP11" s="91">
        <v>1</v>
      </c>
      <c r="BQ11" s="91">
        <v>1</v>
      </c>
      <c r="BR11" s="91">
        <v>1</v>
      </c>
      <c r="BS11" s="91">
        <v>1</v>
      </c>
      <c r="BT11" s="91">
        <v>1</v>
      </c>
      <c r="BU11" s="91">
        <v>1</v>
      </c>
      <c r="BV11" s="91">
        <v>1</v>
      </c>
      <c r="BW11" s="91">
        <v>1</v>
      </c>
      <c r="BX11" s="91">
        <v>1</v>
      </c>
      <c r="BY11" s="91">
        <v>1</v>
      </c>
      <c r="BZ11" s="91">
        <v>1</v>
      </c>
      <c r="CA11" s="91">
        <v>1</v>
      </c>
      <c r="CB11" s="185" t="s">
        <v>57</v>
      </c>
      <c r="CC11" s="91">
        <v>1</v>
      </c>
      <c r="CD11" s="91">
        <v>1</v>
      </c>
      <c r="CE11" s="91">
        <v>1</v>
      </c>
      <c r="CF11" s="86">
        <v>1</v>
      </c>
      <c r="CG11" s="91">
        <v>1</v>
      </c>
      <c r="CH11" s="86">
        <v>1</v>
      </c>
      <c r="CI11" s="91">
        <v>1</v>
      </c>
      <c r="CJ11" s="100" t="s">
        <v>57</v>
      </c>
      <c r="CK11" s="105">
        <v>1</v>
      </c>
      <c r="CL11" s="92">
        <v>0</v>
      </c>
      <c r="CM11" s="92">
        <v>0</v>
      </c>
      <c r="CN11" s="93">
        <v>1</v>
      </c>
      <c r="CO11" s="100" t="s">
        <v>57</v>
      </c>
      <c r="CP11" s="100" t="s">
        <v>57</v>
      </c>
      <c r="CQ11" s="110">
        <v>0</v>
      </c>
      <c r="CR11" s="91">
        <v>1</v>
      </c>
      <c r="CS11" s="92">
        <v>0</v>
      </c>
      <c r="CT11" s="91">
        <v>1</v>
      </c>
      <c r="CU11" s="91">
        <v>1</v>
      </c>
      <c r="CV11" s="91">
        <v>1</v>
      </c>
      <c r="CW11" s="91">
        <v>1</v>
      </c>
      <c r="CX11" s="91">
        <v>1</v>
      </c>
      <c r="CY11" s="91">
        <v>1</v>
      </c>
      <c r="CZ11" s="91">
        <v>1</v>
      </c>
      <c r="DA11" s="91">
        <v>1</v>
      </c>
      <c r="DB11" s="91">
        <v>1</v>
      </c>
      <c r="DC11" s="100" t="s">
        <v>57</v>
      </c>
      <c r="DD11" s="185" t="s">
        <v>57</v>
      </c>
      <c r="DE11" s="100" t="s">
        <v>57</v>
      </c>
      <c r="DF11" s="91">
        <v>1</v>
      </c>
      <c r="DG11" s="100" t="s">
        <v>57</v>
      </c>
      <c r="DH11" s="91">
        <v>1</v>
      </c>
      <c r="DI11" s="100" t="s">
        <v>57</v>
      </c>
      <c r="DJ11" s="91">
        <v>1</v>
      </c>
      <c r="DK11" s="91">
        <v>1</v>
      </c>
      <c r="DL11" s="91">
        <v>1</v>
      </c>
      <c r="DM11" s="91">
        <v>1</v>
      </c>
      <c r="DN11" s="91">
        <v>1</v>
      </c>
      <c r="DO11" s="100" t="s">
        <v>57</v>
      </c>
      <c r="DP11" s="91">
        <v>1</v>
      </c>
      <c r="DQ11" s="91">
        <v>1</v>
      </c>
      <c r="DR11" s="91">
        <v>1</v>
      </c>
      <c r="DS11" s="91">
        <v>1</v>
      </c>
      <c r="DT11" s="91">
        <v>1</v>
      </c>
      <c r="DU11" s="91">
        <v>1</v>
      </c>
      <c r="DV11" s="91">
        <v>1</v>
      </c>
      <c r="DW11" s="91">
        <v>1</v>
      </c>
      <c r="DX11" s="91">
        <v>1</v>
      </c>
      <c r="DY11" s="92">
        <v>0</v>
      </c>
      <c r="DZ11" s="91">
        <v>1</v>
      </c>
      <c r="EA11" s="92">
        <v>0</v>
      </c>
      <c r="EB11" s="100" t="s">
        <v>57</v>
      </c>
      <c r="EC11" s="93">
        <v>1</v>
      </c>
      <c r="ED11" s="91">
        <v>1</v>
      </c>
      <c r="EE11" s="100" t="s">
        <v>57</v>
      </c>
      <c r="EF11" s="92">
        <v>0</v>
      </c>
      <c r="EG11" s="100" t="s">
        <v>57</v>
      </c>
      <c r="EH11" s="100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91">
        <v>1</v>
      </c>
      <c r="EO11" s="91">
        <v>1</v>
      </c>
      <c r="EP11" s="91">
        <v>1</v>
      </c>
      <c r="EQ11" s="91">
        <v>1</v>
      </c>
      <c r="ER11" s="106">
        <v>0</v>
      </c>
      <c r="ES11" s="91">
        <v>1</v>
      </c>
      <c r="ET11" s="91">
        <v>1</v>
      </c>
      <c r="EU11" s="91">
        <v>1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94">
        <f t="shared" si="0"/>
        <v>92</v>
      </c>
      <c r="FD11" s="212">
        <f t="shared" si="1"/>
        <v>0.92</v>
      </c>
      <c r="FE11" s="101">
        <f t="shared" si="3"/>
        <v>8</v>
      </c>
      <c r="FF11" s="95"/>
      <c r="FG11" s="7">
        <v>1</v>
      </c>
      <c r="FH11" s="102">
        <v>723454.74336207996</v>
      </c>
      <c r="FI11" s="97">
        <v>1352650721</v>
      </c>
      <c r="FJ11" s="97">
        <v>221121972</v>
      </c>
      <c r="FK11" s="124">
        <v>2473.7037063240314</v>
      </c>
      <c r="FL11" s="97">
        <v>1017354000</v>
      </c>
      <c r="FM11" s="97">
        <v>11635738000</v>
      </c>
      <c r="FN11" s="134"/>
      <c r="FO11" s="134"/>
      <c r="FP11" s="179"/>
    </row>
    <row r="12" spans="1:172" s="133" customFormat="1" x14ac:dyDescent="0.25">
      <c r="A12" s="135" t="s">
        <v>165</v>
      </c>
      <c r="B12" s="129" t="s">
        <v>311</v>
      </c>
      <c r="C12" s="91">
        <v>1</v>
      </c>
      <c r="D12" s="91">
        <v>1</v>
      </c>
      <c r="E12" s="98">
        <v>169222623302</v>
      </c>
      <c r="F12" s="98">
        <v>169222623302</v>
      </c>
      <c r="G12" s="85">
        <f t="shared" si="2"/>
        <v>0</v>
      </c>
      <c r="H12" s="86">
        <v>1</v>
      </c>
      <c r="I12" s="86">
        <v>1</v>
      </c>
      <c r="J12" s="109">
        <v>1</v>
      </c>
      <c r="K12" s="109">
        <v>1</v>
      </c>
      <c r="L12" s="86">
        <v>1</v>
      </c>
      <c r="M12" s="86">
        <v>1</v>
      </c>
      <c r="N12" s="86">
        <v>1</v>
      </c>
      <c r="O12" s="100" t="s">
        <v>57</v>
      </c>
      <c r="P12" s="111" t="s">
        <v>156</v>
      </c>
      <c r="Q12" s="86">
        <v>1</v>
      </c>
      <c r="R12" s="86">
        <v>1</v>
      </c>
      <c r="S12" s="112" t="s">
        <v>156</v>
      </c>
      <c r="T12" s="86">
        <v>1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91">
        <v>1</v>
      </c>
      <c r="AD12" s="91">
        <v>1</v>
      </c>
      <c r="AE12" s="91">
        <v>1</v>
      </c>
      <c r="AF12" s="91">
        <v>1</v>
      </c>
      <c r="AG12" s="91">
        <v>1</v>
      </c>
      <c r="AH12" s="91">
        <v>1</v>
      </c>
      <c r="AI12" s="91">
        <v>1</v>
      </c>
      <c r="AJ12" s="91">
        <v>1</v>
      </c>
      <c r="AK12" s="91">
        <v>1</v>
      </c>
      <c r="AL12" s="91">
        <v>1</v>
      </c>
      <c r="AM12" s="91">
        <v>1</v>
      </c>
      <c r="AN12" s="91">
        <v>1</v>
      </c>
      <c r="AO12" s="91">
        <v>1</v>
      </c>
      <c r="AP12" s="92">
        <v>0</v>
      </c>
      <c r="AQ12" s="91">
        <v>1</v>
      </c>
      <c r="AR12" s="100" t="s">
        <v>57</v>
      </c>
      <c r="AS12" s="100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92">
        <v>0</v>
      </c>
      <c r="BG12" s="92">
        <v>0</v>
      </c>
      <c r="BH12" s="92">
        <v>0</v>
      </c>
      <c r="BI12" s="92">
        <v>0</v>
      </c>
      <c r="BJ12" s="92">
        <v>0</v>
      </c>
      <c r="BK12" s="92">
        <v>0</v>
      </c>
      <c r="BL12" s="100" t="s">
        <v>57</v>
      </c>
      <c r="BM12" s="100" t="s">
        <v>57</v>
      </c>
      <c r="BN12" s="113">
        <v>0</v>
      </c>
      <c r="BO12" s="92">
        <v>0</v>
      </c>
      <c r="BP12" s="91">
        <v>1</v>
      </c>
      <c r="BQ12" s="91">
        <v>1</v>
      </c>
      <c r="BR12" s="91">
        <v>1</v>
      </c>
      <c r="BS12" s="91">
        <v>1</v>
      </c>
      <c r="BT12" s="91">
        <v>1</v>
      </c>
      <c r="BU12" s="91">
        <v>1</v>
      </c>
      <c r="BV12" s="91">
        <v>1</v>
      </c>
      <c r="BW12" s="91">
        <v>1</v>
      </c>
      <c r="BX12" s="91">
        <v>1</v>
      </c>
      <c r="BY12" s="91">
        <v>1</v>
      </c>
      <c r="BZ12" s="91">
        <v>1</v>
      </c>
      <c r="CA12" s="91">
        <v>1</v>
      </c>
      <c r="CB12" s="185" t="s">
        <v>57</v>
      </c>
      <c r="CC12" s="91">
        <v>1</v>
      </c>
      <c r="CD12" s="91">
        <v>1</v>
      </c>
      <c r="CE12" s="92">
        <v>0</v>
      </c>
      <c r="CF12" s="92">
        <v>0</v>
      </c>
      <c r="CG12" s="91">
        <v>1</v>
      </c>
      <c r="CH12" s="92">
        <v>0</v>
      </c>
      <c r="CI12" s="92">
        <v>0</v>
      </c>
      <c r="CJ12" s="100" t="s">
        <v>57</v>
      </c>
      <c r="CK12" s="114" t="s">
        <v>156</v>
      </c>
      <c r="CL12" s="114" t="s">
        <v>156</v>
      </c>
      <c r="CM12" s="114" t="s">
        <v>156</v>
      </c>
      <c r="CN12" s="114" t="s">
        <v>156</v>
      </c>
      <c r="CO12" s="100" t="s">
        <v>57</v>
      </c>
      <c r="CP12" s="100" t="s">
        <v>57</v>
      </c>
      <c r="CQ12" s="92">
        <v>0</v>
      </c>
      <c r="CR12" s="92">
        <v>0</v>
      </c>
      <c r="CS12" s="92">
        <v>0</v>
      </c>
      <c r="CT12" s="91">
        <v>1</v>
      </c>
      <c r="CU12" s="92">
        <v>0</v>
      </c>
      <c r="CV12" s="92">
        <v>0</v>
      </c>
      <c r="CW12" s="92">
        <v>0</v>
      </c>
      <c r="CX12" s="92">
        <v>0</v>
      </c>
      <c r="CY12" s="92">
        <v>0</v>
      </c>
      <c r="CZ12" s="93">
        <v>1</v>
      </c>
      <c r="DA12" s="92">
        <v>0</v>
      </c>
      <c r="DB12" s="92">
        <v>0</v>
      </c>
      <c r="DC12" s="100" t="s">
        <v>57</v>
      </c>
      <c r="DD12" s="185" t="s">
        <v>57</v>
      </c>
      <c r="DE12" s="100" t="s">
        <v>57</v>
      </c>
      <c r="DF12" s="91">
        <v>1</v>
      </c>
      <c r="DG12" s="100" t="s">
        <v>57</v>
      </c>
      <c r="DH12" s="91">
        <v>1</v>
      </c>
      <c r="DI12" s="100" t="s">
        <v>57</v>
      </c>
      <c r="DJ12" s="92">
        <v>0</v>
      </c>
      <c r="DK12" s="92">
        <v>0</v>
      </c>
      <c r="DL12" s="92">
        <v>0</v>
      </c>
      <c r="DM12" s="92">
        <v>0</v>
      </c>
      <c r="DN12" s="92">
        <v>0</v>
      </c>
      <c r="DO12" s="100" t="s">
        <v>57</v>
      </c>
      <c r="DP12" s="91">
        <v>1</v>
      </c>
      <c r="DQ12" s="91">
        <v>1</v>
      </c>
      <c r="DR12" s="91">
        <v>1</v>
      </c>
      <c r="DS12" s="92">
        <v>0</v>
      </c>
      <c r="DT12" s="92">
        <v>0</v>
      </c>
      <c r="DU12" s="92">
        <v>0</v>
      </c>
      <c r="DV12" s="92">
        <v>0</v>
      </c>
      <c r="DW12" s="93">
        <v>1</v>
      </c>
      <c r="DX12" s="91">
        <v>1</v>
      </c>
      <c r="DY12" s="92">
        <v>0</v>
      </c>
      <c r="DZ12" s="92">
        <v>0</v>
      </c>
      <c r="EA12" s="92">
        <v>0</v>
      </c>
      <c r="EB12" s="100" t="s">
        <v>57</v>
      </c>
      <c r="EC12" s="92">
        <v>0</v>
      </c>
      <c r="ED12" s="91">
        <v>1</v>
      </c>
      <c r="EE12" s="100" t="s">
        <v>57</v>
      </c>
      <c r="EF12" s="92">
        <v>0</v>
      </c>
      <c r="EG12" s="100" t="s">
        <v>57</v>
      </c>
      <c r="EH12" s="100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91">
        <v>1</v>
      </c>
      <c r="EO12" s="92">
        <v>0</v>
      </c>
      <c r="EP12" s="91">
        <v>1</v>
      </c>
      <c r="EQ12" s="92">
        <v>0</v>
      </c>
      <c r="ER12" s="106">
        <v>0</v>
      </c>
      <c r="ES12" s="92">
        <v>0</v>
      </c>
      <c r="ET12" s="91">
        <v>1</v>
      </c>
      <c r="EU12" s="91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94">
        <f t="shared" si="0"/>
        <v>53</v>
      </c>
      <c r="FD12" s="212">
        <f>(FC12/94)</f>
        <v>0.56382978723404253</v>
      </c>
      <c r="FE12" s="101">
        <f t="shared" si="3"/>
        <v>29</v>
      </c>
      <c r="FF12" s="95"/>
      <c r="FG12" s="9">
        <v>0</v>
      </c>
      <c r="FH12" s="102">
        <v>8854599.5124026407</v>
      </c>
      <c r="FI12" s="108" t="s">
        <v>199</v>
      </c>
      <c r="FJ12" s="108" t="s">
        <v>199</v>
      </c>
      <c r="FK12" s="124">
        <v>59969.979822891721</v>
      </c>
      <c r="FL12" s="97">
        <v>86148739689</v>
      </c>
      <c r="FM12" s="97">
        <v>78073883613</v>
      </c>
      <c r="FN12" s="134"/>
      <c r="FO12" s="134"/>
      <c r="FP12" s="179"/>
    </row>
    <row r="13" spans="1:172" s="133" customFormat="1" x14ac:dyDescent="0.25">
      <c r="A13" s="135" t="s">
        <v>166</v>
      </c>
      <c r="B13" s="129" t="s">
        <v>11</v>
      </c>
      <c r="C13" s="91">
        <v>1</v>
      </c>
      <c r="D13" s="91">
        <v>1</v>
      </c>
      <c r="E13" s="98">
        <v>29322958543</v>
      </c>
      <c r="F13" s="98">
        <v>29322958543</v>
      </c>
      <c r="G13" s="85">
        <f t="shared" si="2"/>
        <v>0</v>
      </c>
      <c r="H13" s="86">
        <v>1</v>
      </c>
      <c r="I13" s="86">
        <v>1</v>
      </c>
      <c r="J13" s="86">
        <v>1</v>
      </c>
      <c r="K13" s="86">
        <v>1</v>
      </c>
      <c r="L13" s="86">
        <v>1</v>
      </c>
      <c r="M13" s="86">
        <v>1</v>
      </c>
      <c r="N13" s="86">
        <v>1</v>
      </c>
      <c r="O13" s="100" t="s">
        <v>57</v>
      </c>
      <c r="P13" s="86">
        <v>1</v>
      </c>
      <c r="Q13" s="86">
        <v>1</v>
      </c>
      <c r="R13" s="86">
        <v>1</v>
      </c>
      <c r="S13" s="86">
        <v>1</v>
      </c>
      <c r="T13" s="86">
        <v>1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91">
        <v>1</v>
      </c>
      <c r="AD13" s="91">
        <v>1</v>
      </c>
      <c r="AE13" s="92">
        <v>0</v>
      </c>
      <c r="AF13" s="92">
        <v>0</v>
      </c>
      <c r="AG13" s="91">
        <v>1</v>
      </c>
      <c r="AH13" s="92">
        <v>0</v>
      </c>
      <c r="AI13" s="92">
        <v>0</v>
      </c>
      <c r="AJ13" s="91">
        <v>1</v>
      </c>
      <c r="AK13" s="91">
        <v>1</v>
      </c>
      <c r="AL13" s="91">
        <v>1</v>
      </c>
      <c r="AM13" s="91">
        <v>1</v>
      </c>
      <c r="AN13" s="91">
        <v>1</v>
      </c>
      <c r="AO13" s="91">
        <v>1</v>
      </c>
      <c r="AP13" s="92">
        <v>0</v>
      </c>
      <c r="AQ13" s="91">
        <v>1</v>
      </c>
      <c r="AR13" s="100" t="s">
        <v>57</v>
      </c>
      <c r="AS13" s="100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91">
        <v>1</v>
      </c>
      <c r="BG13" s="86">
        <v>1</v>
      </c>
      <c r="BH13" s="92">
        <v>0</v>
      </c>
      <c r="BI13" s="92">
        <v>0</v>
      </c>
      <c r="BJ13" s="92">
        <v>0</v>
      </c>
      <c r="BK13" s="91">
        <v>1</v>
      </c>
      <c r="BL13" s="100" t="s">
        <v>57</v>
      </c>
      <c r="BM13" s="100" t="s">
        <v>57</v>
      </c>
      <c r="BN13" s="113">
        <v>0</v>
      </c>
      <c r="BO13" s="86">
        <v>1</v>
      </c>
      <c r="BP13" s="91">
        <v>1</v>
      </c>
      <c r="BQ13" s="91">
        <v>1</v>
      </c>
      <c r="BR13" s="91">
        <v>1</v>
      </c>
      <c r="BS13" s="91">
        <v>1</v>
      </c>
      <c r="BT13" s="92">
        <v>0</v>
      </c>
      <c r="BU13" s="91">
        <v>1</v>
      </c>
      <c r="BV13" s="91">
        <v>1</v>
      </c>
      <c r="BW13" s="91">
        <v>1</v>
      </c>
      <c r="BX13" s="91">
        <v>1</v>
      </c>
      <c r="BY13" s="91">
        <v>1</v>
      </c>
      <c r="BZ13" s="91">
        <v>1</v>
      </c>
      <c r="CA13" s="91">
        <v>1</v>
      </c>
      <c r="CB13" s="185" t="s">
        <v>57</v>
      </c>
      <c r="CC13" s="91">
        <v>1</v>
      </c>
      <c r="CD13" s="91">
        <v>1</v>
      </c>
      <c r="CE13" s="91">
        <v>1</v>
      </c>
      <c r="CF13" s="92">
        <v>0</v>
      </c>
      <c r="CG13" s="91">
        <v>1</v>
      </c>
      <c r="CH13" s="86">
        <v>1</v>
      </c>
      <c r="CI13" s="91">
        <v>1</v>
      </c>
      <c r="CJ13" s="100" t="s">
        <v>57</v>
      </c>
      <c r="CK13" s="92">
        <v>0</v>
      </c>
      <c r="CL13" s="92">
        <v>0</v>
      </c>
      <c r="CM13" s="92">
        <v>0</v>
      </c>
      <c r="CN13" s="92">
        <v>0</v>
      </c>
      <c r="CO13" s="100" t="s">
        <v>57</v>
      </c>
      <c r="CP13" s="100" t="s">
        <v>57</v>
      </c>
      <c r="CQ13" s="92">
        <v>0</v>
      </c>
      <c r="CR13" s="91">
        <v>1</v>
      </c>
      <c r="CS13" s="91">
        <v>1</v>
      </c>
      <c r="CT13" s="91">
        <v>1</v>
      </c>
      <c r="CU13" s="91">
        <v>1</v>
      </c>
      <c r="CV13" s="91">
        <v>1</v>
      </c>
      <c r="CW13" s="92">
        <v>0</v>
      </c>
      <c r="CX13" s="91">
        <v>1</v>
      </c>
      <c r="CY13" s="91">
        <v>1</v>
      </c>
      <c r="CZ13" s="92">
        <v>0</v>
      </c>
      <c r="DA13" s="92">
        <v>0</v>
      </c>
      <c r="DB13" s="92">
        <v>0</v>
      </c>
      <c r="DC13" s="100" t="s">
        <v>57</v>
      </c>
      <c r="DD13" s="185" t="s">
        <v>57</v>
      </c>
      <c r="DE13" s="100" t="s">
        <v>57</v>
      </c>
      <c r="DF13" s="91">
        <v>1</v>
      </c>
      <c r="DG13" s="100" t="s">
        <v>57</v>
      </c>
      <c r="DH13" s="91">
        <v>1</v>
      </c>
      <c r="DI13" s="100" t="s">
        <v>57</v>
      </c>
      <c r="DJ13" s="91">
        <v>1</v>
      </c>
      <c r="DK13" s="91">
        <v>1</v>
      </c>
      <c r="DL13" s="91">
        <v>1</v>
      </c>
      <c r="DM13" s="92">
        <v>0</v>
      </c>
      <c r="DN13" s="91">
        <v>1</v>
      </c>
      <c r="DO13" s="100" t="s">
        <v>57</v>
      </c>
      <c r="DP13" s="91">
        <v>1</v>
      </c>
      <c r="DQ13" s="93">
        <v>1</v>
      </c>
      <c r="DR13" s="91">
        <v>1</v>
      </c>
      <c r="DS13" s="91">
        <v>1</v>
      </c>
      <c r="DT13" s="91">
        <v>1</v>
      </c>
      <c r="DU13" s="93">
        <v>1</v>
      </c>
      <c r="DV13" s="104">
        <v>1</v>
      </c>
      <c r="DW13" s="91">
        <v>1</v>
      </c>
      <c r="DX13" s="91">
        <v>1</v>
      </c>
      <c r="DY13" s="92">
        <v>0</v>
      </c>
      <c r="DZ13" s="92">
        <v>0</v>
      </c>
      <c r="EA13" s="92">
        <v>0</v>
      </c>
      <c r="EB13" s="100" t="s">
        <v>57</v>
      </c>
      <c r="EC13" s="91">
        <v>1</v>
      </c>
      <c r="ED13" s="91">
        <v>1</v>
      </c>
      <c r="EE13" s="100" t="s">
        <v>57</v>
      </c>
      <c r="EF13" s="92">
        <v>0</v>
      </c>
      <c r="EG13" s="100" t="s">
        <v>57</v>
      </c>
      <c r="EH13" s="100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92">
        <v>0</v>
      </c>
      <c r="EO13" s="92">
        <v>0</v>
      </c>
      <c r="EP13" s="91">
        <v>1</v>
      </c>
      <c r="EQ13" s="92">
        <v>0</v>
      </c>
      <c r="ER13" s="91">
        <v>1</v>
      </c>
      <c r="ES13" s="91">
        <v>1</v>
      </c>
      <c r="ET13" s="91">
        <v>1</v>
      </c>
      <c r="EU13" s="91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94">
        <f t="shared" si="0"/>
        <v>72</v>
      </c>
      <c r="FD13" s="212">
        <f t="shared" si="1"/>
        <v>0.72</v>
      </c>
      <c r="FE13" s="101">
        <f t="shared" si="3"/>
        <v>15</v>
      </c>
      <c r="FF13" s="95"/>
      <c r="FG13" s="9">
        <v>0</v>
      </c>
      <c r="FH13" s="102">
        <v>1764726.2060259201</v>
      </c>
      <c r="FI13" s="97">
        <v>11237583234</v>
      </c>
      <c r="FJ13" s="97">
        <v>398570694</v>
      </c>
      <c r="FK13" s="124">
        <v>5495.9823845290721</v>
      </c>
      <c r="FL13" s="97">
        <v>1694136203</v>
      </c>
      <c r="FM13" s="97">
        <v>27628822340</v>
      </c>
      <c r="FN13" s="134"/>
      <c r="FO13" s="134"/>
      <c r="FP13" s="179"/>
    </row>
    <row r="14" spans="1:172" s="133" customFormat="1" x14ac:dyDescent="0.25">
      <c r="A14" s="135" t="s">
        <v>167</v>
      </c>
      <c r="B14" s="129" t="s">
        <v>12</v>
      </c>
      <c r="C14" s="91">
        <v>1</v>
      </c>
      <c r="D14" s="91">
        <v>1</v>
      </c>
      <c r="E14" s="98">
        <v>67156519782</v>
      </c>
      <c r="F14" s="98">
        <v>67156519782</v>
      </c>
      <c r="G14" s="85">
        <f t="shared" si="2"/>
        <v>0</v>
      </c>
      <c r="H14" s="86">
        <v>1</v>
      </c>
      <c r="I14" s="86">
        <v>1</v>
      </c>
      <c r="J14" s="86">
        <v>1</v>
      </c>
      <c r="K14" s="86">
        <v>1</v>
      </c>
      <c r="L14" s="86">
        <v>1</v>
      </c>
      <c r="M14" s="86">
        <v>1</v>
      </c>
      <c r="N14" s="86">
        <v>1</v>
      </c>
      <c r="O14" s="100" t="s">
        <v>57</v>
      </c>
      <c r="P14" s="86">
        <v>1</v>
      </c>
      <c r="Q14" s="86">
        <v>1</v>
      </c>
      <c r="R14" s="86">
        <v>1</v>
      </c>
      <c r="S14" s="86">
        <v>1</v>
      </c>
      <c r="T14" s="86">
        <v>1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91">
        <v>1</v>
      </c>
      <c r="AD14" s="91">
        <v>1</v>
      </c>
      <c r="AE14" s="91">
        <v>1</v>
      </c>
      <c r="AF14" s="86">
        <v>1</v>
      </c>
      <c r="AG14" s="91">
        <v>1</v>
      </c>
      <c r="AH14" s="92">
        <v>0</v>
      </c>
      <c r="AI14" s="91">
        <v>1</v>
      </c>
      <c r="AJ14" s="91">
        <v>1</v>
      </c>
      <c r="AK14" s="91">
        <v>1</v>
      </c>
      <c r="AL14" s="91">
        <v>1</v>
      </c>
      <c r="AM14" s="91">
        <v>1</v>
      </c>
      <c r="AN14" s="91">
        <v>1</v>
      </c>
      <c r="AO14" s="91">
        <v>1</v>
      </c>
      <c r="AP14" s="91">
        <v>1</v>
      </c>
      <c r="AQ14" s="91">
        <v>1</v>
      </c>
      <c r="AR14" s="100" t="s">
        <v>57</v>
      </c>
      <c r="AS14" s="100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91">
        <v>1</v>
      </c>
      <c r="BG14" s="91">
        <v>1</v>
      </c>
      <c r="BH14" s="86">
        <v>1</v>
      </c>
      <c r="BI14" s="86">
        <v>1</v>
      </c>
      <c r="BJ14" s="91">
        <v>1</v>
      </c>
      <c r="BK14" s="91">
        <v>1</v>
      </c>
      <c r="BL14" s="100" t="s">
        <v>57</v>
      </c>
      <c r="BM14" s="100" t="s">
        <v>57</v>
      </c>
      <c r="BN14" s="103">
        <v>1</v>
      </c>
      <c r="BO14" s="91">
        <v>1</v>
      </c>
      <c r="BP14" s="91">
        <v>1</v>
      </c>
      <c r="BQ14" s="91">
        <v>1</v>
      </c>
      <c r="BR14" s="91">
        <v>1</v>
      </c>
      <c r="BS14" s="91">
        <v>1</v>
      </c>
      <c r="BT14" s="91">
        <v>1</v>
      </c>
      <c r="BU14" s="91">
        <v>1</v>
      </c>
      <c r="BV14" s="91">
        <v>1</v>
      </c>
      <c r="BW14" s="91">
        <v>1</v>
      </c>
      <c r="BX14" s="91">
        <v>1</v>
      </c>
      <c r="BY14" s="91">
        <v>1</v>
      </c>
      <c r="BZ14" s="91">
        <v>1</v>
      </c>
      <c r="CA14" s="91">
        <v>1</v>
      </c>
      <c r="CB14" s="185" t="s">
        <v>57</v>
      </c>
      <c r="CC14" s="91">
        <v>1</v>
      </c>
      <c r="CD14" s="91">
        <v>1</v>
      </c>
      <c r="CE14" s="91">
        <v>1</v>
      </c>
      <c r="CF14" s="91">
        <v>1</v>
      </c>
      <c r="CG14" s="86">
        <v>1</v>
      </c>
      <c r="CH14" s="86">
        <v>1</v>
      </c>
      <c r="CI14" s="91">
        <v>1</v>
      </c>
      <c r="CJ14" s="100" t="s">
        <v>57</v>
      </c>
      <c r="CK14" s="91">
        <v>1</v>
      </c>
      <c r="CL14" s="91">
        <v>1</v>
      </c>
      <c r="CM14" s="91">
        <v>1</v>
      </c>
      <c r="CN14" s="93">
        <v>1</v>
      </c>
      <c r="CO14" s="100" t="s">
        <v>57</v>
      </c>
      <c r="CP14" s="100" t="s">
        <v>57</v>
      </c>
      <c r="CQ14" s="91">
        <v>1</v>
      </c>
      <c r="CR14" s="91">
        <v>1</v>
      </c>
      <c r="CS14" s="91">
        <v>1</v>
      </c>
      <c r="CT14" s="91">
        <v>1</v>
      </c>
      <c r="CU14" s="91">
        <v>1</v>
      </c>
      <c r="CV14" s="91">
        <v>1</v>
      </c>
      <c r="CW14" s="91">
        <v>1</v>
      </c>
      <c r="CX14" s="91">
        <v>1</v>
      </c>
      <c r="CY14" s="91">
        <v>1</v>
      </c>
      <c r="CZ14" s="91">
        <v>1</v>
      </c>
      <c r="DA14" s="91">
        <v>1</v>
      </c>
      <c r="DB14" s="91">
        <v>1</v>
      </c>
      <c r="DC14" s="100" t="s">
        <v>57</v>
      </c>
      <c r="DD14" s="185" t="s">
        <v>57</v>
      </c>
      <c r="DE14" s="100" t="s">
        <v>57</v>
      </c>
      <c r="DF14" s="91">
        <v>1</v>
      </c>
      <c r="DG14" s="100" t="s">
        <v>57</v>
      </c>
      <c r="DH14" s="91">
        <v>1</v>
      </c>
      <c r="DI14" s="100" t="s">
        <v>57</v>
      </c>
      <c r="DJ14" s="91">
        <v>1</v>
      </c>
      <c r="DK14" s="92">
        <v>0</v>
      </c>
      <c r="DL14" s="91">
        <v>1</v>
      </c>
      <c r="DM14" s="93">
        <v>1</v>
      </c>
      <c r="DN14" s="91">
        <v>1</v>
      </c>
      <c r="DO14" s="100" t="s">
        <v>57</v>
      </c>
      <c r="DP14" s="91">
        <v>1</v>
      </c>
      <c r="DQ14" s="91">
        <v>1</v>
      </c>
      <c r="DR14" s="91">
        <v>1</v>
      </c>
      <c r="DS14" s="91">
        <v>1</v>
      </c>
      <c r="DT14" s="91">
        <v>1</v>
      </c>
      <c r="DU14" s="91">
        <v>1</v>
      </c>
      <c r="DV14" s="92">
        <v>0</v>
      </c>
      <c r="DW14" s="91">
        <v>1</v>
      </c>
      <c r="DX14" s="91">
        <v>1</v>
      </c>
      <c r="DY14" s="93">
        <v>1</v>
      </c>
      <c r="DZ14" s="93">
        <v>1</v>
      </c>
      <c r="EA14" s="93">
        <v>1</v>
      </c>
      <c r="EB14" s="100" t="s">
        <v>57</v>
      </c>
      <c r="EC14" s="93">
        <v>1</v>
      </c>
      <c r="ED14" s="91">
        <v>1</v>
      </c>
      <c r="EE14" s="100" t="s">
        <v>57</v>
      </c>
      <c r="EF14" s="91">
        <v>1</v>
      </c>
      <c r="EG14" s="100" t="s">
        <v>57</v>
      </c>
      <c r="EH14" s="100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91">
        <v>1</v>
      </c>
      <c r="EO14" s="92">
        <v>0</v>
      </c>
      <c r="EP14" s="91">
        <v>1</v>
      </c>
      <c r="EQ14" s="91">
        <v>1</v>
      </c>
      <c r="ER14" s="91">
        <v>1</v>
      </c>
      <c r="ES14" s="91">
        <v>1</v>
      </c>
      <c r="ET14" s="92">
        <v>0</v>
      </c>
      <c r="EU14" s="91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94">
        <f t="shared" si="0"/>
        <v>95</v>
      </c>
      <c r="FD14" s="212">
        <f t="shared" si="1"/>
        <v>0.95</v>
      </c>
      <c r="FE14" s="101">
        <f t="shared" si="3"/>
        <v>5</v>
      </c>
      <c r="FF14" s="95"/>
      <c r="FG14" s="7">
        <v>1</v>
      </c>
      <c r="FH14" s="102">
        <v>5817614.1821558904</v>
      </c>
      <c r="FI14" s="97">
        <v>21971035244.740002</v>
      </c>
      <c r="FJ14" s="97">
        <v>1312608605.23</v>
      </c>
      <c r="FK14" s="124">
        <v>4070.9634905173289</v>
      </c>
      <c r="FL14" s="97">
        <v>7948156152</v>
      </c>
      <c r="FM14" s="97">
        <v>59208363630</v>
      </c>
      <c r="FN14" s="137"/>
      <c r="FO14" s="134"/>
      <c r="FP14" s="179"/>
    </row>
    <row r="15" spans="1:172" s="133" customFormat="1" x14ac:dyDescent="0.25">
      <c r="A15" s="135" t="s">
        <v>168</v>
      </c>
      <c r="B15" s="129" t="s">
        <v>13</v>
      </c>
      <c r="C15" s="91">
        <v>1</v>
      </c>
      <c r="D15" s="91">
        <v>1</v>
      </c>
      <c r="E15" s="98">
        <v>44053803800</v>
      </c>
      <c r="F15" s="98">
        <v>44053803800</v>
      </c>
      <c r="G15" s="85">
        <f t="shared" si="2"/>
        <v>0</v>
      </c>
      <c r="H15" s="86">
        <v>1</v>
      </c>
      <c r="I15" s="86">
        <v>1</v>
      </c>
      <c r="J15" s="99">
        <v>0</v>
      </c>
      <c r="K15" s="99">
        <v>0</v>
      </c>
      <c r="L15" s="86">
        <v>1</v>
      </c>
      <c r="M15" s="86">
        <v>1</v>
      </c>
      <c r="N15" s="86">
        <v>1</v>
      </c>
      <c r="O15" s="100" t="s">
        <v>57</v>
      </c>
      <c r="P15" s="86">
        <v>1</v>
      </c>
      <c r="Q15" s="86">
        <v>1</v>
      </c>
      <c r="R15" s="86">
        <v>1</v>
      </c>
      <c r="S15" s="86">
        <v>1</v>
      </c>
      <c r="T15" s="86">
        <v>1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91">
        <v>1</v>
      </c>
      <c r="AD15" s="91">
        <v>1</v>
      </c>
      <c r="AE15" s="92">
        <v>0</v>
      </c>
      <c r="AF15" s="92">
        <v>0</v>
      </c>
      <c r="AG15" s="91">
        <v>1</v>
      </c>
      <c r="AH15" s="92">
        <v>0</v>
      </c>
      <c r="AI15" s="92">
        <v>0</v>
      </c>
      <c r="AJ15" s="91">
        <v>1</v>
      </c>
      <c r="AK15" s="91">
        <v>1</v>
      </c>
      <c r="AL15" s="91">
        <v>1</v>
      </c>
      <c r="AM15" s="92">
        <v>0</v>
      </c>
      <c r="AN15" s="91">
        <v>1</v>
      </c>
      <c r="AO15" s="91">
        <v>1</v>
      </c>
      <c r="AP15" s="92">
        <v>0</v>
      </c>
      <c r="AQ15" s="92">
        <v>0</v>
      </c>
      <c r="AR15" s="100" t="s">
        <v>57</v>
      </c>
      <c r="AS15" s="100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92">
        <v>0</v>
      </c>
      <c r="BG15" s="86">
        <v>1</v>
      </c>
      <c r="BH15" s="86">
        <v>1</v>
      </c>
      <c r="BI15" s="86">
        <v>1</v>
      </c>
      <c r="BJ15" s="86">
        <v>1</v>
      </c>
      <c r="BK15" s="86">
        <v>1</v>
      </c>
      <c r="BL15" s="100" t="s">
        <v>57</v>
      </c>
      <c r="BM15" s="100" t="s">
        <v>57</v>
      </c>
      <c r="BN15" s="86">
        <v>1</v>
      </c>
      <c r="BO15" s="91">
        <v>1</v>
      </c>
      <c r="BP15" s="86">
        <v>1</v>
      </c>
      <c r="BQ15" s="91">
        <v>1</v>
      </c>
      <c r="BR15" s="92">
        <v>0</v>
      </c>
      <c r="BS15" s="86">
        <v>1</v>
      </c>
      <c r="BT15" s="86">
        <v>1</v>
      </c>
      <c r="BU15" s="86">
        <v>1</v>
      </c>
      <c r="BV15" s="86">
        <v>1</v>
      </c>
      <c r="BW15" s="91">
        <v>1</v>
      </c>
      <c r="BX15" s="86">
        <v>1</v>
      </c>
      <c r="BY15" s="86">
        <v>1</v>
      </c>
      <c r="BZ15" s="91">
        <v>1</v>
      </c>
      <c r="CA15" s="91">
        <v>1</v>
      </c>
      <c r="CB15" s="185" t="s">
        <v>57</v>
      </c>
      <c r="CC15" s="91">
        <v>1</v>
      </c>
      <c r="CD15" s="86">
        <v>1</v>
      </c>
      <c r="CE15" s="92">
        <v>0</v>
      </c>
      <c r="CF15" s="92">
        <v>0</v>
      </c>
      <c r="CG15" s="86">
        <v>1</v>
      </c>
      <c r="CH15" s="92">
        <v>0</v>
      </c>
      <c r="CI15" s="92">
        <v>0</v>
      </c>
      <c r="CJ15" s="100" t="s">
        <v>57</v>
      </c>
      <c r="CK15" s="92">
        <v>0</v>
      </c>
      <c r="CL15" s="92">
        <v>0</v>
      </c>
      <c r="CM15" s="92">
        <v>0</v>
      </c>
      <c r="CN15" s="92">
        <v>0</v>
      </c>
      <c r="CO15" s="100" t="s">
        <v>57</v>
      </c>
      <c r="CP15" s="100" t="s">
        <v>57</v>
      </c>
      <c r="CQ15" s="92">
        <v>0</v>
      </c>
      <c r="CR15" s="91">
        <v>1</v>
      </c>
      <c r="CS15" s="92">
        <v>0</v>
      </c>
      <c r="CT15" s="91">
        <v>1</v>
      </c>
      <c r="CU15" s="91">
        <v>1</v>
      </c>
      <c r="CV15" s="92">
        <v>0</v>
      </c>
      <c r="CW15" s="92">
        <v>0</v>
      </c>
      <c r="CX15" s="91">
        <v>1</v>
      </c>
      <c r="CY15" s="92">
        <v>0</v>
      </c>
      <c r="CZ15" s="92">
        <v>0</v>
      </c>
      <c r="DA15" s="91">
        <v>1</v>
      </c>
      <c r="DB15" s="93">
        <v>1</v>
      </c>
      <c r="DC15" s="100" t="s">
        <v>57</v>
      </c>
      <c r="DD15" s="185" t="s">
        <v>57</v>
      </c>
      <c r="DE15" s="100" t="s">
        <v>57</v>
      </c>
      <c r="DF15" s="91">
        <v>1</v>
      </c>
      <c r="DG15" s="100" t="s">
        <v>57</v>
      </c>
      <c r="DH15" s="91">
        <v>1</v>
      </c>
      <c r="DI15" s="100" t="s">
        <v>57</v>
      </c>
      <c r="DJ15" s="93">
        <v>1</v>
      </c>
      <c r="DK15" s="92">
        <v>0</v>
      </c>
      <c r="DL15" s="92">
        <v>0</v>
      </c>
      <c r="DM15" s="92">
        <v>0</v>
      </c>
      <c r="DN15" s="92">
        <v>0</v>
      </c>
      <c r="DO15" s="100" t="s">
        <v>57</v>
      </c>
      <c r="DP15" s="92">
        <v>0</v>
      </c>
      <c r="DQ15" s="93">
        <v>1</v>
      </c>
      <c r="DR15" s="93">
        <v>1</v>
      </c>
      <c r="DS15" s="93">
        <v>1</v>
      </c>
      <c r="DT15" s="93">
        <v>1</v>
      </c>
      <c r="DU15" s="92">
        <v>0</v>
      </c>
      <c r="DV15" s="92">
        <v>0</v>
      </c>
      <c r="DW15" s="93">
        <v>1</v>
      </c>
      <c r="DX15" s="93">
        <v>1</v>
      </c>
      <c r="DY15" s="92">
        <v>0</v>
      </c>
      <c r="DZ15" s="92">
        <v>0</v>
      </c>
      <c r="EA15" s="92">
        <v>0</v>
      </c>
      <c r="EB15" s="100" t="s">
        <v>57</v>
      </c>
      <c r="EC15" s="92">
        <v>0</v>
      </c>
      <c r="ED15" s="93">
        <v>1</v>
      </c>
      <c r="EE15" s="100" t="s">
        <v>57</v>
      </c>
      <c r="EF15" s="92">
        <v>0</v>
      </c>
      <c r="EG15" s="100" t="s">
        <v>57</v>
      </c>
      <c r="EH15" s="100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92">
        <v>0</v>
      </c>
      <c r="EO15" s="92">
        <v>0</v>
      </c>
      <c r="EP15" s="91">
        <v>1</v>
      </c>
      <c r="EQ15" s="91">
        <v>1</v>
      </c>
      <c r="ER15" s="91">
        <v>1</v>
      </c>
      <c r="ES15" s="91">
        <v>1</v>
      </c>
      <c r="ET15" s="91">
        <v>1</v>
      </c>
      <c r="EU15" s="92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94">
        <f t="shared" si="0"/>
        <v>60</v>
      </c>
      <c r="FD15" s="212">
        <f t="shared" si="1"/>
        <v>0.6</v>
      </c>
      <c r="FE15" s="101">
        <f t="shared" si="3"/>
        <v>28</v>
      </c>
      <c r="FF15" s="95"/>
      <c r="FG15" s="9">
        <v>0</v>
      </c>
      <c r="FH15" s="102">
        <v>3568138.6852764599</v>
      </c>
      <c r="FI15" s="97">
        <v>3201946100</v>
      </c>
      <c r="FJ15" s="97">
        <v>725792600</v>
      </c>
      <c r="FK15" s="124">
        <v>1893.9101688067358</v>
      </c>
      <c r="FL15" s="97">
        <v>1719082400</v>
      </c>
      <c r="FM15" s="97">
        <v>42334721400</v>
      </c>
      <c r="FN15" s="134"/>
      <c r="FO15" s="134"/>
      <c r="FP15" s="179"/>
    </row>
    <row r="16" spans="1:172" s="133" customFormat="1" x14ac:dyDescent="0.25">
      <c r="A16" s="135" t="s">
        <v>169</v>
      </c>
      <c r="B16" s="129" t="s">
        <v>14</v>
      </c>
      <c r="C16" s="91">
        <v>1</v>
      </c>
      <c r="D16" s="91">
        <v>1</v>
      </c>
      <c r="E16" s="98">
        <v>31930164196</v>
      </c>
      <c r="F16" s="98">
        <v>31930164196</v>
      </c>
      <c r="G16" s="85">
        <f t="shared" si="2"/>
        <v>0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1</v>
      </c>
      <c r="N16" s="86">
        <v>1</v>
      </c>
      <c r="O16" s="100" t="s">
        <v>57</v>
      </c>
      <c r="P16" s="86">
        <v>1</v>
      </c>
      <c r="Q16" s="86">
        <v>1</v>
      </c>
      <c r="R16" s="86">
        <v>1</v>
      </c>
      <c r="S16" s="86">
        <v>1</v>
      </c>
      <c r="T16" s="86">
        <v>1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86">
        <v>1</v>
      </c>
      <c r="AD16" s="86">
        <v>1</v>
      </c>
      <c r="AE16" s="91">
        <v>1</v>
      </c>
      <c r="AF16" s="91">
        <v>1</v>
      </c>
      <c r="AG16" s="86">
        <v>1</v>
      </c>
      <c r="AH16" s="92">
        <v>0</v>
      </c>
      <c r="AI16" s="92">
        <v>0</v>
      </c>
      <c r="AJ16" s="91">
        <v>1</v>
      </c>
      <c r="AK16" s="91">
        <v>1</v>
      </c>
      <c r="AL16" s="91">
        <v>1</v>
      </c>
      <c r="AM16" s="91">
        <v>1</v>
      </c>
      <c r="AN16" s="91">
        <v>1</v>
      </c>
      <c r="AO16" s="91">
        <v>1</v>
      </c>
      <c r="AP16" s="92">
        <v>0</v>
      </c>
      <c r="AQ16" s="86">
        <v>1</v>
      </c>
      <c r="AR16" s="100" t="s">
        <v>57</v>
      </c>
      <c r="AS16" s="100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86">
        <v>1</v>
      </c>
      <c r="BG16" s="86">
        <v>1</v>
      </c>
      <c r="BH16" s="86">
        <v>1</v>
      </c>
      <c r="BI16" s="86">
        <v>1</v>
      </c>
      <c r="BJ16" s="86">
        <v>1</v>
      </c>
      <c r="BK16" s="86">
        <v>1</v>
      </c>
      <c r="BL16" s="100" t="s">
        <v>57</v>
      </c>
      <c r="BM16" s="100" t="s">
        <v>57</v>
      </c>
      <c r="BN16" s="113">
        <v>0</v>
      </c>
      <c r="BO16" s="91">
        <v>1</v>
      </c>
      <c r="BP16" s="86">
        <v>1</v>
      </c>
      <c r="BQ16" s="91">
        <v>1</v>
      </c>
      <c r="BR16" s="91">
        <v>1</v>
      </c>
      <c r="BS16" s="86">
        <v>1</v>
      </c>
      <c r="BT16" s="86">
        <v>1</v>
      </c>
      <c r="BU16" s="91">
        <v>1</v>
      </c>
      <c r="BV16" s="91">
        <v>1</v>
      </c>
      <c r="BW16" s="86">
        <v>1</v>
      </c>
      <c r="BX16" s="91">
        <v>1</v>
      </c>
      <c r="BY16" s="86">
        <v>1</v>
      </c>
      <c r="BZ16" s="91">
        <v>1</v>
      </c>
      <c r="CA16" s="91">
        <v>1</v>
      </c>
      <c r="CB16" s="185" t="s">
        <v>57</v>
      </c>
      <c r="CC16" s="86">
        <v>1</v>
      </c>
      <c r="CD16" s="86">
        <v>1</v>
      </c>
      <c r="CE16" s="86">
        <v>1</v>
      </c>
      <c r="CF16" s="86">
        <v>1</v>
      </c>
      <c r="CG16" s="86">
        <v>1</v>
      </c>
      <c r="CH16" s="92">
        <v>0</v>
      </c>
      <c r="CI16" s="86">
        <v>1</v>
      </c>
      <c r="CJ16" s="100" t="s">
        <v>57</v>
      </c>
      <c r="CK16" s="92">
        <v>0</v>
      </c>
      <c r="CL16" s="92">
        <v>0</v>
      </c>
      <c r="CM16" s="92">
        <v>0</v>
      </c>
      <c r="CN16" s="92">
        <v>0</v>
      </c>
      <c r="CO16" s="100" t="s">
        <v>57</v>
      </c>
      <c r="CP16" s="100" t="s">
        <v>57</v>
      </c>
      <c r="CQ16" s="113">
        <v>0</v>
      </c>
      <c r="CR16" s="103">
        <v>1</v>
      </c>
      <c r="CS16" s="113">
        <v>0</v>
      </c>
      <c r="CT16" s="103">
        <v>1</v>
      </c>
      <c r="CU16" s="93">
        <v>1</v>
      </c>
      <c r="CV16" s="93">
        <v>1</v>
      </c>
      <c r="CW16" s="93">
        <v>1</v>
      </c>
      <c r="CX16" s="93">
        <v>1</v>
      </c>
      <c r="CY16" s="93">
        <v>1</v>
      </c>
      <c r="CZ16" s="93">
        <v>1</v>
      </c>
      <c r="DA16" s="93">
        <v>1</v>
      </c>
      <c r="DB16" s="93">
        <v>1</v>
      </c>
      <c r="DC16" s="100" t="s">
        <v>57</v>
      </c>
      <c r="DD16" s="185" t="s">
        <v>57</v>
      </c>
      <c r="DE16" s="100" t="s">
        <v>57</v>
      </c>
      <c r="DF16" s="103">
        <v>1</v>
      </c>
      <c r="DG16" s="100" t="s">
        <v>57</v>
      </c>
      <c r="DH16" s="93">
        <v>1</v>
      </c>
      <c r="DI16" s="100" t="s">
        <v>57</v>
      </c>
      <c r="DJ16" s="103">
        <v>1</v>
      </c>
      <c r="DK16" s="93">
        <v>1</v>
      </c>
      <c r="DL16" s="93">
        <v>1</v>
      </c>
      <c r="DM16" s="93">
        <v>1</v>
      </c>
      <c r="DN16" s="93">
        <v>1</v>
      </c>
      <c r="DO16" s="100" t="s">
        <v>57</v>
      </c>
      <c r="DP16" s="93">
        <v>1</v>
      </c>
      <c r="DQ16" s="113">
        <v>0</v>
      </c>
      <c r="DR16" s="93">
        <v>1</v>
      </c>
      <c r="DS16" s="93">
        <v>1</v>
      </c>
      <c r="DT16" s="93">
        <v>1</v>
      </c>
      <c r="DU16" s="93">
        <v>1</v>
      </c>
      <c r="DV16" s="93">
        <v>1</v>
      </c>
      <c r="DW16" s="93">
        <v>1</v>
      </c>
      <c r="DX16" s="93">
        <v>1</v>
      </c>
      <c r="DY16" s="113">
        <v>0</v>
      </c>
      <c r="DZ16" s="93">
        <v>1</v>
      </c>
      <c r="EA16" s="93">
        <v>1</v>
      </c>
      <c r="EB16" s="100" t="s">
        <v>57</v>
      </c>
      <c r="EC16" s="93">
        <v>1</v>
      </c>
      <c r="ED16" s="93">
        <v>1</v>
      </c>
      <c r="EE16" s="100" t="s">
        <v>57</v>
      </c>
      <c r="EF16" s="103">
        <v>1</v>
      </c>
      <c r="EG16" s="100" t="s">
        <v>57</v>
      </c>
      <c r="EH16" s="100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103">
        <v>1</v>
      </c>
      <c r="EO16" s="103">
        <v>1</v>
      </c>
      <c r="EP16" s="103">
        <v>1</v>
      </c>
      <c r="EQ16" s="103">
        <v>1</v>
      </c>
      <c r="ER16" s="103">
        <v>1</v>
      </c>
      <c r="ES16" s="93">
        <v>1</v>
      </c>
      <c r="ET16" s="103">
        <v>1</v>
      </c>
      <c r="EU16" s="93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94">
        <f t="shared" si="0"/>
        <v>87</v>
      </c>
      <c r="FD16" s="212">
        <f t="shared" si="1"/>
        <v>0.87</v>
      </c>
      <c r="FE16" s="101">
        <f t="shared" si="3"/>
        <v>12</v>
      </c>
      <c r="FF16" s="95"/>
      <c r="FG16" s="7">
        <v>1</v>
      </c>
      <c r="FH16" s="102">
        <v>2878369.2257814799</v>
      </c>
      <c r="FI16" s="97">
        <v>2264403718</v>
      </c>
      <c r="FJ16" s="97">
        <v>489952296</v>
      </c>
      <c r="FK16" s="124">
        <v>5162.9998601980897</v>
      </c>
      <c r="FL16" s="97">
        <v>2745390229</v>
      </c>
      <c r="FM16" s="97">
        <v>29184773967</v>
      </c>
      <c r="FN16" s="134"/>
      <c r="FO16" s="134"/>
      <c r="FP16" s="179"/>
    </row>
    <row r="17" spans="1:172" s="133" customFormat="1" x14ac:dyDescent="0.25">
      <c r="A17" s="135" t="s">
        <v>170</v>
      </c>
      <c r="B17" s="129" t="s">
        <v>15</v>
      </c>
      <c r="C17" s="91">
        <v>1</v>
      </c>
      <c r="D17" s="91">
        <v>1</v>
      </c>
      <c r="E17" s="98">
        <v>87694651930</v>
      </c>
      <c r="F17" s="98">
        <v>87694651930</v>
      </c>
      <c r="G17" s="85">
        <f t="shared" si="2"/>
        <v>0</v>
      </c>
      <c r="H17" s="86">
        <v>1</v>
      </c>
      <c r="I17" s="86">
        <v>1</v>
      </c>
      <c r="J17" s="86">
        <v>1</v>
      </c>
      <c r="K17" s="86">
        <v>1</v>
      </c>
      <c r="L17" s="86">
        <v>1</v>
      </c>
      <c r="M17" s="86">
        <v>1</v>
      </c>
      <c r="N17" s="86">
        <v>1</v>
      </c>
      <c r="O17" s="100" t="s">
        <v>57</v>
      </c>
      <c r="P17" s="86">
        <v>1</v>
      </c>
      <c r="Q17" s="86">
        <v>1</v>
      </c>
      <c r="R17" s="86">
        <v>1</v>
      </c>
      <c r="S17" s="86">
        <v>1</v>
      </c>
      <c r="T17" s="86">
        <v>1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86">
        <v>1</v>
      </c>
      <c r="AD17" s="86">
        <v>1</v>
      </c>
      <c r="AE17" s="91">
        <v>1</v>
      </c>
      <c r="AF17" s="91">
        <v>1</v>
      </c>
      <c r="AG17" s="86">
        <v>1</v>
      </c>
      <c r="AH17" s="86">
        <v>1</v>
      </c>
      <c r="AI17" s="86">
        <v>1</v>
      </c>
      <c r="AJ17" s="91">
        <v>1</v>
      </c>
      <c r="AK17" s="91">
        <v>1</v>
      </c>
      <c r="AL17" s="91">
        <v>1</v>
      </c>
      <c r="AM17" s="91">
        <v>1</v>
      </c>
      <c r="AN17" s="91">
        <v>1</v>
      </c>
      <c r="AO17" s="91">
        <v>1</v>
      </c>
      <c r="AP17" s="91">
        <v>1</v>
      </c>
      <c r="AQ17" s="91">
        <v>1</v>
      </c>
      <c r="AR17" s="100" t="s">
        <v>57</v>
      </c>
      <c r="AS17" s="100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86">
        <v>1</v>
      </c>
      <c r="BG17" s="91">
        <v>1</v>
      </c>
      <c r="BH17" s="91">
        <v>1</v>
      </c>
      <c r="BI17" s="91">
        <v>1</v>
      </c>
      <c r="BJ17" s="91">
        <v>1</v>
      </c>
      <c r="BK17" s="91">
        <v>1</v>
      </c>
      <c r="BL17" s="100" t="s">
        <v>57</v>
      </c>
      <c r="BM17" s="100" t="s">
        <v>57</v>
      </c>
      <c r="BN17" s="86">
        <v>1</v>
      </c>
      <c r="BO17" s="91">
        <v>1</v>
      </c>
      <c r="BP17" s="91">
        <v>1</v>
      </c>
      <c r="BQ17" s="91">
        <v>1</v>
      </c>
      <c r="BR17" s="91">
        <v>1</v>
      </c>
      <c r="BS17" s="91">
        <v>1</v>
      </c>
      <c r="BT17" s="91">
        <v>1</v>
      </c>
      <c r="BU17" s="91">
        <v>1</v>
      </c>
      <c r="BV17" s="91">
        <v>1</v>
      </c>
      <c r="BW17" s="91">
        <v>1</v>
      </c>
      <c r="BX17" s="91">
        <v>1</v>
      </c>
      <c r="BY17" s="91">
        <v>1</v>
      </c>
      <c r="BZ17" s="91">
        <v>1</v>
      </c>
      <c r="CA17" s="91">
        <v>1</v>
      </c>
      <c r="CB17" s="185" t="s">
        <v>57</v>
      </c>
      <c r="CC17" s="91">
        <v>1</v>
      </c>
      <c r="CD17" s="86">
        <v>1</v>
      </c>
      <c r="CE17" s="91">
        <v>1</v>
      </c>
      <c r="CF17" s="86">
        <v>1</v>
      </c>
      <c r="CG17" s="91">
        <v>1</v>
      </c>
      <c r="CH17" s="86">
        <v>1</v>
      </c>
      <c r="CI17" s="105">
        <v>1</v>
      </c>
      <c r="CJ17" s="100" t="s">
        <v>57</v>
      </c>
      <c r="CK17" s="91">
        <v>1</v>
      </c>
      <c r="CL17" s="86">
        <v>1</v>
      </c>
      <c r="CM17" s="93">
        <v>1</v>
      </c>
      <c r="CN17" s="91">
        <v>1</v>
      </c>
      <c r="CO17" s="100" t="s">
        <v>57</v>
      </c>
      <c r="CP17" s="100" t="s">
        <v>57</v>
      </c>
      <c r="CQ17" s="93">
        <v>1</v>
      </c>
      <c r="CR17" s="93">
        <v>1</v>
      </c>
      <c r="CS17" s="93">
        <v>1</v>
      </c>
      <c r="CT17" s="91">
        <v>1</v>
      </c>
      <c r="CU17" s="91">
        <v>1</v>
      </c>
      <c r="CV17" s="93">
        <v>1</v>
      </c>
      <c r="CW17" s="93">
        <v>1</v>
      </c>
      <c r="CX17" s="93">
        <v>1</v>
      </c>
      <c r="CY17" s="93">
        <v>1</v>
      </c>
      <c r="CZ17" s="91">
        <v>1</v>
      </c>
      <c r="DA17" s="93">
        <v>1</v>
      </c>
      <c r="DB17" s="91">
        <v>1</v>
      </c>
      <c r="DC17" s="100" t="s">
        <v>57</v>
      </c>
      <c r="DD17" s="185" t="s">
        <v>57</v>
      </c>
      <c r="DE17" s="100" t="s">
        <v>57</v>
      </c>
      <c r="DF17" s="91">
        <v>1</v>
      </c>
      <c r="DG17" s="100" t="s">
        <v>57</v>
      </c>
      <c r="DH17" s="91">
        <v>1</v>
      </c>
      <c r="DI17" s="100" t="s">
        <v>57</v>
      </c>
      <c r="DJ17" s="91">
        <v>1</v>
      </c>
      <c r="DK17" s="93">
        <v>1</v>
      </c>
      <c r="DL17" s="91">
        <v>1</v>
      </c>
      <c r="DM17" s="91">
        <v>1</v>
      </c>
      <c r="DN17" s="91">
        <v>1</v>
      </c>
      <c r="DO17" s="100" t="s">
        <v>57</v>
      </c>
      <c r="DP17" s="91">
        <v>1</v>
      </c>
      <c r="DQ17" s="104">
        <v>1</v>
      </c>
      <c r="DR17" s="91">
        <v>1</v>
      </c>
      <c r="DS17" s="93">
        <v>1</v>
      </c>
      <c r="DT17" s="91">
        <v>1</v>
      </c>
      <c r="DU17" s="93">
        <v>1</v>
      </c>
      <c r="DV17" s="91">
        <v>1</v>
      </c>
      <c r="DW17" s="91">
        <v>1</v>
      </c>
      <c r="DX17" s="91">
        <v>1</v>
      </c>
      <c r="DY17" s="93">
        <v>1</v>
      </c>
      <c r="DZ17" s="91">
        <v>1</v>
      </c>
      <c r="EA17" s="93">
        <v>1</v>
      </c>
      <c r="EB17" s="100" t="s">
        <v>57</v>
      </c>
      <c r="EC17" s="93">
        <v>1</v>
      </c>
      <c r="ED17" s="91">
        <v>1</v>
      </c>
      <c r="EE17" s="100" t="s">
        <v>57</v>
      </c>
      <c r="EF17" s="93">
        <v>1</v>
      </c>
      <c r="EG17" s="100" t="s">
        <v>57</v>
      </c>
      <c r="EH17" s="100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93">
        <v>1</v>
      </c>
      <c r="EO17" s="93">
        <v>1</v>
      </c>
      <c r="EP17" s="93">
        <v>1</v>
      </c>
      <c r="EQ17" s="93">
        <v>1</v>
      </c>
      <c r="ER17" s="91">
        <v>1</v>
      </c>
      <c r="ES17" s="91">
        <v>1</v>
      </c>
      <c r="ET17" s="93">
        <v>1</v>
      </c>
      <c r="EU17" s="91">
        <v>1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94">
        <f t="shared" si="0"/>
        <v>100</v>
      </c>
      <c r="FD17" s="212">
        <f t="shared" si="1"/>
        <v>1</v>
      </c>
      <c r="FE17" s="101">
        <f t="shared" si="3"/>
        <v>1</v>
      </c>
      <c r="FF17" s="95"/>
      <c r="FG17" s="7">
        <v>1</v>
      </c>
      <c r="FH17" s="102">
        <v>7931266.5926803499</v>
      </c>
      <c r="FI17" s="97">
        <v>23319034029</v>
      </c>
      <c r="FJ17" s="97">
        <v>1783909520</v>
      </c>
      <c r="FK17" s="124">
        <v>13495.48735290158</v>
      </c>
      <c r="FL17" s="97">
        <v>12859548000</v>
      </c>
      <c r="FM17" s="97">
        <v>74835103930</v>
      </c>
      <c r="FN17" s="134"/>
      <c r="FO17" s="134"/>
      <c r="FP17" s="179"/>
    </row>
    <row r="18" spans="1:172" s="133" customFormat="1" x14ac:dyDescent="0.25">
      <c r="A18" s="135" t="s">
        <v>171</v>
      </c>
      <c r="B18" s="129" t="s">
        <v>16</v>
      </c>
      <c r="C18" s="91">
        <v>1</v>
      </c>
      <c r="D18" s="91">
        <v>1</v>
      </c>
      <c r="E18" s="98">
        <v>211944065905</v>
      </c>
      <c r="F18" s="98">
        <v>211944065905</v>
      </c>
      <c r="G18" s="85">
        <f t="shared" si="2"/>
        <v>0</v>
      </c>
      <c r="H18" s="86">
        <v>1</v>
      </c>
      <c r="I18" s="86">
        <v>1</v>
      </c>
      <c r="J18" s="86">
        <v>1</v>
      </c>
      <c r="K18" s="86">
        <v>1</v>
      </c>
      <c r="L18" s="86">
        <v>1</v>
      </c>
      <c r="M18" s="86">
        <v>1</v>
      </c>
      <c r="N18" s="109">
        <v>1</v>
      </c>
      <c r="O18" s="100" t="s">
        <v>57</v>
      </c>
      <c r="P18" s="86">
        <v>1</v>
      </c>
      <c r="Q18" s="86">
        <v>1</v>
      </c>
      <c r="R18" s="86">
        <v>1</v>
      </c>
      <c r="S18" s="86">
        <v>1</v>
      </c>
      <c r="T18" s="86">
        <v>1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103">
        <v>1</v>
      </c>
      <c r="AD18" s="103">
        <v>1</v>
      </c>
      <c r="AE18" s="103">
        <v>1</v>
      </c>
      <c r="AF18" s="103">
        <v>1</v>
      </c>
      <c r="AG18" s="103">
        <v>1</v>
      </c>
      <c r="AH18" s="103">
        <v>1</v>
      </c>
      <c r="AI18" s="103">
        <v>1</v>
      </c>
      <c r="AJ18" s="103">
        <v>1</v>
      </c>
      <c r="AK18" s="103">
        <v>1</v>
      </c>
      <c r="AL18" s="103">
        <v>1</v>
      </c>
      <c r="AM18" s="103">
        <v>1</v>
      </c>
      <c r="AN18" s="103">
        <v>1</v>
      </c>
      <c r="AO18" s="103">
        <v>1</v>
      </c>
      <c r="AP18" s="113">
        <v>0</v>
      </c>
      <c r="AQ18" s="103">
        <v>1</v>
      </c>
      <c r="AR18" s="100" t="s">
        <v>57</v>
      </c>
      <c r="AS18" s="100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113">
        <v>0</v>
      </c>
      <c r="BG18" s="113">
        <v>0</v>
      </c>
      <c r="BH18" s="113">
        <v>0</v>
      </c>
      <c r="BI18" s="113">
        <v>0</v>
      </c>
      <c r="BJ18" s="103">
        <v>1</v>
      </c>
      <c r="BK18" s="86">
        <v>1</v>
      </c>
      <c r="BL18" s="100" t="s">
        <v>57</v>
      </c>
      <c r="BM18" s="100" t="s">
        <v>57</v>
      </c>
      <c r="BN18" s="113">
        <v>0</v>
      </c>
      <c r="BO18" s="92">
        <v>0</v>
      </c>
      <c r="BP18" s="103">
        <v>1</v>
      </c>
      <c r="BQ18" s="113">
        <v>0</v>
      </c>
      <c r="BR18" s="103">
        <v>1</v>
      </c>
      <c r="BS18" s="103">
        <v>1</v>
      </c>
      <c r="BT18" s="103">
        <v>1</v>
      </c>
      <c r="BU18" s="103">
        <v>1</v>
      </c>
      <c r="BV18" s="103">
        <v>1</v>
      </c>
      <c r="BW18" s="113">
        <v>0</v>
      </c>
      <c r="BX18" s="103">
        <v>1</v>
      </c>
      <c r="BY18" s="103">
        <v>1</v>
      </c>
      <c r="BZ18" s="103">
        <v>1</v>
      </c>
      <c r="CA18" s="103">
        <v>1</v>
      </c>
      <c r="CB18" s="185" t="s">
        <v>57</v>
      </c>
      <c r="CC18" s="103">
        <v>1</v>
      </c>
      <c r="CD18" s="103">
        <v>1</v>
      </c>
      <c r="CE18" s="113">
        <v>0</v>
      </c>
      <c r="CF18" s="113">
        <v>0</v>
      </c>
      <c r="CG18" s="113">
        <v>0</v>
      </c>
      <c r="CH18" s="113">
        <v>0</v>
      </c>
      <c r="CI18" s="103">
        <v>1</v>
      </c>
      <c r="CJ18" s="100" t="s">
        <v>57</v>
      </c>
      <c r="CK18" s="113">
        <v>0</v>
      </c>
      <c r="CL18" s="113">
        <v>0</v>
      </c>
      <c r="CM18" s="113">
        <v>0</v>
      </c>
      <c r="CN18" s="113">
        <v>0</v>
      </c>
      <c r="CO18" s="100" t="s">
        <v>57</v>
      </c>
      <c r="CP18" s="100" t="s">
        <v>57</v>
      </c>
      <c r="CQ18" s="103">
        <v>1</v>
      </c>
      <c r="CR18" s="113">
        <v>0</v>
      </c>
      <c r="CS18" s="113">
        <v>0</v>
      </c>
      <c r="CT18" s="103">
        <v>1</v>
      </c>
      <c r="CU18" s="113">
        <v>0</v>
      </c>
      <c r="CV18" s="92">
        <v>0</v>
      </c>
      <c r="CW18" s="113">
        <v>0</v>
      </c>
      <c r="CX18" s="113">
        <v>0</v>
      </c>
      <c r="CY18" s="113">
        <v>0</v>
      </c>
      <c r="CZ18" s="113">
        <v>0</v>
      </c>
      <c r="DA18" s="113">
        <v>0</v>
      </c>
      <c r="DB18" s="103">
        <v>1</v>
      </c>
      <c r="DC18" s="100" t="s">
        <v>57</v>
      </c>
      <c r="DD18" s="185" t="s">
        <v>57</v>
      </c>
      <c r="DE18" s="100" t="s">
        <v>57</v>
      </c>
      <c r="DF18" s="103">
        <v>1</v>
      </c>
      <c r="DG18" s="100" t="s">
        <v>57</v>
      </c>
      <c r="DH18" s="103">
        <v>1</v>
      </c>
      <c r="DI18" s="100" t="s">
        <v>57</v>
      </c>
      <c r="DJ18" s="103">
        <v>1</v>
      </c>
      <c r="DK18" s="113">
        <v>0</v>
      </c>
      <c r="DL18" s="103">
        <v>1</v>
      </c>
      <c r="DM18" s="103">
        <v>1</v>
      </c>
      <c r="DN18" s="113">
        <v>0</v>
      </c>
      <c r="DO18" s="100" t="s">
        <v>57</v>
      </c>
      <c r="DP18" s="113">
        <v>0</v>
      </c>
      <c r="DQ18" s="115">
        <v>1</v>
      </c>
      <c r="DR18" s="115">
        <v>1</v>
      </c>
      <c r="DS18" s="113">
        <v>0</v>
      </c>
      <c r="DT18" s="113">
        <v>0</v>
      </c>
      <c r="DU18" s="113">
        <v>0</v>
      </c>
      <c r="DV18" s="103">
        <v>1</v>
      </c>
      <c r="DW18" s="103">
        <v>1</v>
      </c>
      <c r="DX18" s="103">
        <v>1</v>
      </c>
      <c r="DY18" s="113">
        <v>0</v>
      </c>
      <c r="DZ18" s="113">
        <v>0</v>
      </c>
      <c r="EA18" s="113">
        <v>0</v>
      </c>
      <c r="EB18" s="100" t="s">
        <v>57</v>
      </c>
      <c r="EC18" s="113">
        <v>0</v>
      </c>
      <c r="ED18" s="103">
        <v>1</v>
      </c>
      <c r="EE18" s="100" t="s">
        <v>57</v>
      </c>
      <c r="EF18" s="103">
        <v>1</v>
      </c>
      <c r="EG18" s="100" t="s">
        <v>57</v>
      </c>
      <c r="EH18" s="100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113">
        <v>0</v>
      </c>
      <c r="EO18" s="92">
        <v>0</v>
      </c>
      <c r="EP18" s="103">
        <v>1</v>
      </c>
      <c r="EQ18" s="103">
        <v>1</v>
      </c>
      <c r="ER18" s="116">
        <v>0</v>
      </c>
      <c r="ES18" s="103">
        <v>1</v>
      </c>
      <c r="ET18" s="103">
        <v>1</v>
      </c>
      <c r="EU18" s="103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94">
        <f t="shared" si="0"/>
        <v>61</v>
      </c>
      <c r="FD18" s="212">
        <f t="shared" si="1"/>
        <v>0.61</v>
      </c>
      <c r="FE18" s="101">
        <f t="shared" si="3"/>
        <v>26</v>
      </c>
      <c r="FF18" s="95"/>
      <c r="FG18" s="7">
        <v>1</v>
      </c>
      <c r="FH18" s="102">
        <v>16870388.244049199</v>
      </c>
      <c r="FI18" s="108" t="s">
        <v>199</v>
      </c>
      <c r="FJ18" s="108" t="s">
        <v>199</v>
      </c>
      <c r="FK18" s="124">
        <v>30194.03358493909</v>
      </c>
      <c r="FL18" s="97">
        <v>43930241586</v>
      </c>
      <c r="FM18" s="97">
        <v>159153163019</v>
      </c>
      <c r="FN18" s="134"/>
      <c r="FO18" s="134"/>
      <c r="FP18" s="179"/>
    </row>
    <row r="19" spans="1:172" s="133" customFormat="1" x14ac:dyDescent="0.25">
      <c r="A19" s="135" t="s">
        <v>172</v>
      </c>
      <c r="B19" s="129" t="s">
        <v>17</v>
      </c>
      <c r="C19" s="91">
        <v>1</v>
      </c>
      <c r="D19" s="91">
        <v>1</v>
      </c>
      <c r="E19" s="98">
        <v>57803992937</v>
      </c>
      <c r="F19" s="98">
        <v>57803992937</v>
      </c>
      <c r="G19" s="85">
        <f t="shared" si="2"/>
        <v>0</v>
      </c>
      <c r="H19" s="86">
        <v>1</v>
      </c>
      <c r="I19" s="86">
        <v>1</v>
      </c>
      <c r="J19" s="86">
        <v>1</v>
      </c>
      <c r="K19" s="86">
        <v>1</v>
      </c>
      <c r="L19" s="86">
        <v>1</v>
      </c>
      <c r="M19" s="86">
        <v>1</v>
      </c>
      <c r="N19" s="86">
        <v>1</v>
      </c>
      <c r="O19" s="100" t="s">
        <v>57</v>
      </c>
      <c r="P19" s="86">
        <v>1</v>
      </c>
      <c r="Q19" s="86">
        <v>1</v>
      </c>
      <c r="R19" s="86">
        <v>1</v>
      </c>
      <c r="S19" s="86">
        <v>1</v>
      </c>
      <c r="T19" s="86">
        <v>1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91">
        <v>1</v>
      </c>
      <c r="AD19" s="91">
        <v>1</v>
      </c>
      <c r="AE19" s="91">
        <v>1</v>
      </c>
      <c r="AF19" s="91">
        <v>1</v>
      </c>
      <c r="AG19" s="91">
        <v>1</v>
      </c>
      <c r="AH19" s="91">
        <v>1</v>
      </c>
      <c r="AI19" s="91">
        <v>1</v>
      </c>
      <c r="AJ19" s="91">
        <v>1</v>
      </c>
      <c r="AK19" s="91">
        <v>1</v>
      </c>
      <c r="AL19" s="91">
        <v>1</v>
      </c>
      <c r="AM19" s="91">
        <v>1</v>
      </c>
      <c r="AN19" s="91">
        <v>1</v>
      </c>
      <c r="AO19" s="91">
        <v>1</v>
      </c>
      <c r="AP19" s="91">
        <v>1</v>
      </c>
      <c r="AQ19" s="91">
        <v>1</v>
      </c>
      <c r="AR19" s="100" t="s">
        <v>57</v>
      </c>
      <c r="AS19" s="100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92">
        <v>0</v>
      </c>
      <c r="BG19" s="92">
        <v>0</v>
      </c>
      <c r="BH19" s="92">
        <v>0</v>
      </c>
      <c r="BI19" s="92">
        <v>0</v>
      </c>
      <c r="BJ19" s="92">
        <v>0</v>
      </c>
      <c r="BK19" s="92">
        <v>0</v>
      </c>
      <c r="BL19" s="100" t="s">
        <v>57</v>
      </c>
      <c r="BM19" s="100" t="s">
        <v>57</v>
      </c>
      <c r="BN19" s="113">
        <v>0</v>
      </c>
      <c r="BO19" s="91">
        <v>1</v>
      </c>
      <c r="BP19" s="91">
        <v>1</v>
      </c>
      <c r="BQ19" s="91">
        <v>1</v>
      </c>
      <c r="BR19" s="91">
        <v>1</v>
      </c>
      <c r="BS19" s="91">
        <v>1</v>
      </c>
      <c r="BT19" s="91">
        <v>1</v>
      </c>
      <c r="BU19" s="91">
        <v>1</v>
      </c>
      <c r="BV19" s="91">
        <v>1</v>
      </c>
      <c r="BW19" s="92">
        <v>0</v>
      </c>
      <c r="BX19" s="91">
        <v>1</v>
      </c>
      <c r="BY19" s="91">
        <v>1</v>
      </c>
      <c r="BZ19" s="91">
        <v>1</v>
      </c>
      <c r="CA19" s="91">
        <v>1</v>
      </c>
      <c r="CB19" s="185" t="s">
        <v>57</v>
      </c>
      <c r="CC19" s="91">
        <v>1</v>
      </c>
      <c r="CD19" s="92">
        <v>0</v>
      </c>
      <c r="CE19" s="92">
        <v>0</v>
      </c>
      <c r="CF19" s="92">
        <v>0</v>
      </c>
      <c r="CG19" s="92">
        <v>0</v>
      </c>
      <c r="CH19" s="92">
        <v>0</v>
      </c>
      <c r="CI19" s="92">
        <v>0</v>
      </c>
      <c r="CJ19" s="100" t="s">
        <v>57</v>
      </c>
      <c r="CK19" s="92">
        <v>0</v>
      </c>
      <c r="CL19" s="92">
        <v>0</v>
      </c>
      <c r="CM19" s="92">
        <v>0</v>
      </c>
      <c r="CN19" s="92">
        <v>0</v>
      </c>
      <c r="CO19" s="100" t="s">
        <v>57</v>
      </c>
      <c r="CP19" s="100" t="s">
        <v>57</v>
      </c>
      <c r="CQ19" s="92">
        <v>0</v>
      </c>
      <c r="CR19" s="92">
        <v>0</v>
      </c>
      <c r="CS19" s="92">
        <v>0</v>
      </c>
      <c r="CT19" s="91">
        <v>1</v>
      </c>
      <c r="CU19" s="92">
        <v>0</v>
      </c>
      <c r="CV19" s="92">
        <v>0</v>
      </c>
      <c r="CW19" s="92">
        <v>0</v>
      </c>
      <c r="CX19" s="92">
        <v>0</v>
      </c>
      <c r="CY19" s="92">
        <v>0</v>
      </c>
      <c r="CZ19" s="92">
        <v>0</v>
      </c>
      <c r="DA19" s="92">
        <v>0</v>
      </c>
      <c r="DB19" s="92">
        <v>0</v>
      </c>
      <c r="DC19" s="100" t="s">
        <v>57</v>
      </c>
      <c r="DD19" s="185" t="s">
        <v>57</v>
      </c>
      <c r="DE19" s="100" t="s">
        <v>57</v>
      </c>
      <c r="DF19" s="91">
        <v>1</v>
      </c>
      <c r="DG19" s="100" t="s">
        <v>57</v>
      </c>
      <c r="DH19" s="91">
        <v>1</v>
      </c>
      <c r="DI19" s="100" t="s">
        <v>57</v>
      </c>
      <c r="DJ19" s="92">
        <v>0</v>
      </c>
      <c r="DK19" s="92">
        <v>0</v>
      </c>
      <c r="DL19" s="86">
        <v>1</v>
      </c>
      <c r="DM19" s="92">
        <v>0</v>
      </c>
      <c r="DN19" s="92">
        <v>0</v>
      </c>
      <c r="DO19" s="100" t="s">
        <v>57</v>
      </c>
      <c r="DP19" s="92">
        <v>0</v>
      </c>
      <c r="DQ19" s="86">
        <v>1</v>
      </c>
      <c r="DR19" s="86">
        <v>1</v>
      </c>
      <c r="DS19" s="92">
        <v>0</v>
      </c>
      <c r="DT19" s="92">
        <v>0</v>
      </c>
      <c r="DU19" s="92">
        <v>0</v>
      </c>
      <c r="DV19" s="92">
        <v>0</v>
      </c>
      <c r="DW19" s="92">
        <v>0</v>
      </c>
      <c r="DX19" s="91">
        <v>1</v>
      </c>
      <c r="DY19" s="92">
        <v>0</v>
      </c>
      <c r="DZ19" s="92">
        <v>0</v>
      </c>
      <c r="EA19" s="92">
        <v>0</v>
      </c>
      <c r="EB19" s="100" t="s">
        <v>57</v>
      </c>
      <c r="EC19" s="92">
        <v>0</v>
      </c>
      <c r="ED19" s="91">
        <v>1</v>
      </c>
      <c r="EE19" s="100" t="s">
        <v>57</v>
      </c>
      <c r="EF19" s="92">
        <v>0</v>
      </c>
      <c r="EG19" s="100" t="s">
        <v>57</v>
      </c>
      <c r="EH19" s="100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92">
        <v>0</v>
      </c>
      <c r="EO19" s="92">
        <v>0</v>
      </c>
      <c r="EP19" s="91">
        <v>1</v>
      </c>
      <c r="EQ19" s="92">
        <v>0</v>
      </c>
      <c r="ER19" s="86">
        <v>1</v>
      </c>
      <c r="ES19" s="91">
        <v>1</v>
      </c>
      <c r="ET19" s="91">
        <v>1</v>
      </c>
      <c r="EU19" s="92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94">
        <f t="shared" si="0"/>
        <v>52</v>
      </c>
      <c r="FD19" s="212">
        <f t="shared" si="1"/>
        <v>0.52</v>
      </c>
      <c r="FE19" s="101">
        <f t="shared" si="3"/>
        <v>31</v>
      </c>
      <c r="FF19" s="95"/>
      <c r="FG19" s="9">
        <v>0</v>
      </c>
      <c r="FH19" s="102">
        <v>4596498.7546398202</v>
      </c>
      <c r="FI19" s="108" t="s">
        <v>199</v>
      </c>
      <c r="FJ19" s="108" t="s">
        <v>199</v>
      </c>
      <c r="FK19" s="124">
        <v>14407.871645175985</v>
      </c>
      <c r="FL19" s="97">
        <v>3892778432</v>
      </c>
      <c r="FM19" s="97">
        <v>52378292710</v>
      </c>
      <c r="FN19" s="134"/>
      <c r="FO19" s="134"/>
      <c r="FP19" s="179"/>
    </row>
    <row r="20" spans="1:172" s="133" customFormat="1" x14ac:dyDescent="0.25">
      <c r="A20" s="135" t="s">
        <v>173</v>
      </c>
      <c r="B20" s="129" t="s">
        <v>18</v>
      </c>
      <c r="C20" s="91">
        <v>1</v>
      </c>
      <c r="D20" s="91">
        <v>1</v>
      </c>
      <c r="E20" s="98">
        <v>19975370000</v>
      </c>
      <c r="F20" s="98">
        <v>19975370000</v>
      </c>
      <c r="G20" s="85">
        <f t="shared" si="2"/>
        <v>0</v>
      </c>
      <c r="H20" s="86">
        <v>1</v>
      </c>
      <c r="I20" s="86">
        <v>1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  <c r="O20" s="100" t="s">
        <v>57</v>
      </c>
      <c r="P20" s="86">
        <v>1</v>
      </c>
      <c r="Q20" s="86">
        <v>1</v>
      </c>
      <c r="R20" s="86">
        <v>1</v>
      </c>
      <c r="S20" s="86">
        <v>1</v>
      </c>
      <c r="T20" s="86">
        <v>1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91">
        <v>1</v>
      </c>
      <c r="AD20" s="91">
        <v>1</v>
      </c>
      <c r="AE20" s="91">
        <v>1</v>
      </c>
      <c r="AF20" s="91">
        <v>1</v>
      </c>
      <c r="AG20" s="91">
        <v>1</v>
      </c>
      <c r="AH20" s="92">
        <v>0</v>
      </c>
      <c r="AI20" s="92">
        <v>0</v>
      </c>
      <c r="AJ20" s="91">
        <v>1</v>
      </c>
      <c r="AK20" s="91">
        <v>1</v>
      </c>
      <c r="AL20" s="91">
        <v>1</v>
      </c>
      <c r="AM20" s="92">
        <v>0</v>
      </c>
      <c r="AN20" s="91">
        <v>1</v>
      </c>
      <c r="AO20" s="92">
        <v>0</v>
      </c>
      <c r="AP20" s="92">
        <v>0</v>
      </c>
      <c r="AQ20" s="91">
        <v>1</v>
      </c>
      <c r="AR20" s="100" t="s">
        <v>57</v>
      </c>
      <c r="AS20" s="100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92">
        <v>0</v>
      </c>
      <c r="BG20" s="91">
        <v>1</v>
      </c>
      <c r="BH20" s="91">
        <v>1</v>
      </c>
      <c r="BI20" s="91">
        <v>1</v>
      </c>
      <c r="BJ20" s="92">
        <v>0</v>
      </c>
      <c r="BK20" s="106">
        <v>0</v>
      </c>
      <c r="BL20" s="100" t="s">
        <v>57</v>
      </c>
      <c r="BM20" s="100" t="s">
        <v>57</v>
      </c>
      <c r="BN20" s="113">
        <v>0</v>
      </c>
      <c r="BO20" s="104">
        <v>1</v>
      </c>
      <c r="BP20" s="104">
        <v>1</v>
      </c>
      <c r="BQ20" s="91">
        <v>1</v>
      </c>
      <c r="BR20" s="117">
        <v>0</v>
      </c>
      <c r="BS20" s="91">
        <v>1</v>
      </c>
      <c r="BT20" s="104">
        <v>1</v>
      </c>
      <c r="BU20" s="91">
        <v>1</v>
      </c>
      <c r="BV20" s="91">
        <v>1</v>
      </c>
      <c r="BW20" s="91">
        <v>1</v>
      </c>
      <c r="BX20" s="91">
        <v>1</v>
      </c>
      <c r="BY20" s="91">
        <v>1</v>
      </c>
      <c r="BZ20" s="91">
        <v>1</v>
      </c>
      <c r="CA20" s="91">
        <v>1</v>
      </c>
      <c r="CB20" s="185" t="s">
        <v>57</v>
      </c>
      <c r="CC20" s="91">
        <v>1</v>
      </c>
      <c r="CD20" s="92">
        <v>0</v>
      </c>
      <c r="CE20" s="92">
        <v>0</v>
      </c>
      <c r="CF20" s="92">
        <v>0</v>
      </c>
      <c r="CG20" s="91">
        <v>1</v>
      </c>
      <c r="CH20" s="92">
        <v>0</v>
      </c>
      <c r="CI20" s="92">
        <v>0</v>
      </c>
      <c r="CJ20" s="100" t="s">
        <v>57</v>
      </c>
      <c r="CK20" s="92">
        <v>0</v>
      </c>
      <c r="CL20" s="92">
        <v>0</v>
      </c>
      <c r="CM20" s="92">
        <v>0</v>
      </c>
      <c r="CN20" s="92">
        <v>0</v>
      </c>
      <c r="CO20" s="100" t="s">
        <v>57</v>
      </c>
      <c r="CP20" s="100" t="s">
        <v>57</v>
      </c>
      <c r="CQ20" s="117">
        <v>0</v>
      </c>
      <c r="CR20" s="91">
        <v>1</v>
      </c>
      <c r="CS20" s="104">
        <v>1</v>
      </c>
      <c r="CT20" s="91">
        <v>1</v>
      </c>
      <c r="CU20" s="91">
        <v>1</v>
      </c>
      <c r="CV20" s="91">
        <v>1</v>
      </c>
      <c r="CW20" s="104">
        <v>1</v>
      </c>
      <c r="CX20" s="91">
        <v>1</v>
      </c>
      <c r="CY20" s="104">
        <v>1</v>
      </c>
      <c r="CZ20" s="91">
        <v>1</v>
      </c>
      <c r="DA20" s="104">
        <v>1</v>
      </c>
      <c r="DB20" s="92">
        <v>0</v>
      </c>
      <c r="DC20" s="100" t="s">
        <v>57</v>
      </c>
      <c r="DD20" s="185" t="s">
        <v>57</v>
      </c>
      <c r="DE20" s="100" t="s">
        <v>57</v>
      </c>
      <c r="DF20" s="91">
        <v>1</v>
      </c>
      <c r="DG20" s="100" t="s">
        <v>57</v>
      </c>
      <c r="DH20" s="91">
        <v>1</v>
      </c>
      <c r="DI20" s="100" t="s">
        <v>57</v>
      </c>
      <c r="DJ20" s="91">
        <v>1</v>
      </c>
      <c r="DK20" s="117">
        <v>0</v>
      </c>
      <c r="DL20" s="92">
        <v>0</v>
      </c>
      <c r="DM20" s="91">
        <v>1</v>
      </c>
      <c r="DN20" s="86">
        <v>1</v>
      </c>
      <c r="DO20" s="100" t="s">
        <v>57</v>
      </c>
      <c r="DP20" s="91">
        <v>1</v>
      </c>
      <c r="DQ20" s="91">
        <v>1</v>
      </c>
      <c r="DR20" s="91">
        <v>1</v>
      </c>
      <c r="DS20" s="117">
        <v>0</v>
      </c>
      <c r="DT20" s="117">
        <v>0</v>
      </c>
      <c r="DU20" s="92">
        <v>0</v>
      </c>
      <c r="DV20" s="91">
        <v>1</v>
      </c>
      <c r="DW20" s="104">
        <v>1</v>
      </c>
      <c r="DX20" s="91">
        <v>1</v>
      </c>
      <c r="DY20" s="92">
        <v>0</v>
      </c>
      <c r="DZ20" s="92">
        <v>0</v>
      </c>
      <c r="EA20" s="92">
        <v>0</v>
      </c>
      <c r="EB20" s="100" t="s">
        <v>57</v>
      </c>
      <c r="EC20" s="92">
        <v>0</v>
      </c>
      <c r="ED20" s="91">
        <v>1</v>
      </c>
      <c r="EE20" s="100" t="s">
        <v>57</v>
      </c>
      <c r="EF20" s="92">
        <v>0</v>
      </c>
      <c r="EG20" s="100" t="s">
        <v>57</v>
      </c>
      <c r="EH20" s="100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91">
        <v>1</v>
      </c>
      <c r="EO20" s="92">
        <v>0</v>
      </c>
      <c r="EP20" s="91">
        <v>1</v>
      </c>
      <c r="EQ20" s="91">
        <v>1</v>
      </c>
      <c r="ER20" s="91">
        <v>1</v>
      </c>
      <c r="ES20" s="91">
        <v>1</v>
      </c>
      <c r="ET20" s="91">
        <v>1</v>
      </c>
      <c r="EU20" s="91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94">
        <f t="shared" si="0"/>
        <v>68</v>
      </c>
      <c r="FD20" s="212">
        <f t="shared" si="1"/>
        <v>0.68</v>
      </c>
      <c r="FE20" s="101">
        <f t="shared" si="3"/>
        <v>20</v>
      </c>
      <c r="FF20" s="95"/>
      <c r="FG20" s="7">
        <v>1</v>
      </c>
      <c r="FH20" s="102">
        <v>1920350.33974741</v>
      </c>
      <c r="FI20" s="97">
        <v>1378595000</v>
      </c>
      <c r="FJ20" s="97">
        <v>650534000</v>
      </c>
      <c r="FK20" s="124">
        <v>3520.1990470843321</v>
      </c>
      <c r="FL20" s="97">
        <v>1130118000</v>
      </c>
      <c r="FM20" s="97">
        <v>18845252000</v>
      </c>
      <c r="FN20" s="134"/>
      <c r="FO20" s="134"/>
      <c r="FP20" s="179"/>
    </row>
    <row r="21" spans="1:172" s="133" customFormat="1" x14ac:dyDescent="0.25">
      <c r="A21" s="135" t="s">
        <v>174</v>
      </c>
      <c r="B21" s="129" t="s">
        <v>19</v>
      </c>
      <c r="C21" s="91">
        <v>1</v>
      </c>
      <c r="D21" s="91">
        <v>1</v>
      </c>
      <c r="E21" s="98">
        <v>17730929000</v>
      </c>
      <c r="F21" s="98">
        <v>17730929000</v>
      </c>
      <c r="G21" s="85">
        <f t="shared" si="2"/>
        <v>0</v>
      </c>
      <c r="H21" s="86">
        <v>1</v>
      </c>
      <c r="I21" s="86">
        <v>1</v>
      </c>
      <c r="J21" s="86">
        <v>1</v>
      </c>
      <c r="K21" s="86">
        <v>1</v>
      </c>
      <c r="L21" s="86">
        <v>1</v>
      </c>
      <c r="M21" s="86">
        <v>1</v>
      </c>
      <c r="N21" s="86">
        <v>1</v>
      </c>
      <c r="O21" s="100" t="s">
        <v>57</v>
      </c>
      <c r="P21" s="86">
        <v>1</v>
      </c>
      <c r="Q21" s="86">
        <v>1</v>
      </c>
      <c r="R21" s="86">
        <v>1</v>
      </c>
      <c r="S21" s="86">
        <v>1</v>
      </c>
      <c r="T21" s="86">
        <v>1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91">
        <v>1</v>
      </c>
      <c r="AD21" s="91">
        <v>1</v>
      </c>
      <c r="AE21" s="91">
        <v>1</v>
      </c>
      <c r="AF21" s="92">
        <v>0</v>
      </c>
      <c r="AG21" s="91">
        <v>1</v>
      </c>
      <c r="AH21" s="92">
        <v>0</v>
      </c>
      <c r="AI21" s="92">
        <v>0</v>
      </c>
      <c r="AJ21" s="91">
        <v>1</v>
      </c>
      <c r="AK21" s="91">
        <v>1</v>
      </c>
      <c r="AL21" s="91">
        <v>1</v>
      </c>
      <c r="AM21" s="91">
        <v>1</v>
      </c>
      <c r="AN21" s="91">
        <v>1</v>
      </c>
      <c r="AO21" s="91">
        <v>1</v>
      </c>
      <c r="AP21" s="92">
        <v>0</v>
      </c>
      <c r="AQ21" s="92">
        <v>0</v>
      </c>
      <c r="AR21" s="100" t="s">
        <v>57</v>
      </c>
      <c r="AS21" s="100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92">
        <v>0</v>
      </c>
      <c r="BG21" s="92">
        <v>0</v>
      </c>
      <c r="BH21" s="91">
        <v>1</v>
      </c>
      <c r="BI21" s="91">
        <v>1</v>
      </c>
      <c r="BJ21" s="91">
        <v>1</v>
      </c>
      <c r="BK21" s="91">
        <v>1</v>
      </c>
      <c r="BL21" s="100" t="s">
        <v>57</v>
      </c>
      <c r="BM21" s="100" t="s">
        <v>57</v>
      </c>
      <c r="BN21" s="103">
        <v>1</v>
      </c>
      <c r="BO21" s="92">
        <v>0</v>
      </c>
      <c r="BP21" s="92">
        <v>0</v>
      </c>
      <c r="BQ21" s="91">
        <v>1</v>
      </c>
      <c r="BR21" s="91">
        <v>1</v>
      </c>
      <c r="BS21" s="92">
        <v>0</v>
      </c>
      <c r="BT21" s="92">
        <v>0</v>
      </c>
      <c r="BU21" s="91">
        <v>1</v>
      </c>
      <c r="BV21" s="91">
        <v>1</v>
      </c>
      <c r="BW21" s="91">
        <v>1</v>
      </c>
      <c r="BX21" s="91">
        <v>1</v>
      </c>
      <c r="BY21" s="92">
        <v>0</v>
      </c>
      <c r="BZ21" s="91">
        <v>1</v>
      </c>
      <c r="CA21" s="91">
        <v>1</v>
      </c>
      <c r="CB21" s="185" t="s">
        <v>57</v>
      </c>
      <c r="CC21" s="91">
        <v>1</v>
      </c>
      <c r="CD21" s="92">
        <v>0</v>
      </c>
      <c r="CE21" s="91">
        <v>1</v>
      </c>
      <c r="CF21" s="91">
        <v>1</v>
      </c>
      <c r="CG21" s="91">
        <v>1</v>
      </c>
      <c r="CH21" s="91">
        <v>1</v>
      </c>
      <c r="CI21" s="91">
        <v>1</v>
      </c>
      <c r="CJ21" s="100" t="s">
        <v>57</v>
      </c>
      <c r="CK21" s="91">
        <v>1</v>
      </c>
      <c r="CL21" s="92">
        <v>0</v>
      </c>
      <c r="CM21" s="91">
        <v>1</v>
      </c>
      <c r="CN21" s="92">
        <v>0</v>
      </c>
      <c r="CO21" s="100" t="s">
        <v>57</v>
      </c>
      <c r="CP21" s="100" t="s">
        <v>57</v>
      </c>
      <c r="CQ21" s="92">
        <v>0</v>
      </c>
      <c r="CR21" s="92">
        <v>0</v>
      </c>
      <c r="CS21" s="92">
        <v>0</v>
      </c>
      <c r="CT21" s="91">
        <v>1</v>
      </c>
      <c r="CU21" s="91">
        <v>1</v>
      </c>
      <c r="CV21" s="92">
        <v>0</v>
      </c>
      <c r="CW21" s="92">
        <v>0</v>
      </c>
      <c r="CX21" s="92">
        <v>0</v>
      </c>
      <c r="CY21" s="92">
        <v>0</v>
      </c>
      <c r="CZ21" s="92">
        <v>0</v>
      </c>
      <c r="DA21" s="92">
        <v>0</v>
      </c>
      <c r="DB21" s="92">
        <v>0</v>
      </c>
      <c r="DC21" s="100" t="s">
        <v>57</v>
      </c>
      <c r="DD21" s="185" t="s">
        <v>57</v>
      </c>
      <c r="DE21" s="100" t="s">
        <v>57</v>
      </c>
      <c r="DF21" s="91">
        <v>1</v>
      </c>
      <c r="DG21" s="100" t="s">
        <v>57</v>
      </c>
      <c r="DH21" s="91">
        <v>1</v>
      </c>
      <c r="DI21" s="100" t="s">
        <v>57</v>
      </c>
      <c r="DJ21" s="91">
        <v>1</v>
      </c>
      <c r="DK21" s="91">
        <v>1</v>
      </c>
      <c r="DL21" s="91">
        <v>1</v>
      </c>
      <c r="DM21" s="91">
        <v>1</v>
      </c>
      <c r="DN21" s="91">
        <v>1</v>
      </c>
      <c r="DO21" s="100" t="s">
        <v>57</v>
      </c>
      <c r="DP21" s="86">
        <v>1</v>
      </c>
      <c r="DQ21" s="91">
        <v>1</v>
      </c>
      <c r="DR21" s="91">
        <v>1</v>
      </c>
      <c r="DS21" s="91">
        <v>1</v>
      </c>
      <c r="DT21" s="91">
        <v>1</v>
      </c>
      <c r="DU21" s="86">
        <v>1</v>
      </c>
      <c r="DV21" s="92">
        <v>0</v>
      </c>
      <c r="DW21" s="91">
        <v>1</v>
      </c>
      <c r="DX21" s="91">
        <v>1</v>
      </c>
      <c r="DY21" s="92">
        <v>0</v>
      </c>
      <c r="DZ21" s="92">
        <v>0</v>
      </c>
      <c r="EA21" s="92">
        <v>0</v>
      </c>
      <c r="EB21" s="100" t="s">
        <v>57</v>
      </c>
      <c r="EC21" s="92">
        <v>0</v>
      </c>
      <c r="ED21" s="91">
        <v>1</v>
      </c>
      <c r="EE21" s="100" t="s">
        <v>57</v>
      </c>
      <c r="EF21" s="92">
        <v>0</v>
      </c>
      <c r="EG21" s="100" t="s">
        <v>57</v>
      </c>
      <c r="EH21" s="100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92">
        <v>0</v>
      </c>
      <c r="EO21" s="91">
        <v>1</v>
      </c>
      <c r="EP21" s="93">
        <v>1</v>
      </c>
      <c r="EQ21" s="92">
        <v>0</v>
      </c>
      <c r="ER21" s="106">
        <v>0</v>
      </c>
      <c r="ES21" s="86">
        <v>1</v>
      </c>
      <c r="ET21" s="91">
        <v>1</v>
      </c>
      <c r="EU21" s="91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94">
        <f t="shared" si="0"/>
        <v>66</v>
      </c>
      <c r="FD21" s="212">
        <f t="shared" si="1"/>
        <v>0.66</v>
      </c>
      <c r="FE21" s="101">
        <f t="shared" si="3"/>
        <v>21</v>
      </c>
      <c r="FF21" s="95"/>
      <c r="FG21" s="7">
        <v>1</v>
      </c>
      <c r="FH21" s="102">
        <v>1223796.99809999</v>
      </c>
      <c r="FI21" s="97">
        <v>2735512022.1300001</v>
      </c>
      <c r="FJ21" s="97">
        <v>492358597.23000002</v>
      </c>
      <c r="FK21" s="124">
        <v>4836.4329681014415</v>
      </c>
      <c r="FL21" s="97">
        <v>1207275000</v>
      </c>
      <c r="FM21" s="97">
        <v>16523654000</v>
      </c>
      <c r="FN21" s="134"/>
      <c r="FO21" s="134"/>
      <c r="FP21" s="179"/>
    </row>
    <row r="22" spans="1:172" s="133" customFormat="1" x14ac:dyDescent="0.25">
      <c r="A22" s="135" t="s">
        <v>175</v>
      </c>
      <c r="B22" s="129" t="s">
        <v>20</v>
      </c>
      <c r="C22" s="91">
        <v>1</v>
      </c>
      <c r="D22" s="91">
        <v>1</v>
      </c>
      <c r="E22" s="98">
        <v>75441683053</v>
      </c>
      <c r="F22" s="98">
        <v>75441683053</v>
      </c>
      <c r="G22" s="85">
        <f t="shared" si="2"/>
        <v>0</v>
      </c>
      <c r="H22" s="86">
        <v>1</v>
      </c>
      <c r="I22" s="86">
        <v>1</v>
      </c>
      <c r="J22" s="86">
        <v>1</v>
      </c>
      <c r="K22" s="86">
        <v>1</v>
      </c>
      <c r="L22" s="86">
        <v>1</v>
      </c>
      <c r="M22" s="86">
        <v>1</v>
      </c>
      <c r="N22" s="86">
        <v>1</v>
      </c>
      <c r="O22" s="100" t="s">
        <v>57</v>
      </c>
      <c r="P22" s="86">
        <v>1</v>
      </c>
      <c r="Q22" s="86">
        <v>1</v>
      </c>
      <c r="R22" s="86">
        <v>1</v>
      </c>
      <c r="S22" s="86">
        <v>1</v>
      </c>
      <c r="T22" s="86">
        <v>1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91">
        <v>1</v>
      </c>
      <c r="AD22" s="91">
        <v>1</v>
      </c>
      <c r="AE22" s="91">
        <v>1</v>
      </c>
      <c r="AF22" s="91">
        <v>1</v>
      </c>
      <c r="AG22" s="91">
        <v>1</v>
      </c>
      <c r="AH22" s="92">
        <v>0</v>
      </c>
      <c r="AI22" s="92">
        <v>0</v>
      </c>
      <c r="AJ22" s="91">
        <v>1</v>
      </c>
      <c r="AK22" s="91">
        <v>1</v>
      </c>
      <c r="AL22" s="91">
        <v>1</v>
      </c>
      <c r="AM22" s="92">
        <v>0</v>
      </c>
      <c r="AN22" s="86">
        <v>1</v>
      </c>
      <c r="AO22" s="86">
        <v>1</v>
      </c>
      <c r="AP22" s="91">
        <v>1</v>
      </c>
      <c r="AQ22" s="92">
        <v>0</v>
      </c>
      <c r="AR22" s="100" t="s">
        <v>57</v>
      </c>
      <c r="AS22" s="100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92">
        <v>0</v>
      </c>
      <c r="BG22" s="91">
        <v>1</v>
      </c>
      <c r="BH22" s="92">
        <v>0</v>
      </c>
      <c r="BI22" s="92">
        <v>0</v>
      </c>
      <c r="BJ22" s="91">
        <v>1</v>
      </c>
      <c r="BK22" s="92">
        <v>0</v>
      </c>
      <c r="BL22" s="100" t="s">
        <v>57</v>
      </c>
      <c r="BM22" s="100" t="s">
        <v>57</v>
      </c>
      <c r="BN22" s="113">
        <v>0</v>
      </c>
      <c r="BO22" s="91">
        <v>1</v>
      </c>
      <c r="BP22" s="91">
        <v>1</v>
      </c>
      <c r="BQ22" s="91">
        <v>1</v>
      </c>
      <c r="BR22" s="92">
        <v>0</v>
      </c>
      <c r="BS22" s="91">
        <v>1</v>
      </c>
      <c r="BT22" s="91">
        <v>1</v>
      </c>
      <c r="BU22" s="91">
        <v>1</v>
      </c>
      <c r="BV22" s="91">
        <v>1</v>
      </c>
      <c r="BW22" s="91">
        <v>1</v>
      </c>
      <c r="BX22" s="91">
        <v>1</v>
      </c>
      <c r="BY22" s="91">
        <v>1</v>
      </c>
      <c r="BZ22" s="91">
        <v>1</v>
      </c>
      <c r="CA22" s="91">
        <v>1</v>
      </c>
      <c r="CB22" s="185" t="s">
        <v>57</v>
      </c>
      <c r="CC22" s="91">
        <v>1</v>
      </c>
      <c r="CD22" s="92">
        <v>0</v>
      </c>
      <c r="CE22" s="92">
        <v>0</v>
      </c>
      <c r="CF22" s="92">
        <v>0</v>
      </c>
      <c r="CG22" s="91">
        <v>1</v>
      </c>
      <c r="CH22" s="92">
        <v>0</v>
      </c>
      <c r="CI22" s="86">
        <v>1</v>
      </c>
      <c r="CJ22" s="100" t="s">
        <v>57</v>
      </c>
      <c r="CK22" s="92">
        <v>0</v>
      </c>
      <c r="CL22" s="92">
        <v>0</v>
      </c>
      <c r="CM22" s="92">
        <v>0</v>
      </c>
      <c r="CN22" s="92">
        <v>0</v>
      </c>
      <c r="CO22" s="100" t="s">
        <v>57</v>
      </c>
      <c r="CP22" s="100" t="s">
        <v>57</v>
      </c>
      <c r="CQ22" s="91">
        <v>1</v>
      </c>
      <c r="CR22" s="92">
        <v>0</v>
      </c>
      <c r="CS22" s="92">
        <v>0</v>
      </c>
      <c r="CT22" s="91">
        <v>1</v>
      </c>
      <c r="CU22" s="91">
        <v>1</v>
      </c>
      <c r="CV22" s="92">
        <v>0</v>
      </c>
      <c r="CW22" s="92">
        <v>0</v>
      </c>
      <c r="CX22" s="92">
        <v>0</v>
      </c>
      <c r="CY22" s="92">
        <v>0</v>
      </c>
      <c r="CZ22" s="92">
        <v>0</v>
      </c>
      <c r="DA22" s="92">
        <v>0</v>
      </c>
      <c r="DB22" s="91">
        <v>1</v>
      </c>
      <c r="DC22" s="100" t="s">
        <v>57</v>
      </c>
      <c r="DD22" s="185" t="s">
        <v>57</v>
      </c>
      <c r="DE22" s="100" t="s">
        <v>57</v>
      </c>
      <c r="DF22" s="92">
        <v>0</v>
      </c>
      <c r="DG22" s="100" t="s">
        <v>57</v>
      </c>
      <c r="DH22" s="91">
        <v>1</v>
      </c>
      <c r="DI22" s="100" t="s">
        <v>57</v>
      </c>
      <c r="DJ22" s="92">
        <v>0</v>
      </c>
      <c r="DK22" s="92">
        <v>0</v>
      </c>
      <c r="DL22" s="86">
        <v>1</v>
      </c>
      <c r="DM22" s="92">
        <v>0</v>
      </c>
      <c r="DN22" s="86">
        <v>1</v>
      </c>
      <c r="DO22" s="100" t="s">
        <v>57</v>
      </c>
      <c r="DP22" s="91">
        <v>1</v>
      </c>
      <c r="DQ22" s="91">
        <v>1</v>
      </c>
      <c r="DR22" s="86">
        <v>1</v>
      </c>
      <c r="DS22" s="86">
        <v>1</v>
      </c>
      <c r="DT22" s="86">
        <v>1</v>
      </c>
      <c r="DU22" s="86">
        <v>1</v>
      </c>
      <c r="DV22" s="91">
        <v>1</v>
      </c>
      <c r="DW22" s="86">
        <v>1</v>
      </c>
      <c r="DX22" s="91">
        <v>1</v>
      </c>
      <c r="DY22" s="92">
        <v>0</v>
      </c>
      <c r="DZ22" s="92">
        <v>0</v>
      </c>
      <c r="EA22" s="92">
        <v>0</v>
      </c>
      <c r="EB22" s="100" t="s">
        <v>57</v>
      </c>
      <c r="EC22" s="92">
        <v>0</v>
      </c>
      <c r="ED22" s="91">
        <v>1</v>
      </c>
      <c r="EE22" s="100" t="s">
        <v>57</v>
      </c>
      <c r="EF22" s="92">
        <v>0</v>
      </c>
      <c r="EG22" s="100" t="s">
        <v>57</v>
      </c>
      <c r="EH22" s="100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92">
        <v>0</v>
      </c>
      <c r="EO22" s="93">
        <v>1</v>
      </c>
      <c r="EP22" s="86">
        <v>1</v>
      </c>
      <c r="EQ22" s="92">
        <v>0</v>
      </c>
      <c r="ER22" s="93">
        <v>1</v>
      </c>
      <c r="ES22" s="92">
        <v>0</v>
      </c>
      <c r="ET22" s="92">
        <v>0</v>
      </c>
      <c r="EU22" s="91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94">
        <f t="shared" si="0"/>
        <v>61</v>
      </c>
      <c r="FD22" s="212">
        <f t="shared" si="1"/>
        <v>0.61</v>
      </c>
      <c r="FE22" s="101">
        <f t="shared" si="3"/>
        <v>26</v>
      </c>
      <c r="FF22" s="95"/>
      <c r="FG22" s="9">
        <v>0</v>
      </c>
      <c r="FH22" s="102">
        <v>5085848.1830616305</v>
      </c>
      <c r="FI22" s="97">
        <v>14658417144</v>
      </c>
      <c r="FJ22" s="97">
        <v>3730351537</v>
      </c>
      <c r="FK22" s="124">
        <v>49559.556813772113</v>
      </c>
      <c r="FL22" s="97">
        <v>16755412322</v>
      </c>
      <c r="FM22" s="97">
        <v>58686270731</v>
      </c>
      <c r="FN22" s="134"/>
      <c r="FO22" s="134"/>
      <c r="FP22" s="179"/>
    </row>
    <row r="23" spans="1:172" s="133" customFormat="1" x14ac:dyDescent="0.25">
      <c r="A23" s="135" t="s">
        <v>176</v>
      </c>
      <c r="B23" s="129" t="s">
        <v>21</v>
      </c>
      <c r="C23" s="91">
        <v>1</v>
      </c>
      <c r="D23" s="91">
        <v>1</v>
      </c>
      <c r="E23" s="98">
        <v>57182209034</v>
      </c>
      <c r="F23" s="98">
        <v>57182209034</v>
      </c>
      <c r="G23" s="85">
        <f t="shared" si="2"/>
        <v>0</v>
      </c>
      <c r="H23" s="86">
        <v>1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86">
        <v>1</v>
      </c>
      <c r="O23" s="100" t="s">
        <v>57</v>
      </c>
      <c r="P23" s="86">
        <v>1</v>
      </c>
      <c r="Q23" s="86">
        <v>1</v>
      </c>
      <c r="R23" s="86">
        <v>1</v>
      </c>
      <c r="S23" s="86">
        <v>1</v>
      </c>
      <c r="T23" s="86">
        <v>1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91">
        <v>1</v>
      </c>
      <c r="AD23" s="91">
        <v>1</v>
      </c>
      <c r="AE23" s="92">
        <v>0</v>
      </c>
      <c r="AF23" s="92">
        <v>0</v>
      </c>
      <c r="AG23" s="91">
        <v>1</v>
      </c>
      <c r="AH23" s="92">
        <v>0</v>
      </c>
      <c r="AI23" s="91">
        <v>1</v>
      </c>
      <c r="AJ23" s="91">
        <v>1</v>
      </c>
      <c r="AK23" s="91">
        <v>1</v>
      </c>
      <c r="AL23" s="91">
        <v>1</v>
      </c>
      <c r="AM23" s="91">
        <v>1</v>
      </c>
      <c r="AN23" s="91">
        <v>1</v>
      </c>
      <c r="AO23" s="91">
        <v>1</v>
      </c>
      <c r="AP23" s="91">
        <v>1</v>
      </c>
      <c r="AQ23" s="92">
        <v>0</v>
      </c>
      <c r="AR23" s="100" t="s">
        <v>57</v>
      </c>
      <c r="AS23" s="100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92">
        <v>0</v>
      </c>
      <c r="BG23" s="91">
        <v>1</v>
      </c>
      <c r="BH23" s="91">
        <v>1</v>
      </c>
      <c r="BI23" s="91">
        <v>1</v>
      </c>
      <c r="BJ23" s="92">
        <v>0</v>
      </c>
      <c r="BK23" s="86">
        <v>1</v>
      </c>
      <c r="BL23" s="100" t="s">
        <v>57</v>
      </c>
      <c r="BM23" s="100" t="s">
        <v>57</v>
      </c>
      <c r="BN23" s="113">
        <v>0</v>
      </c>
      <c r="BO23" s="91">
        <v>1</v>
      </c>
      <c r="BP23" s="91">
        <v>1</v>
      </c>
      <c r="BQ23" s="91">
        <v>1</v>
      </c>
      <c r="BR23" s="91">
        <v>1</v>
      </c>
      <c r="BS23" s="91">
        <v>1</v>
      </c>
      <c r="BT23" s="91">
        <v>1</v>
      </c>
      <c r="BU23" s="91">
        <v>1</v>
      </c>
      <c r="BV23" s="91">
        <v>1</v>
      </c>
      <c r="BW23" s="91">
        <v>1</v>
      </c>
      <c r="BX23" s="91">
        <v>1</v>
      </c>
      <c r="BY23" s="91">
        <v>1</v>
      </c>
      <c r="BZ23" s="91">
        <v>1</v>
      </c>
      <c r="CA23" s="91">
        <v>1</v>
      </c>
      <c r="CB23" s="185" t="s">
        <v>57</v>
      </c>
      <c r="CC23" s="91">
        <v>1</v>
      </c>
      <c r="CD23" s="91">
        <v>1</v>
      </c>
      <c r="CE23" s="92">
        <v>0</v>
      </c>
      <c r="CF23" s="86">
        <v>1</v>
      </c>
      <c r="CG23" s="86">
        <v>1</v>
      </c>
      <c r="CH23" s="86">
        <v>1</v>
      </c>
      <c r="CI23" s="91">
        <v>1</v>
      </c>
      <c r="CJ23" s="100" t="s">
        <v>57</v>
      </c>
      <c r="CK23" s="86">
        <v>1</v>
      </c>
      <c r="CL23" s="92">
        <v>0</v>
      </c>
      <c r="CM23" s="86">
        <v>1</v>
      </c>
      <c r="CN23" s="86">
        <v>1</v>
      </c>
      <c r="CO23" s="100" t="s">
        <v>57</v>
      </c>
      <c r="CP23" s="100" t="s">
        <v>57</v>
      </c>
      <c r="CQ23" s="92">
        <v>0</v>
      </c>
      <c r="CR23" s="92">
        <v>0</v>
      </c>
      <c r="CS23" s="92">
        <v>0</v>
      </c>
      <c r="CT23" s="91">
        <v>1</v>
      </c>
      <c r="CU23" s="91">
        <v>1</v>
      </c>
      <c r="CV23" s="92">
        <v>0</v>
      </c>
      <c r="CW23" s="92">
        <v>0</v>
      </c>
      <c r="CX23" s="92">
        <v>0</v>
      </c>
      <c r="CY23" s="92">
        <v>0</v>
      </c>
      <c r="CZ23" s="91">
        <v>1</v>
      </c>
      <c r="DA23" s="92">
        <v>0</v>
      </c>
      <c r="DB23" s="92">
        <v>0</v>
      </c>
      <c r="DC23" s="100" t="s">
        <v>57</v>
      </c>
      <c r="DD23" s="185" t="s">
        <v>57</v>
      </c>
      <c r="DE23" s="100" t="s">
        <v>57</v>
      </c>
      <c r="DF23" s="91">
        <v>1</v>
      </c>
      <c r="DG23" s="100" t="s">
        <v>57</v>
      </c>
      <c r="DH23" s="91">
        <v>1</v>
      </c>
      <c r="DI23" s="100" t="s">
        <v>57</v>
      </c>
      <c r="DJ23" s="91">
        <v>1</v>
      </c>
      <c r="DK23" s="92">
        <v>0</v>
      </c>
      <c r="DL23" s="91">
        <v>1</v>
      </c>
      <c r="DM23" s="91">
        <v>1</v>
      </c>
      <c r="DN23" s="92">
        <v>0</v>
      </c>
      <c r="DO23" s="100" t="s">
        <v>57</v>
      </c>
      <c r="DP23" s="91">
        <v>1</v>
      </c>
      <c r="DQ23" s="91">
        <v>1</v>
      </c>
      <c r="DR23" s="91">
        <v>1</v>
      </c>
      <c r="DS23" s="92">
        <v>0</v>
      </c>
      <c r="DT23" s="92">
        <v>0</v>
      </c>
      <c r="DU23" s="92">
        <v>0</v>
      </c>
      <c r="DV23" s="91">
        <v>1</v>
      </c>
      <c r="DW23" s="91">
        <v>1</v>
      </c>
      <c r="DX23" s="91">
        <v>1</v>
      </c>
      <c r="DY23" s="92">
        <v>0</v>
      </c>
      <c r="DZ23" s="91">
        <v>1</v>
      </c>
      <c r="EA23" s="92">
        <v>0</v>
      </c>
      <c r="EB23" s="100" t="s">
        <v>57</v>
      </c>
      <c r="EC23" s="92">
        <v>0</v>
      </c>
      <c r="ED23" s="91">
        <v>1</v>
      </c>
      <c r="EE23" s="100" t="s">
        <v>57</v>
      </c>
      <c r="EF23" s="91">
        <v>1</v>
      </c>
      <c r="EG23" s="100" t="s">
        <v>57</v>
      </c>
      <c r="EH23" s="100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91">
        <v>1</v>
      </c>
      <c r="EO23" s="92">
        <v>0</v>
      </c>
      <c r="EP23" s="91">
        <v>1</v>
      </c>
      <c r="EQ23" s="92">
        <v>0</v>
      </c>
      <c r="ER23" s="91">
        <v>1</v>
      </c>
      <c r="ES23" s="92">
        <v>0</v>
      </c>
      <c r="ET23" s="91">
        <v>1</v>
      </c>
      <c r="EU23" s="91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94">
        <f t="shared" si="0"/>
        <v>71</v>
      </c>
      <c r="FD23" s="212">
        <f t="shared" si="1"/>
        <v>0.71</v>
      </c>
      <c r="FE23" s="101">
        <f t="shared" si="3"/>
        <v>16</v>
      </c>
      <c r="FF23" s="95"/>
      <c r="FG23" s="7">
        <v>1</v>
      </c>
      <c r="FH23" s="102">
        <v>4012295.23317383</v>
      </c>
      <c r="FI23" s="97">
        <v>4339534260</v>
      </c>
      <c r="FJ23" s="97">
        <v>721310819</v>
      </c>
      <c r="FK23" s="124">
        <v>10774.908540233861</v>
      </c>
      <c r="FL23" s="97">
        <v>3195535221</v>
      </c>
      <c r="FM23" s="97">
        <v>53986673813</v>
      </c>
      <c r="FN23" s="134"/>
      <c r="FO23" s="134"/>
      <c r="FP23" s="179"/>
    </row>
    <row r="24" spans="1:172" s="133" customFormat="1" x14ac:dyDescent="0.25">
      <c r="A24" s="135" t="s">
        <v>177</v>
      </c>
      <c r="B24" s="129" t="s">
        <v>22</v>
      </c>
      <c r="C24" s="91">
        <v>1</v>
      </c>
      <c r="D24" s="91">
        <v>1</v>
      </c>
      <c r="E24" s="98">
        <v>67689255648</v>
      </c>
      <c r="F24" s="98">
        <v>67689255648</v>
      </c>
      <c r="G24" s="85">
        <f t="shared" si="2"/>
        <v>0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  <c r="O24" s="100" t="s">
        <v>57</v>
      </c>
      <c r="P24" s="86">
        <v>1</v>
      </c>
      <c r="Q24" s="86">
        <v>1</v>
      </c>
      <c r="R24" s="86">
        <v>1</v>
      </c>
      <c r="S24" s="86">
        <v>1</v>
      </c>
      <c r="T24" s="86">
        <v>1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91">
        <v>1</v>
      </c>
      <c r="AD24" s="91">
        <v>1</v>
      </c>
      <c r="AE24" s="91">
        <v>1</v>
      </c>
      <c r="AF24" s="91">
        <v>1</v>
      </c>
      <c r="AG24" s="91">
        <v>1</v>
      </c>
      <c r="AH24" s="91">
        <v>1</v>
      </c>
      <c r="AI24" s="91">
        <v>1</v>
      </c>
      <c r="AJ24" s="91">
        <v>1</v>
      </c>
      <c r="AK24" s="91">
        <v>1</v>
      </c>
      <c r="AL24" s="91">
        <v>1</v>
      </c>
      <c r="AM24" s="91">
        <v>1</v>
      </c>
      <c r="AN24" s="91">
        <v>1</v>
      </c>
      <c r="AO24" s="91">
        <v>1</v>
      </c>
      <c r="AP24" s="91">
        <v>1</v>
      </c>
      <c r="AQ24" s="86">
        <v>1</v>
      </c>
      <c r="AR24" s="100" t="s">
        <v>57</v>
      </c>
      <c r="AS24" s="100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86">
        <v>1</v>
      </c>
      <c r="BG24" s="91">
        <v>1</v>
      </c>
      <c r="BH24" s="91">
        <v>1</v>
      </c>
      <c r="BI24" s="91">
        <v>1</v>
      </c>
      <c r="BJ24" s="91">
        <v>1</v>
      </c>
      <c r="BK24" s="86">
        <v>1</v>
      </c>
      <c r="BL24" s="100" t="s">
        <v>57</v>
      </c>
      <c r="BM24" s="100" t="s">
        <v>57</v>
      </c>
      <c r="BN24" s="107">
        <v>1</v>
      </c>
      <c r="BO24" s="91">
        <v>1</v>
      </c>
      <c r="BP24" s="91">
        <v>1</v>
      </c>
      <c r="BQ24" s="91">
        <v>1</v>
      </c>
      <c r="BR24" s="91">
        <v>1</v>
      </c>
      <c r="BS24" s="91">
        <v>1</v>
      </c>
      <c r="BT24" s="91">
        <v>1</v>
      </c>
      <c r="BU24" s="91">
        <v>1</v>
      </c>
      <c r="BV24" s="91">
        <v>1</v>
      </c>
      <c r="BW24" s="91">
        <v>1</v>
      </c>
      <c r="BX24" s="91">
        <v>1</v>
      </c>
      <c r="BY24" s="91">
        <v>1</v>
      </c>
      <c r="BZ24" s="91">
        <v>1</v>
      </c>
      <c r="CA24" s="91">
        <v>1</v>
      </c>
      <c r="CB24" s="185" t="s">
        <v>57</v>
      </c>
      <c r="CC24" s="91">
        <v>1</v>
      </c>
      <c r="CD24" s="91">
        <v>1</v>
      </c>
      <c r="CE24" s="91">
        <v>1</v>
      </c>
      <c r="CF24" s="91">
        <v>1</v>
      </c>
      <c r="CG24" s="91">
        <v>1</v>
      </c>
      <c r="CH24" s="91">
        <v>1</v>
      </c>
      <c r="CI24" s="93">
        <v>1</v>
      </c>
      <c r="CJ24" s="100" t="s">
        <v>57</v>
      </c>
      <c r="CK24" s="91">
        <v>1</v>
      </c>
      <c r="CL24" s="86">
        <v>1</v>
      </c>
      <c r="CM24" s="91">
        <v>1</v>
      </c>
      <c r="CN24" s="91">
        <v>1</v>
      </c>
      <c r="CO24" s="100" t="s">
        <v>57</v>
      </c>
      <c r="CP24" s="100" t="s">
        <v>57</v>
      </c>
      <c r="CQ24" s="86">
        <v>1</v>
      </c>
      <c r="CR24" s="91">
        <v>1</v>
      </c>
      <c r="CS24" s="91">
        <v>1</v>
      </c>
      <c r="CT24" s="91">
        <v>1</v>
      </c>
      <c r="CU24" s="91">
        <v>1</v>
      </c>
      <c r="CV24" s="91">
        <v>1</v>
      </c>
      <c r="CW24" s="91">
        <v>1</v>
      </c>
      <c r="CX24" s="91">
        <v>1</v>
      </c>
      <c r="CY24" s="91">
        <v>1</v>
      </c>
      <c r="CZ24" s="91">
        <v>1</v>
      </c>
      <c r="DA24" s="91">
        <v>1</v>
      </c>
      <c r="DB24" s="91">
        <v>1</v>
      </c>
      <c r="DC24" s="100" t="s">
        <v>57</v>
      </c>
      <c r="DD24" s="185" t="s">
        <v>57</v>
      </c>
      <c r="DE24" s="100" t="s">
        <v>57</v>
      </c>
      <c r="DF24" s="91">
        <v>1</v>
      </c>
      <c r="DG24" s="100" t="s">
        <v>57</v>
      </c>
      <c r="DH24" s="91">
        <v>1</v>
      </c>
      <c r="DI24" s="100" t="s">
        <v>57</v>
      </c>
      <c r="DJ24" s="91">
        <v>1</v>
      </c>
      <c r="DK24" s="91">
        <v>1</v>
      </c>
      <c r="DL24" s="91">
        <v>1</v>
      </c>
      <c r="DM24" s="91">
        <v>1</v>
      </c>
      <c r="DN24" s="91">
        <v>1</v>
      </c>
      <c r="DO24" s="100" t="s">
        <v>57</v>
      </c>
      <c r="DP24" s="91">
        <v>1</v>
      </c>
      <c r="DQ24" s="91">
        <v>1</v>
      </c>
      <c r="DR24" s="91">
        <v>1</v>
      </c>
      <c r="DS24" s="86">
        <v>1</v>
      </c>
      <c r="DT24" s="91">
        <v>1</v>
      </c>
      <c r="DU24" s="86">
        <v>1</v>
      </c>
      <c r="DV24" s="91">
        <v>1</v>
      </c>
      <c r="DW24" s="91">
        <v>1</v>
      </c>
      <c r="DX24" s="91">
        <v>1</v>
      </c>
      <c r="DY24" s="91">
        <v>1</v>
      </c>
      <c r="DZ24" s="91">
        <v>1</v>
      </c>
      <c r="EA24" s="91">
        <v>1</v>
      </c>
      <c r="EB24" s="100" t="s">
        <v>57</v>
      </c>
      <c r="EC24" s="93">
        <v>1</v>
      </c>
      <c r="ED24" s="91">
        <v>1</v>
      </c>
      <c r="EE24" s="100" t="s">
        <v>57</v>
      </c>
      <c r="EF24" s="91">
        <v>1</v>
      </c>
      <c r="EG24" s="100" t="s">
        <v>57</v>
      </c>
      <c r="EH24" s="100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91">
        <v>1</v>
      </c>
      <c r="EO24" s="91">
        <v>1</v>
      </c>
      <c r="EP24" s="91">
        <v>1</v>
      </c>
      <c r="EQ24" s="91">
        <v>1</v>
      </c>
      <c r="ER24" s="91">
        <v>1</v>
      </c>
      <c r="ES24" s="91">
        <v>1</v>
      </c>
      <c r="ET24" s="91">
        <v>1</v>
      </c>
      <c r="EU24" s="91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94">
        <f t="shared" si="0"/>
        <v>100</v>
      </c>
      <c r="FD24" s="212">
        <f t="shared" si="1"/>
        <v>1</v>
      </c>
      <c r="FE24" s="101">
        <f t="shared" si="3"/>
        <v>1</v>
      </c>
      <c r="FF24" s="95"/>
      <c r="FG24" s="7">
        <v>1</v>
      </c>
      <c r="FH24" s="102">
        <v>6193836.1887825299</v>
      </c>
      <c r="FI24" s="97">
        <v>26128388419</v>
      </c>
      <c r="FJ24" s="97">
        <v>528552082</v>
      </c>
      <c r="FK24" s="124">
        <v>4896.8440281358626</v>
      </c>
      <c r="FL24" s="97">
        <v>5641512801</v>
      </c>
      <c r="FM24" s="97">
        <v>62047742847</v>
      </c>
      <c r="FN24" s="134"/>
      <c r="FO24" s="134"/>
      <c r="FP24" s="179"/>
    </row>
    <row r="25" spans="1:172" s="133" customFormat="1" x14ac:dyDescent="0.25">
      <c r="A25" s="135" t="s">
        <v>178</v>
      </c>
      <c r="B25" s="129" t="s">
        <v>23</v>
      </c>
      <c r="C25" s="91">
        <v>1</v>
      </c>
      <c r="D25" s="91">
        <v>1</v>
      </c>
      <c r="E25" s="98">
        <v>26564435137</v>
      </c>
      <c r="F25" s="98">
        <v>26564435137</v>
      </c>
      <c r="G25" s="85">
        <f t="shared" si="2"/>
        <v>0</v>
      </c>
      <c r="H25" s="86">
        <v>1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>
        <v>1</v>
      </c>
      <c r="O25" s="100" t="s">
        <v>57</v>
      </c>
      <c r="P25" s="86">
        <v>1</v>
      </c>
      <c r="Q25" s="86">
        <v>1</v>
      </c>
      <c r="R25" s="86">
        <v>1</v>
      </c>
      <c r="S25" s="86">
        <v>1</v>
      </c>
      <c r="T25" s="86">
        <v>1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91">
        <v>1</v>
      </c>
      <c r="AD25" s="91">
        <v>1</v>
      </c>
      <c r="AE25" s="92">
        <v>0</v>
      </c>
      <c r="AF25" s="92">
        <v>0</v>
      </c>
      <c r="AG25" s="91">
        <v>1</v>
      </c>
      <c r="AH25" s="91">
        <v>1</v>
      </c>
      <c r="AI25" s="91">
        <v>1</v>
      </c>
      <c r="AJ25" s="91">
        <v>1</v>
      </c>
      <c r="AK25" s="91">
        <v>1</v>
      </c>
      <c r="AL25" s="91">
        <v>1</v>
      </c>
      <c r="AM25" s="91">
        <v>1</v>
      </c>
      <c r="AN25" s="91">
        <v>1</v>
      </c>
      <c r="AO25" s="91">
        <v>1</v>
      </c>
      <c r="AP25" s="91">
        <v>1</v>
      </c>
      <c r="AQ25" s="91">
        <v>1</v>
      </c>
      <c r="AR25" s="100" t="s">
        <v>57</v>
      </c>
      <c r="AS25" s="100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92">
        <v>0</v>
      </c>
      <c r="BG25" s="86">
        <v>1</v>
      </c>
      <c r="BH25" s="86">
        <v>1</v>
      </c>
      <c r="BI25" s="86">
        <v>1</v>
      </c>
      <c r="BJ25" s="92">
        <v>0</v>
      </c>
      <c r="BK25" s="92">
        <v>0</v>
      </c>
      <c r="BL25" s="100" t="s">
        <v>57</v>
      </c>
      <c r="BM25" s="100" t="s">
        <v>57</v>
      </c>
      <c r="BN25" s="92">
        <v>0</v>
      </c>
      <c r="BO25" s="91">
        <v>1</v>
      </c>
      <c r="BP25" s="91">
        <v>1</v>
      </c>
      <c r="BQ25" s="91">
        <v>1</v>
      </c>
      <c r="BR25" s="91">
        <v>1</v>
      </c>
      <c r="BS25" s="91">
        <v>1</v>
      </c>
      <c r="BT25" s="91">
        <v>1</v>
      </c>
      <c r="BU25" s="91">
        <v>1</v>
      </c>
      <c r="BV25" s="91">
        <v>1</v>
      </c>
      <c r="BW25" s="91">
        <v>1</v>
      </c>
      <c r="BX25" s="91">
        <v>1</v>
      </c>
      <c r="BY25" s="91">
        <v>1</v>
      </c>
      <c r="BZ25" s="91">
        <v>1</v>
      </c>
      <c r="CA25" s="91">
        <v>1</v>
      </c>
      <c r="CB25" s="185" t="s">
        <v>57</v>
      </c>
      <c r="CC25" s="91">
        <v>1</v>
      </c>
      <c r="CD25" s="92">
        <v>0</v>
      </c>
      <c r="CE25" s="86">
        <v>1</v>
      </c>
      <c r="CF25" s="92">
        <v>0</v>
      </c>
      <c r="CG25" s="86">
        <v>1</v>
      </c>
      <c r="CH25" s="92">
        <v>0</v>
      </c>
      <c r="CI25" s="91">
        <v>1</v>
      </c>
      <c r="CJ25" s="100" t="s">
        <v>57</v>
      </c>
      <c r="CK25" s="92">
        <v>0</v>
      </c>
      <c r="CL25" s="92">
        <v>0</v>
      </c>
      <c r="CM25" s="92">
        <v>0</v>
      </c>
      <c r="CN25" s="92">
        <v>0</v>
      </c>
      <c r="CO25" s="100" t="s">
        <v>57</v>
      </c>
      <c r="CP25" s="100" t="s">
        <v>57</v>
      </c>
      <c r="CQ25" s="92">
        <v>0</v>
      </c>
      <c r="CR25" s="91">
        <v>1</v>
      </c>
      <c r="CS25" s="92">
        <v>0</v>
      </c>
      <c r="CT25" s="91">
        <v>1</v>
      </c>
      <c r="CU25" s="91">
        <v>1</v>
      </c>
      <c r="CV25" s="92">
        <v>0</v>
      </c>
      <c r="CW25" s="92">
        <v>0</v>
      </c>
      <c r="CX25" s="86">
        <v>1</v>
      </c>
      <c r="CY25" s="92">
        <v>0</v>
      </c>
      <c r="CZ25" s="86">
        <v>1</v>
      </c>
      <c r="DA25" s="92">
        <v>0</v>
      </c>
      <c r="DB25" s="86">
        <v>1</v>
      </c>
      <c r="DC25" s="100" t="s">
        <v>57</v>
      </c>
      <c r="DD25" s="185" t="s">
        <v>57</v>
      </c>
      <c r="DE25" s="100" t="s">
        <v>57</v>
      </c>
      <c r="DF25" s="91">
        <v>1</v>
      </c>
      <c r="DG25" s="100" t="s">
        <v>57</v>
      </c>
      <c r="DH25" s="91">
        <v>1</v>
      </c>
      <c r="DI25" s="100" t="s">
        <v>57</v>
      </c>
      <c r="DJ25" s="86">
        <v>1</v>
      </c>
      <c r="DK25" s="92">
        <v>0</v>
      </c>
      <c r="DL25" s="86">
        <v>1</v>
      </c>
      <c r="DM25" s="91">
        <v>1</v>
      </c>
      <c r="DN25" s="92">
        <v>0</v>
      </c>
      <c r="DO25" s="100" t="s">
        <v>57</v>
      </c>
      <c r="DP25" s="91">
        <v>1</v>
      </c>
      <c r="DQ25" s="91">
        <v>1</v>
      </c>
      <c r="DR25" s="91">
        <v>1</v>
      </c>
      <c r="DS25" s="86">
        <v>1</v>
      </c>
      <c r="DT25" s="86">
        <v>1</v>
      </c>
      <c r="DU25" s="92">
        <v>0</v>
      </c>
      <c r="DV25" s="92">
        <v>0</v>
      </c>
      <c r="DW25" s="92">
        <v>0</v>
      </c>
      <c r="DX25" s="91">
        <v>1</v>
      </c>
      <c r="DY25" s="86">
        <v>1</v>
      </c>
      <c r="DZ25" s="92">
        <v>0</v>
      </c>
      <c r="EA25" s="92">
        <v>0</v>
      </c>
      <c r="EB25" s="100" t="s">
        <v>57</v>
      </c>
      <c r="EC25" s="86">
        <v>1</v>
      </c>
      <c r="ED25" s="91">
        <v>1</v>
      </c>
      <c r="EE25" s="100" t="s">
        <v>57</v>
      </c>
      <c r="EF25" s="86">
        <v>1</v>
      </c>
      <c r="EG25" s="100" t="s">
        <v>57</v>
      </c>
      <c r="EH25" s="100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91">
        <v>1</v>
      </c>
      <c r="EO25" s="92">
        <v>0</v>
      </c>
      <c r="EP25" s="91">
        <v>1</v>
      </c>
      <c r="EQ25" s="92">
        <v>0</v>
      </c>
      <c r="ER25" s="92">
        <v>0</v>
      </c>
      <c r="ES25" s="92">
        <v>0</v>
      </c>
      <c r="ET25" s="91">
        <v>1</v>
      </c>
      <c r="EU25" s="92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94">
        <f t="shared" si="0"/>
        <v>69</v>
      </c>
      <c r="FD25" s="212">
        <f t="shared" si="1"/>
        <v>0.69</v>
      </c>
      <c r="FE25" s="101">
        <f t="shared" si="3"/>
        <v>19</v>
      </c>
      <c r="FF25" s="95"/>
      <c r="FG25" s="9">
        <v>0</v>
      </c>
      <c r="FH25" s="102">
        <v>2004471.50324858</v>
      </c>
      <c r="FI25" s="97">
        <v>12612880698</v>
      </c>
      <c r="FJ25" s="97">
        <v>92619105</v>
      </c>
      <c r="FK25" s="124">
        <v>933.63097549185011</v>
      </c>
      <c r="FL25" s="97">
        <v>3164188302</v>
      </c>
      <c r="FM25" s="97">
        <v>23400246835</v>
      </c>
      <c r="FN25" s="134"/>
      <c r="FO25" s="134"/>
      <c r="FP25" s="179"/>
    </row>
    <row r="26" spans="1:172" s="133" customFormat="1" x14ac:dyDescent="0.25">
      <c r="A26" s="135" t="s">
        <v>179</v>
      </c>
      <c r="B26" s="129" t="s">
        <v>24</v>
      </c>
      <c r="C26" s="91">
        <v>1</v>
      </c>
      <c r="D26" s="91">
        <v>1</v>
      </c>
      <c r="E26" s="98">
        <v>37963419844</v>
      </c>
      <c r="F26" s="98">
        <v>37963419844</v>
      </c>
      <c r="G26" s="85">
        <f t="shared" si="2"/>
        <v>0</v>
      </c>
      <c r="H26" s="86">
        <v>1</v>
      </c>
      <c r="I26" s="86">
        <v>1</v>
      </c>
      <c r="J26" s="99">
        <v>0</v>
      </c>
      <c r="K26" s="86">
        <v>1</v>
      </c>
      <c r="L26" s="86">
        <v>1</v>
      </c>
      <c r="M26" s="86">
        <v>1</v>
      </c>
      <c r="N26" s="86">
        <v>1</v>
      </c>
      <c r="O26" s="100" t="s">
        <v>57</v>
      </c>
      <c r="P26" s="86">
        <v>1</v>
      </c>
      <c r="Q26" s="86">
        <v>1</v>
      </c>
      <c r="R26" s="86">
        <v>1</v>
      </c>
      <c r="S26" s="86">
        <v>1</v>
      </c>
      <c r="T26" s="86">
        <v>1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91">
        <v>1</v>
      </c>
      <c r="AD26" s="91">
        <v>1</v>
      </c>
      <c r="AE26" s="91">
        <v>1</v>
      </c>
      <c r="AF26" s="91">
        <v>1</v>
      </c>
      <c r="AG26" s="91">
        <v>1</v>
      </c>
      <c r="AH26" s="92">
        <v>0</v>
      </c>
      <c r="AI26" s="92">
        <v>0</v>
      </c>
      <c r="AJ26" s="91">
        <v>1</v>
      </c>
      <c r="AK26" s="91">
        <v>1</v>
      </c>
      <c r="AL26" s="91">
        <v>1</v>
      </c>
      <c r="AM26" s="92">
        <v>0</v>
      </c>
      <c r="AN26" s="91">
        <v>1</v>
      </c>
      <c r="AO26" s="91">
        <v>1</v>
      </c>
      <c r="AP26" s="92">
        <v>0</v>
      </c>
      <c r="AQ26" s="91">
        <v>1</v>
      </c>
      <c r="AR26" s="100" t="s">
        <v>57</v>
      </c>
      <c r="AS26" s="100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92">
        <v>0</v>
      </c>
      <c r="BG26" s="92">
        <v>0</v>
      </c>
      <c r="BH26" s="92">
        <v>0</v>
      </c>
      <c r="BI26" s="92">
        <v>0</v>
      </c>
      <c r="BJ26" s="92">
        <v>0</v>
      </c>
      <c r="BK26" s="92">
        <v>0</v>
      </c>
      <c r="BL26" s="100" t="s">
        <v>57</v>
      </c>
      <c r="BM26" s="100" t="s">
        <v>57</v>
      </c>
      <c r="BN26" s="113">
        <v>0</v>
      </c>
      <c r="BO26" s="92">
        <v>0</v>
      </c>
      <c r="BP26" s="91">
        <v>1</v>
      </c>
      <c r="BQ26" s="86">
        <v>1</v>
      </c>
      <c r="BR26" s="91">
        <v>1</v>
      </c>
      <c r="BS26" s="92">
        <v>0</v>
      </c>
      <c r="BT26" s="92">
        <v>0</v>
      </c>
      <c r="BU26" s="91">
        <v>1</v>
      </c>
      <c r="BV26" s="91">
        <v>1</v>
      </c>
      <c r="BW26" s="91">
        <v>1</v>
      </c>
      <c r="BX26" s="91">
        <v>1</v>
      </c>
      <c r="BY26" s="91">
        <v>1</v>
      </c>
      <c r="BZ26" s="91">
        <v>1</v>
      </c>
      <c r="CA26" s="91">
        <v>1</v>
      </c>
      <c r="CB26" s="185" t="s">
        <v>57</v>
      </c>
      <c r="CC26" s="91">
        <v>1</v>
      </c>
      <c r="CD26" s="92">
        <v>0</v>
      </c>
      <c r="CE26" s="92">
        <v>0</v>
      </c>
      <c r="CF26" s="92">
        <v>0</v>
      </c>
      <c r="CG26" s="92">
        <v>0</v>
      </c>
      <c r="CH26" s="92">
        <v>0</v>
      </c>
      <c r="CI26" s="92">
        <v>0</v>
      </c>
      <c r="CJ26" s="100" t="s">
        <v>57</v>
      </c>
      <c r="CK26" s="92">
        <v>0</v>
      </c>
      <c r="CL26" s="92">
        <v>0</v>
      </c>
      <c r="CM26" s="92">
        <v>0</v>
      </c>
      <c r="CN26" s="92">
        <v>0</v>
      </c>
      <c r="CO26" s="100" t="s">
        <v>57</v>
      </c>
      <c r="CP26" s="100" t="s">
        <v>57</v>
      </c>
      <c r="CQ26" s="92">
        <v>0</v>
      </c>
      <c r="CR26" s="92">
        <v>0</v>
      </c>
      <c r="CS26" s="92">
        <v>0</v>
      </c>
      <c r="CT26" s="91">
        <v>1</v>
      </c>
      <c r="CU26" s="92">
        <v>0</v>
      </c>
      <c r="CV26" s="92">
        <v>0</v>
      </c>
      <c r="CW26" s="92">
        <v>0</v>
      </c>
      <c r="CX26" s="92">
        <v>0</v>
      </c>
      <c r="CY26" s="92">
        <v>0</v>
      </c>
      <c r="CZ26" s="92">
        <v>0</v>
      </c>
      <c r="DA26" s="92">
        <v>0</v>
      </c>
      <c r="DB26" s="91">
        <v>1</v>
      </c>
      <c r="DC26" s="100" t="s">
        <v>57</v>
      </c>
      <c r="DD26" s="185" t="s">
        <v>57</v>
      </c>
      <c r="DE26" s="100" t="s">
        <v>57</v>
      </c>
      <c r="DF26" s="91">
        <v>1</v>
      </c>
      <c r="DG26" s="100" t="s">
        <v>57</v>
      </c>
      <c r="DH26" s="91">
        <v>1</v>
      </c>
      <c r="DI26" s="100" t="s">
        <v>57</v>
      </c>
      <c r="DJ26" s="92">
        <v>0</v>
      </c>
      <c r="DK26" s="92">
        <v>0</v>
      </c>
      <c r="DL26" s="86">
        <v>1</v>
      </c>
      <c r="DM26" s="92">
        <v>0</v>
      </c>
      <c r="DN26" s="92">
        <v>0</v>
      </c>
      <c r="DO26" s="100" t="s">
        <v>57</v>
      </c>
      <c r="DP26" s="91">
        <v>1</v>
      </c>
      <c r="DQ26" s="93">
        <v>1</v>
      </c>
      <c r="DR26" s="93">
        <v>1</v>
      </c>
      <c r="DS26" s="92">
        <v>0</v>
      </c>
      <c r="DT26" s="92">
        <v>0</v>
      </c>
      <c r="DU26" s="92">
        <v>0</v>
      </c>
      <c r="DV26" s="110">
        <v>0</v>
      </c>
      <c r="DW26" s="92">
        <v>0</v>
      </c>
      <c r="DX26" s="91">
        <v>1</v>
      </c>
      <c r="DY26" s="92">
        <v>0</v>
      </c>
      <c r="DZ26" s="92">
        <v>0</v>
      </c>
      <c r="EA26" s="92">
        <v>0</v>
      </c>
      <c r="EB26" s="100" t="s">
        <v>57</v>
      </c>
      <c r="EC26" s="92">
        <v>0</v>
      </c>
      <c r="ED26" s="91">
        <v>1</v>
      </c>
      <c r="EE26" s="100" t="s">
        <v>57</v>
      </c>
      <c r="EF26" s="92">
        <v>0</v>
      </c>
      <c r="EG26" s="100" t="s">
        <v>57</v>
      </c>
      <c r="EH26" s="100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91">
        <v>1</v>
      </c>
      <c r="EO26" s="92">
        <v>0</v>
      </c>
      <c r="EP26" s="91">
        <v>1</v>
      </c>
      <c r="EQ26" s="105">
        <v>1</v>
      </c>
      <c r="ER26" s="91">
        <v>1</v>
      </c>
      <c r="ES26" s="86">
        <v>1</v>
      </c>
      <c r="ET26" s="91">
        <v>1</v>
      </c>
      <c r="EU26" s="91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94">
        <f t="shared" si="0"/>
        <v>50</v>
      </c>
      <c r="FD26" s="212">
        <f t="shared" si="1"/>
        <v>0.5</v>
      </c>
      <c r="FE26" s="101">
        <f t="shared" si="3"/>
        <v>32</v>
      </c>
      <c r="FF26" s="95"/>
      <c r="FG26" s="9">
        <v>0</v>
      </c>
      <c r="FH26" s="102">
        <v>1574823.6120789601</v>
      </c>
      <c r="FI26" s="108" t="s">
        <v>199</v>
      </c>
      <c r="FJ26" s="97">
        <v>15850533823</v>
      </c>
      <c r="FK26" s="124">
        <v>16627.02477695475</v>
      </c>
      <c r="FL26" s="97">
        <v>3831882883</v>
      </c>
      <c r="FM26" s="97">
        <v>19403545818</v>
      </c>
      <c r="FN26" s="134"/>
      <c r="FO26" s="134"/>
      <c r="FP26" s="179"/>
    </row>
    <row r="27" spans="1:172" s="133" customFormat="1" x14ac:dyDescent="0.25">
      <c r="A27" s="135" t="s">
        <v>180</v>
      </c>
      <c r="B27" s="129" t="s">
        <v>25</v>
      </c>
      <c r="C27" s="91">
        <v>1</v>
      </c>
      <c r="D27" s="91">
        <v>1</v>
      </c>
      <c r="E27" s="98">
        <v>37516389805</v>
      </c>
      <c r="F27" s="98">
        <v>37516389805</v>
      </c>
      <c r="G27" s="85">
        <f t="shared" si="2"/>
        <v>0</v>
      </c>
      <c r="H27" s="99">
        <v>0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  <c r="O27" s="100" t="s">
        <v>57</v>
      </c>
      <c r="P27" s="86">
        <v>1</v>
      </c>
      <c r="Q27" s="86">
        <v>1</v>
      </c>
      <c r="R27" s="86">
        <v>1</v>
      </c>
      <c r="S27" s="86">
        <v>1</v>
      </c>
      <c r="T27" s="86">
        <v>1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91">
        <v>1</v>
      </c>
      <c r="AD27" s="91">
        <v>1</v>
      </c>
      <c r="AE27" s="91">
        <v>1</v>
      </c>
      <c r="AF27" s="91">
        <v>1</v>
      </c>
      <c r="AG27" s="91">
        <v>1</v>
      </c>
      <c r="AH27" s="91">
        <v>1</v>
      </c>
      <c r="AI27" s="91">
        <v>1</v>
      </c>
      <c r="AJ27" s="91">
        <v>1</v>
      </c>
      <c r="AK27" s="91">
        <v>1</v>
      </c>
      <c r="AL27" s="91">
        <v>1</v>
      </c>
      <c r="AM27" s="91">
        <v>1</v>
      </c>
      <c r="AN27" s="91">
        <v>1</v>
      </c>
      <c r="AO27" s="91">
        <v>1</v>
      </c>
      <c r="AP27" s="91">
        <v>1</v>
      </c>
      <c r="AQ27" s="91">
        <v>1</v>
      </c>
      <c r="AR27" s="100" t="s">
        <v>57</v>
      </c>
      <c r="AS27" s="100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92">
        <v>0</v>
      </c>
      <c r="BG27" s="91">
        <v>1</v>
      </c>
      <c r="BH27" s="86">
        <v>1</v>
      </c>
      <c r="BI27" s="86">
        <v>1</v>
      </c>
      <c r="BJ27" s="91">
        <v>1</v>
      </c>
      <c r="BK27" s="92">
        <v>0</v>
      </c>
      <c r="BL27" s="100" t="s">
        <v>57</v>
      </c>
      <c r="BM27" s="100" t="s">
        <v>57</v>
      </c>
      <c r="BN27" s="103">
        <v>1</v>
      </c>
      <c r="BO27" s="91">
        <v>1</v>
      </c>
      <c r="BP27" s="91">
        <v>1</v>
      </c>
      <c r="BQ27" s="91">
        <v>1</v>
      </c>
      <c r="BR27" s="91">
        <v>1</v>
      </c>
      <c r="BS27" s="91">
        <v>1</v>
      </c>
      <c r="BT27" s="92">
        <v>0</v>
      </c>
      <c r="BU27" s="91">
        <v>1</v>
      </c>
      <c r="BV27" s="91">
        <v>1</v>
      </c>
      <c r="BW27" s="91">
        <v>1</v>
      </c>
      <c r="BX27" s="91">
        <v>1</v>
      </c>
      <c r="BY27" s="91">
        <v>1</v>
      </c>
      <c r="BZ27" s="91">
        <v>1</v>
      </c>
      <c r="CA27" s="91">
        <v>1</v>
      </c>
      <c r="CB27" s="185" t="s">
        <v>57</v>
      </c>
      <c r="CC27" s="91">
        <v>1</v>
      </c>
      <c r="CD27" s="92">
        <v>0</v>
      </c>
      <c r="CE27" s="92">
        <v>0</v>
      </c>
      <c r="CF27" s="92">
        <v>0</v>
      </c>
      <c r="CG27" s="92">
        <v>0</v>
      </c>
      <c r="CH27" s="92">
        <v>0</v>
      </c>
      <c r="CI27" s="92">
        <v>0</v>
      </c>
      <c r="CJ27" s="100" t="s">
        <v>57</v>
      </c>
      <c r="CK27" s="92">
        <v>0</v>
      </c>
      <c r="CL27" s="92">
        <v>0</v>
      </c>
      <c r="CM27" s="92">
        <v>0</v>
      </c>
      <c r="CN27" s="92">
        <v>0</v>
      </c>
      <c r="CO27" s="100" t="s">
        <v>57</v>
      </c>
      <c r="CP27" s="100" t="s">
        <v>57</v>
      </c>
      <c r="CQ27" s="92">
        <v>0</v>
      </c>
      <c r="CR27" s="92">
        <v>0</v>
      </c>
      <c r="CS27" s="92">
        <v>0</v>
      </c>
      <c r="CT27" s="91">
        <v>1</v>
      </c>
      <c r="CU27" s="92">
        <v>0</v>
      </c>
      <c r="CV27" s="92">
        <v>0</v>
      </c>
      <c r="CW27" s="92">
        <v>0</v>
      </c>
      <c r="CX27" s="92">
        <v>0</v>
      </c>
      <c r="CY27" s="92">
        <v>0</v>
      </c>
      <c r="CZ27" s="92">
        <v>0</v>
      </c>
      <c r="DA27" s="92">
        <v>0</v>
      </c>
      <c r="DB27" s="92">
        <v>0</v>
      </c>
      <c r="DC27" s="100" t="s">
        <v>57</v>
      </c>
      <c r="DD27" s="185" t="s">
        <v>57</v>
      </c>
      <c r="DE27" s="100" t="s">
        <v>57</v>
      </c>
      <c r="DF27" s="91">
        <v>1</v>
      </c>
      <c r="DG27" s="100" t="s">
        <v>57</v>
      </c>
      <c r="DH27" s="91">
        <v>1</v>
      </c>
      <c r="DI27" s="100" t="s">
        <v>57</v>
      </c>
      <c r="DJ27" s="91">
        <v>1</v>
      </c>
      <c r="DK27" s="92">
        <v>0</v>
      </c>
      <c r="DL27" s="86">
        <v>1</v>
      </c>
      <c r="DM27" s="92">
        <v>0</v>
      </c>
      <c r="DN27" s="86">
        <v>1</v>
      </c>
      <c r="DO27" s="100" t="s">
        <v>57</v>
      </c>
      <c r="DP27" s="92">
        <v>0</v>
      </c>
      <c r="DQ27" s="92">
        <v>0</v>
      </c>
      <c r="DR27" s="92">
        <v>0</v>
      </c>
      <c r="DS27" s="91">
        <v>1</v>
      </c>
      <c r="DT27" s="91">
        <v>1</v>
      </c>
      <c r="DU27" s="91">
        <v>1</v>
      </c>
      <c r="DV27" s="92">
        <v>0</v>
      </c>
      <c r="DW27" s="93">
        <v>1</v>
      </c>
      <c r="DX27" s="91">
        <v>1</v>
      </c>
      <c r="DY27" s="93">
        <v>1</v>
      </c>
      <c r="DZ27" s="92">
        <v>0</v>
      </c>
      <c r="EA27" s="92">
        <v>0</v>
      </c>
      <c r="EB27" s="100" t="s">
        <v>57</v>
      </c>
      <c r="EC27" s="91">
        <v>1</v>
      </c>
      <c r="ED27" s="91">
        <v>1</v>
      </c>
      <c r="EE27" s="100" t="s">
        <v>57</v>
      </c>
      <c r="EF27" s="92">
        <v>0</v>
      </c>
      <c r="EG27" s="100" t="s">
        <v>57</v>
      </c>
      <c r="EH27" s="100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92">
        <v>0</v>
      </c>
      <c r="EO27" s="91">
        <v>1</v>
      </c>
      <c r="EP27" s="91">
        <v>1</v>
      </c>
      <c r="EQ27" s="92">
        <v>0</v>
      </c>
      <c r="ER27" s="86">
        <v>1</v>
      </c>
      <c r="ES27" s="91">
        <v>1</v>
      </c>
      <c r="ET27" s="91">
        <v>1</v>
      </c>
      <c r="EU27" s="92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94">
        <f t="shared" si="0"/>
        <v>63</v>
      </c>
      <c r="FD27" s="212">
        <f t="shared" si="1"/>
        <v>0.63</v>
      </c>
      <c r="FE27" s="101">
        <f t="shared" si="3"/>
        <v>24</v>
      </c>
      <c r="FF27" s="95"/>
      <c r="FG27" s="7">
        <v>1</v>
      </c>
      <c r="FH27" s="102">
        <v>2753477.8702453999</v>
      </c>
      <c r="FI27" s="97">
        <v>6838183209</v>
      </c>
      <c r="FJ27" s="97">
        <v>746644901</v>
      </c>
      <c r="FK27" s="124">
        <v>3087.4666655164847</v>
      </c>
      <c r="FL27" s="97">
        <v>2833606950</v>
      </c>
      <c r="FM27" s="97">
        <v>33932783855</v>
      </c>
      <c r="FN27" s="134"/>
      <c r="FO27" s="134"/>
      <c r="FP27" s="179"/>
    </row>
    <row r="28" spans="1:172" s="133" customFormat="1" x14ac:dyDescent="0.25">
      <c r="A28" s="135" t="s">
        <v>181</v>
      </c>
      <c r="B28" s="129" t="s">
        <v>26</v>
      </c>
      <c r="C28" s="91">
        <v>1</v>
      </c>
      <c r="D28" s="91">
        <v>1</v>
      </c>
      <c r="E28" s="98">
        <v>43130436529</v>
      </c>
      <c r="F28" s="98">
        <v>43130436529</v>
      </c>
      <c r="G28" s="85">
        <f t="shared" si="2"/>
        <v>0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  <c r="O28" s="100" t="s">
        <v>57</v>
      </c>
      <c r="P28" s="86">
        <v>1</v>
      </c>
      <c r="Q28" s="86">
        <v>1</v>
      </c>
      <c r="R28" s="86">
        <v>1</v>
      </c>
      <c r="S28" s="86">
        <v>1</v>
      </c>
      <c r="T28" s="86">
        <v>1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91">
        <v>1</v>
      </c>
      <c r="AD28" s="91">
        <v>1</v>
      </c>
      <c r="AE28" s="91">
        <v>1</v>
      </c>
      <c r="AF28" s="91">
        <v>1</v>
      </c>
      <c r="AG28" s="91">
        <v>1</v>
      </c>
      <c r="AH28" s="91">
        <v>1</v>
      </c>
      <c r="AI28" s="91">
        <v>1</v>
      </c>
      <c r="AJ28" s="91">
        <v>1</v>
      </c>
      <c r="AK28" s="91">
        <v>1</v>
      </c>
      <c r="AL28" s="91">
        <v>1</v>
      </c>
      <c r="AM28" s="92">
        <v>0</v>
      </c>
      <c r="AN28" s="91">
        <v>1</v>
      </c>
      <c r="AO28" s="91">
        <v>1</v>
      </c>
      <c r="AP28" s="91">
        <v>1</v>
      </c>
      <c r="AQ28" s="91">
        <v>1</v>
      </c>
      <c r="AR28" s="100" t="s">
        <v>57</v>
      </c>
      <c r="AS28" s="100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92">
        <v>0</v>
      </c>
      <c r="BG28" s="91">
        <v>1</v>
      </c>
      <c r="BH28" s="91">
        <v>1</v>
      </c>
      <c r="BI28" s="91">
        <v>1</v>
      </c>
      <c r="BJ28" s="91">
        <v>1</v>
      </c>
      <c r="BK28" s="92">
        <v>0</v>
      </c>
      <c r="BL28" s="100" t="s">
        <v>57</v>
      </c>
      <c r="BM28" s="100" t="s">
        <v>57</v>
      </c>
      <c r="BN28" s="113">
        <v>0</v>
      </c>
      <c r="BO28" s="91">
        <v>1</v>
      </c>
      <c r="BP28" s="91">
        <v>1</v>
      </c>
      <c r="BQ28" s="91">
        <v>1</v>
      </c>
      <c r="BR28" s="91">
        <v>1</v>
      </c>
      <c r="BS28" s="91">
        <v>1</v>
      </c>
      <c r="BT28" s="91">
        <v>1</v>
      </c>
      <c r="BU28" s="91">
        <v>1</v>
      </c>
      <c r="BV28" s="91">
        <v>1</v>
      </c>
      <c r="BW28" s="91">
        <v>1</v>
      </c>
      <c r="BX28" s="91">
        <v>1</v>
      </c>
      <c r="BY28" s="91">
        <v>1</v>
      </c>
      <c r="BZ28" s="91">
        <v>1</v>
      </c>
      <c r="CA28" s="91">
        <v>1</v>
      </c>
      <c r="CB28" s="185" t="s">
        <v>57</v>
      </c>
      <c r="CC28" s="91">
        <v>1</v>
      </c>
      <c r="CD28" s="91">
        <v>1</v>
      </c>
      <c r="CE28" s="91">
        <v>1</v>
      </c>
      <c r="CF28" s="92">
        <v>0</v>
      </c>
      <c r="CG28" s="91">
        <v>1</v>
      </c>
      <c r="CH28" s="91">
        <v>1</v>
      </c>
      <c r="CI28" s="91">
        <v>1</v>
      </c>
      <c r="CJ28" s="100" t="s">
        <v>57</v>
      </c>
      <c r="CK28" s="92">
        <v>0</v>
      </c>
      <c r="CL28" s="92">
        <v>0</v>
      </c>
      <c r="CM28" s="92">
        <v>0</v>
      </c>
      <c r="CN28" s="92">
        <v>0</v>
      </c>
      <c r="CO28" s="100" t="s">
        <v>57</v>
      </c>
      <c r="CP28" s="100" t="s">
        <v>57</v>
      </c>
      <c r="CQ28" s="92">
        <v>0</v>
      </c>
      <c r="CR28" s="92">
        <v>0</v>
      </c>
      <c r="CS28" s="92">
        <v>0</v>
      </c>
      <c r="CT28" s="91">
        <v>1</v>
      </c>
      <c r="CU28" s="91">
        <v>1</v>
      </c>
      <c r="CV28" s="92">
        <v>0</v>
      </c>
      <c r="CW28" s="92">
        <v>0</v>
      </c>
      <c r="CX28" s="92">
        <v>0</v>
      </c>
      <c r="CY28" s="92">
        <v>0</v>
      </c>
      <c r="CZ28" s="92">
        <v>0</v>
      </c>
      <c r="DA28" s="92">
        <v>0</v>
      </c>
      <c r="DB28" s="92">
        <v>0</v>
      </c>
      <c r="DC28" s="100" t="s">
        <v>57</v>
      </c>
      <c r="DD28" s="185" t="s">
        <v>57</v>
      </c>
      <c r="DE28" s="100" t="s">
        <v>57</v>
      </c>
      <c r="DF28" s="91">
        <v>1</v>
      </c>
      <c r="DG28" s="100" t="s">
        <v>57</v>
      </c>
      <c r="DH28" s="91">
        <v>1</v>
      </c>
      <c r="DI28" s="100" t="s">
        <v>57</v>
      </c>
      <c r="DJ28" s="91">
        <v>1</v>
      </c>
      <c r="DK28" s="91">
        <v>1</v>
      </c>
      <c r="DL28" s="91">
        <v>1</v>
      </c>
      <c r="DM28" s="91">
        <v>1</v>
      </c>
      <c r="DN28" s="92">
        <v>0</v>
      </c>
      <c r="DO28" s="100" t="s">
        <v>57</v>
      </c>
      <c r="DP28" s="91">
        <v>1</v>
      </c>
      <c r="DQ28" s="92">
        <v>0</v>
      </c>
      <c r="DR28" s="91">
        <v>1</v>
      </c>
      <c r="DS28" s="91">
        <v>1</v>
      </c>
      <c r="DT28" s="91">
        <v>1</v>
      </c>
      <c r="DU28" s="92">
        <v>0</v>
      </c>
      <c r="DV28" s="92">
        <v>0</v>
      </c>
      <c r="DW28" s="91">
        <v>1</v>
      </c>
      <c r="DX28" s="91">
        <v>1</v>
      </c>
      <c r="DY28" s="92">
        <v>0</v>
      </c>
      <c r="DZ28" s="92">
        <v>0</v>
      </c>
      <c r="EA28" s="92">
        <v>0</v>
      </c>
      <c r="EB28" s="100" t="s">
        <v>57</v>
      </c>
      <c r="EC28" s="86">
        <v>1</v>
      </c>
      <c r="ED28" s="91">
        <v>1</v>
      </c>
      <c r="EE28" s="100" t="s">
        <v>57</v>
      </c>
      <c r="EF28" s="92">
        <v>0</v>
      </c>
      <c r="EG28" s="100" t="s">
        <v>57</v>
      </c>
      <c r="EH28" s="100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91">
        <v>1</v>
      </c>
      <c r="EO28" s="91">
        <v>1</v>
      </c>
      <c r="EP28" s="91">
        <v>1</v>
      </c>
      <c r="EQ28" s="92">
        <v>0</v>
      </c>
      <c r="ER28" s="86">
        <v>1</v>
      </c>
      <c r="ES28" s="91">
        <v>1</v>
      </c>
      <c r="ET28" s="91">
        <v>1</v>
      </c>
      <c r="EU28" s="92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94">
        <f t="shared" si="0"/>
        <v>71</v>
      </c>
      <c r="FD28" s="212">
        <f t="shared" si="1"/>
        <v>0.71</v>
      </c>
      <c r="FE28" s="101">
        <f t="shared" si="3"/>
        <v>16</v>
      </c>
      <c r="FF28" s="95"/>
      <c r="FG28" s="7">
        <v>1</v>
      </c>
      <c r="FH28" s="102">
        <v>2984571.4628968299</v>
      </c>
      <c r="FI28" s="97">
        <v>6166128842</v>
      </c>
      <c r="FJ28" s="97">
        <v>412203193</v>
      </c>
      <c r="FK28" s="124">
        <v>4828.6901166262633</v>
      </c>
      <c r="FL28" s="97">
        <v>4534841508</v>
      </c>
      <c r="FM28" s="97">
        <v>38595595021</v>
      </c>
      <c r="FN28" s="134"/>
      <c r="FO28" s="134"/>
      <c r="FP28" s="179"/>
    </row>
    <row r="29" spans="1:172" s="133" customFormat="1" x14ac:dyDescent="0.25">
      <c r="A29" s="135" t="s">
        <v>182</v>
      </c>
      <c r="B29" s="129" t="s">
        <v>27</v>
      </c>
      <c r="C29" s="91">
        <v>1</v>
      </c>
      <c r="D29" s="91">
        <v>1</v>
      </c>
      <c r="E29" s="98">
        <v>48594060440</v>
      </c>
      <c r="F29" s="98">
        <v>48594060440</v>
      </c>
      <c r="G29" s="85">
        <f t="shared" si="2"/>
        <v>0</v>
      </c>
      <c r="H29" s="86">
        <v>1</v>
      </c>
      <c r="I29" s="86">
        <v>1</v>
      </c>
      <c r="J29" s="99">
        <v>0</v>
      </c>
      <c r="K29" s="86">
        <v>1</v>
      </c>
      <c r="L29" s="86">
        <v>1</v>
      </c>
      <c r="M29" s="86">
        <v>1</v>
      </c>
      <c r="N29" s="86">
        <v>1</v>
      </c>
      <c r="O29" s="100" t="s">
        <v>57</v>
      </c>
      <c r="P29" s="118">
        <v>0</v>
      </c>
      <c r="Q29" s="86">
        <v>1</v>
      </c>
      <c r="R29" s="86">
        <v>1</v>
      </c>
      <c r="S29" s="86">
        <v>1</v>
      </c>
      <c r="T29" s="86">
        <v>1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91">
        <v>1</v>
      </c>
      <c r="AD29" s="91">
        <v>1</v>
      </c>
      <c r="AE29" s="91">
        <v>1</v>
      </c>
      <c r="AF29" s="91">
        <v>1</v>
      </c>
      <c r="AG29" s="91">
        <v>1</v>
      </c>
      <c r="AH29" s="91">
        <v>1</v>
      </c>
      <c r="AI29" s="91">
        <v>1</v>
      </c>
      <c r="AJ29" s="91">
        <v>1</v>
      </c>
      <c r="AK29" s="91">
        <v>1</v>
      </c>
      <c r="AL29" s="91">
        <v>1</v>
      </c>
      <c r="AM29" s="91">
        <v>1</v>
      </c>
      <c r="AN29" s="91">
        <v>1</v>
      </c>
      <c r="AO29" s="91">
        <v>1</v>
      </c>
      <c r="AP29" s="91">
        <v>1</v>
      </c>
      <c r="AQ29" s="91">
        <v>1</v>
      </c>
      <c r="AR29" s="100" t="s">
        <v>57</v>
      </c>
      <c r="AS29" s="100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91">
        <v>1</v>
      </c>
      <c r="BG29" s="91">
        <v>1</v>
      </c>
      <c r="BH29" s="91">
        <v>1</v>
      </c>
      <c r="BI29" s="91">
        <v>1</v>
      </c>
      <c r="BJ29" s="91">
        <v>1</v>
      </c>
      <c r="BK29" s="91">
        <v>1</v>
      </c>
      <c r="BL29" s="100" t="s">
        <v>57</v>
      </c>
      <c r="BM29" s="100" t="s">
        <v>57</v>
      </c>
      <c r="BN29" s="103">
        <v>1</v>
      </c>
      <c r="BO29" s="91">
        <v>1</v>
      </c>
      <c r="BP29" s="91">
        <v>1</v>
      </c>
      <c r="BQ29" s="91">
        <v>1</v>
      </c>
      <c r="BR29" s="91">
        <v>1</v>
      </c>
      <c r="BS29" s="91">
        <v>1</v>
      </c>
      <c r="BT29" s="91">
        <v>1</v>
      </c>
      <c r="BU29" s="91">
        <v>1</v>
      </c>
      <c r="BV29" s="91">
        <v>1</v>
      </c>
      <c r="BW29" s="91">
        <v>1</v>
      </c>
      <c r="BX29" s="91">
        <v>1</v>
      </c>
      <c r="BY29" s="91">
        <v>1</v>
      </c>
      <c r="BZ29" s="91">
        <v>1</v>
      </c>
      <c r="CA29" s="91">
        <v>1</v>
      </c>
      <c r="CB29" s="185" t="s">
        <v>57</v>
      </c>
      <c r="CC29" s="91">
        <v>1</v>
      </c>
      <c r="CD29" s="91">
        <v>1</v>
      </c>
      <c r="CE29" s="91">
        <v>1</v>
      </c>
      <c r="CF29" s="91">
        <v>1</v>
      </c>
      <c r="CG29" s="91">
        <v>1</v>
      </c>
      <c r="CH29" s="91">
        <v>1</v>
      </c>
      <c r="CI29" s="91">
        <v>1</v>
      </c>
      <c r="CJ29" s="100" t="s">
        <v>57</v>
      </c>
      <c r="CK29" s="91">
        <v>1</v>
      </c>
      <c r="CL29" s="91">
        <v>1</v>
      </c>
      <c r="CM29" s="91">
        <v>1</v>
      </c>
      <c r="CN29" s="92">
        <v>0</v>
      </c>
      <c r="CO29" s="100" t="s">
        <v>57</v>
      </c>
      <c r="CP29" s="100" t="s">
        <v>57</v>
      </c>
      <c r="CQ29" s="92">
        <v>0</v>
      </c>
      <c r="CR29" s="91">
        <v>1</v>
      </c>
      <c r="CS29" s="91">
        <v>1</v>
      </c>
      <c r="CT29" s="91">
        <v>1</v>
      </c>
      <c r="CU29" s="91">
        <v>1</v>
      </c>
      <c r="CV29" s="91">
        <v>1</v>
      </c>
      <c r="CW29" s="91">
        <v>1</v>
      </c>
      <c r="CX29" s="91">
        <v>1</v>
      </c>
      <c r="CY29" s="91">
        <v>1</v>
      </c>
      <c r="CZ29" s="93">
        <v>1</v>
      </c>
      <c r="DA29" s="91">
        <v>1</v>
      </c>
      <c r="DB29" s="91">
        <v>1</v>
      </c>
      <c r="DC29" s="100" t="s">
        <v>57</v>
      </c>
      <c r="DD29" s="185" t="s">
        <v>57</v>
      </c>
      <c r="DE29" s="100" t="s">
        <v>57</v>
      </c>
      <c r="DF29" s="91">
        <v>1</v>
      </c>
      <c r="DG29" s="100" t="s">
        <v>57</v>
      </c>
      <c r="DH29" s="91">
        <v>1</v>
      </c>
      <c r="DI29" s="100" t="s">
        <v>57</v>
      </c>
      <c r="DJ29" s="91">
        <v>1</v>
      </c>
      <c r="DK29" s="91">
        <v>1</v>
      </c>
      <c r="DL29" s="91">
        <v>1</v>
      </c>
      <c r="DM29" s="91">
        <v>1</v>
      </c>
      <c r="DN29" s="91">
        <v>1</v>
      </c>
      <c r="DO29" s="100" t="s">
        <v>57</v>
      </c>
      <c r="DP29" s="91">
        <v>1</v>
      </c>
      <c r="DQ29" s="86">
        <v>1</v>
      </c>
      <c r="DR29" s="91">
        <v>1</v>
      </c>
      <c r="DS29" s="91">
        <v>1</v>
      </c>
      <c r="DT29" s="91">
        <v>1</v>
      </c>
      <c r="DU29" s="91">
        <v>1</v>
      </c>
      <c r="DV29" s="91">
        <v>1</v>
      </c>
      <c r="DW29" s="91">
        <v>1</v>
      </c>
      <c r="DX29" s="91">
        <v>1</v>
      </c>
      <c r="DY29" s="91">
        <v>1</v>
      </c>
      <c r="DZ29" s="92">
        <v>0</v>
      </c>
      <c r="EA29" s="92">
        <v>0</v>
      </c>
      <c r="EB29" s="100" t="s">
        <v>57</v>
      </c>
      <c r="EC29" s="92">
        <v>0</v>
      </c>
      <c r="ED29" s="91">
        <v>1</v>
      </c>
      <c r="EE29" s="100" t="s">
        <v>57</v>
      </c>
      <c r="EF29" s="91">
        <v>1</v>
      </c>
      <c r="EG29" s="100" t="s">
        <v>57</v>
      </c>
      <c r="EH29" s="100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91">
        <v>1</v>
      </c>
      <c r="EO29" s="91">
        <v>1</v>
      </c>
      <c r="EP29" s="86">
        <v>1</v>
      </c>
      <c r="EQ29" s="91">
        <v>1</v>
      </c>
      <c r="ER29" s="91">
        <v>1</v>
      </c>
      <c r="ES29" s="92">
        <v>0</v>
      </c>
      <c r="ET29" s="92">
        <v>0</v>
      </c>
      <c r="EU29" s="91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94">
        <f t="shared" si="0"/>
        <v>91</v>
      </c>
      <c r="FD29" s="212">
        <f t="shared" si="1"/>
        <v>0.91</v>
      </c>
      <c r="FE29" s="101">
        <f t="shared" si="3"/>
        <v>9</v>
      </c>
      <c r="FF29" s="95"/>
      <c r="FG29" s="7">
        <v>1</v>
      </c>
      <c r="FH29" s="102">
        <v>2932821.2351938202</v>
      </c>
      <c r="FI29" s="97">
        <v>6973045611</v>
      </c>
      <c r="FJ29" s="97">
        <v>3270730009</v>
      </c>
      <c r="FK29" s="124">
        <v>15675.998117757046</v>
      </c>
      <c r="FL29" s="97">
        <v>5402870090</v>
      </c>
      <c r="FM29" s="97">
        <v>41145190350</v>
      </c>
      <c r="FN29" s="134"/>
      <c r="FO29" s="134"/>
      <c r="FP29" s="179"/>
    </row>
    <row r="30" spans="1:172" s="133" customFormat="1" x14ac:dyDescent="0.25">
      <c r="A30" s="135" t="s">
        <v>183</v>
      </c>
      <c r="B30" s="129" t="s">
        <v>28</v>
      </c>
      <c r="C30" s="91">
        <v>1</v>
      </c>
      <c r="D30" s="91">
        <v>1</v>
      </c>
      <c r="E30" s="98">
        <v>43461942831</v>
      </c>
      <c r="F30" s="98">
        <v>43461942831</v>
      </c>
      <c r="G30" s="85">
        <f t="shared" si="2"/>
        <v>0</v>
      </c>
      <c r="H30" s="86">
        <v>1</v>
      </c>
      <c r="I30" s="86">
        <v>1</v>
      </c>
      <c r="J30" s="86">
        <v>1</v>
      </c>
      <c r="K30" s="86">
        <v>1</v>
      </c>
      <c r="L30" s="86">
        <v>1</v>
      </c>
      <c r="M30" s="86">
        <v>1</v>
      </c>
      <c r="N30" s="86">
        <v>1</v>
      </c>
      <c r="O30" s="100" t="s">
        <v>57</v>
      </c>
      <c r="P30" s="86">
        <v>1</v>
      </c>
      <c r="Q30" s="86">
        <v>1</v>
      </c>
      <c r="R30" s="86">
        <v>1</v>
      </c>
      <c r="S30" s="86">
        <v>1</v>
      </c>
      <c r="T30" s="86">
        <v>1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103">
        <v>1</v>
      </c>
      <c r="AD30" s="103">
        <v>1</v>
      </c>
      <c r="AE30" s="92">
        <v>0</v>
      </c>
      <c r="AF30" s="92">
        <v>0</v>
      </c>
      <c r="AG30" s="103">
        <v>1</v>
      </c>
      <c r="AH30" s="103">
        <v>1</v>
      </c>
      <c r="AI30" s="103">
        <v>1</v>
      </c>
      <c r="AJ30" s="103">
        <v>1</v>
      </c>
      <c r="AK30" s="103">
        <v>1</v>
      </c>
      <c r="AL30" s="103">
        <v>1</v>
      </c>
      <c r="AM30" s="103">
        <v>1</v>
      </c>
      <c r="AN30" s="103">
        <v>1</v>
      </c>
      <c r="AO30" s="103">
        <v>1</v>
      </c>
      <c r="AP30" s="103">
        <v>1</v>
      </c>
      <c r="AQ30" s="103">
        <v>1</v>
      </c>
      <c r="AR30" s="100" t="s">
        <v>57</v>
      </c>
      <c r="AS30" s="100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103">
        <v>1</v>
      </c>
      <c r="BG30" s="103">
        <v>1</v>
      </c>
      <c r="BH30" s="103">
        <v>1</v>
      </c>
      <c r="BI30" s="103">
        <v>1</v>
      </c>
      <c r="BJ30" s="103">
        <v>1</v>
      </c>
      <c r="BK30" s="103">
        <v>1</v>
      </c>
      <c r="BL30" s="100" t="s">
        <v>57</v>
      </c>
      <c r="BM30" s="100" t="s">
        <v>57</v>
      </c>
      <c r="BN30" s="103">
        <v>1</v>
      </c>
      <c r="BO30" s="103">
        <v>1</v>
      </c>
      <c r="BP30" s="103">
        <v>1</v>
      </c>
      <c r="BQ30" s="103">
        <v>1</v>
      </c>
      <c r="BR30" s="103">
        <v>1</v>
      </c>
      <c r="BS30" s="103">
        <v>1</v>
      </c>
      <c r="BT30" s="103">
        <v>1</v>
      </c>
      <c r="BU30" s="103">
        <v>1</v>
      </c>
      <c r="BV30" s="103">
        <v>1</v>
      </c>
      <c r="BW30" s="103">
        <v>1</v>
      </c>
      <c r="BX30" s="103">
        <v>1</v>
      </c>
      <c r="BY30" s="103">
        <v>1</v>
      </c>
      <c r="BZ30" s="103">
        <v>1</v>
      </c>
      <c r="CA30" s="103">
        <v>1</v>
      </c>
      <c r="CB30" s="185" t="s">
        <v>57</v>
      </c>
      <c r="CC30" s="103">
        <v>1</v>
      </c>
      <c r="CD30" s="103">
        <v>1</v>
      </c>
      <c r="CE30" s="113">
        <v>0</v>
      </c>
      <c r="CF30" s="86">
        <v>1</v>
      </c>
      <c r="CG30" s="103">
        <v>1</v>
      </c>
      <c r="CH30" s="103">
        <v>1</v>
      </c>
      <c r="CI30" s="107">
        <v>1</v>
      </c>
      <c r="CJ30" s="100" t="s">
        <v>57</v>
      </c>
      <c r="CK30" s="113">
        <v>0</v>
      </c>
      <c r="CL30" s="113">
        <v>0</v>
      </c>
      <c r="CM30" s="113">
        <v>0</v>
      </c>
      <c r="CN30" s="103">
        <v>1</v>
      </c>
      <c r="CO30" s="100" t="s">
        <v>57</v>
      </c>
      <c r="CP30" s="100" t="s">
        <v>57</v>
      </c>
      <c r="CQ30" s="103">
        <v>1</v>
      </c>
      <c r="CR30" s="103">
        <v>1</v>
      </c>
      <c r="CS30" s="103">
        <v>1</v>
      </c>
      <c r="CT30" s="103">
        <v>1</v>
      </c>
      <c r="CU30" s="103">
        <v>1</v>
      </c>
      <c r="CV30" s="103">
        <v>1</v>
      </c>
      <c r="CW30" s="113">
        <v>0</v>
      </c>
      <c r="CX30" s="103">
        <v>1</v>
      </c>
      <c r="CY30" s="103">
        <v>1</v>
      </c>
      <c r="CZ30" s="103">
        <v>1</v>
      </c>
      <c r="DA30" s="103">
        <v>1</v>
      </c>
      <c r="DB30" s="103">
        <v>1</v>
      </c>
      <c r="DC30" s="100" t="s">
        <v>57</v>
      </c>
      <c r="DD30" s="185" t="s">
        <v>57</v>
      </c>
      <c r="DE30" s="100" t="s">
        <v>57</v>
      </c>
      <c r="DF30" s="103">
        <v>1</v>
      </c>
      <c r="DG30" s="100" t="s">
        <v>57</v>
      </c>
      <c r="DH30" s="103">
        <v>1</v>
      </c>
      <c r="DI30" s="100" t="s">
        <v>57</v>
      </c>
      <c r="DJ30" s="103">
        <v>1</v>
      </c>
      <c r="DK30" s="103">
        <v>1</v>
      </c>
      <c r="DL30" s="103">
        <v>1</v>
      </c>
      <c r="DM30" s="103">
        <v>1</v>
      </c>
      <c r="DN30" s="103">
        <v>1</v>
      </c>
      <c r="DO30" s="100" t="s">
        <v>57</v>
      </c>
      <c r="DP30" s="103">
        <v>1</v>
      </c>
      <c r="DQ30" s="103">
        <v>1</v>
      </c>
      <c r="DR30" s="103">
        <v>1</v>
      </c>
      <c r="DS30" s="103">
        <v>1</v>
      </c>
      <c r="DT30" s="103">
        <v>1</v>
      </c>
      <c r="DU30" s="103">
        <v>1</v>
      </c>
      <c r="DV30" s="103">
        <v>1</v>
      </c>
      <c r="DW30" s="103">
        <v>1</v>
      </c>
      <c r="DX30" s="103">
        <v>1</v>
      </c>
      <c r="DY30" s="103">
        <v>1</v>
      </c>
      <c r="DZ30" s="103">
        <v>1</v>
      </c>
      <c r="EA30" s="103">
        <v>1</v>
      </c>
      <c r="EB30" s="100" t="s">
        <v>57</v>
      </c>
      <c r="EC30" s="103">
        <v>1</v>
      </c>
      <c r="ED30" s="103">
        <v>1</v>
      </c>
      <c r="EE30" s="100" t="s">
        <v>57</v>
      </c>
      <c r="EF30" s="103">
        <v>1</v>
      </c>
      <c r="EG30" s="100" t="s">
        <v>57</v>
      </c>
      <c r="EH30" s="100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103">
        <v>1</v>
      </c>
      <c r="EO30" s="103">
        <v>1</v>
      </c>
      <c r="EP30" s="103">
        <v>1</v>
      </c>
      <c r="EQ30" s="103">
        <v>1</v>
      </c>
      <c r="ER30" s="103">
        <v>1</v>
      </c>
      <c r="ES30" s="103">
        <v>1</v>
      </c>
      <c r="ET30" s="103">
        <v>1</v>
      </c>
      <c r="EU30" s="103">
        <v>1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94">
        <f t="shared" si="0"/>
        <v>93</v>
      </c>
      <c r="FD30" s="212">
        <f t="shared" si="1"/>
        <v>0.93</v>
      </c>
      <c r="FE30" s="101">
        <f t="shared" si="3"/>
        <v>7</v>
      </c>
      <c r="FF30" s="95"/>
      <c r="FG30" s="7">
        <v>1</v>
      </c>
      <c r="FH30" s="102">
        <v>2383899.6587425498</v>
      </c>
      <c r="FI30" s="97">
        <v>17197594699.779999</v>
      </c>
      <c r="FJ30" s="97">
        <v>639689051.10000002</v>
      </c>
      <c r="FK30" s="124">
        <v>3323.4865016873086</v>
      </c>
      <c r="FL30" s="97">
        <v>3345892430</v>
      </c>
      <c r="FM30" s="97">
        <v>40116050401</v>
      </c>
      <c r="FN30" s="134"/>
      <c r="FO30" s="134"/>
      <c r="FP30" s="179"/>
    </row>
    <row r="31" spans="1:172" s="133" customFormat="1" x14ac:dyDescent="0.25">
      <c r="A31" s="135" t="s">
        <v>184</v>
      </c>
      <c r="B31" s="129" t="s">
        <v>29</v>
      </c>
      <c r="C31" s="91">
        <v>1</v>
      </c>
      <c r="D31" s="91">
        <v>1</v>
      </c>
      <c r="E31" s="98">
        <v>41668478000</v>
      </c>
      <c r="F31" s="98">
        <v>41668479114</v>
      </c>
      <c r="G31" s="84">
        <f t="shared" si="2"/>
        <v>-1114</v>
      </c>
      <c r="H31" s="86">
        <v>1</v>
      </c>
      <c r="I31" s="86">
        <v>1</v>
      </c>
      <c r="J31" s="86">
        <v>1</v>
      </c>
      <c r="K31" s="86">
        <v>1</v>
      </c>
      <c r="L31" s="86">
        <v>1</v>
      </c>
      <c r="M31" s="86">
        <v>1</v>
      </c>
      <c r="N31" s="109">
        <v>1</v>
      </c>
      <c r="O31" s="100" t="s">
        <v>57</v>
      </c>
      <c r="P31" s="86">
        <v>1</v>
      </c>
      <c r="Q31" s="86">
        <v>1</v>
      </c>
      <c r="R31" s="86">
        <v>1</v>
      </c>
      <c r="S31" s="86">
        <v>1</v>
      </c>
      <c r="T31" s="86">
        <v>1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91">
        <v>1</v>
      </c>
      <c r="AD31" s="91">
        <v>1</v>
      </c>
      <c r="AE31" s="91">
        <v>1</v>
      </c>
      <c r="AF31" s="91">
        <v>1</v>
      </c>
      <c r="AG31" s="91">
        <v>1</v>
      </c>
      <c r="AH31" s="91">
        <v>1</v>
      </c>
      <c r="AI31" s="91">
        <v>1</v>
      </c>
      <c r="AJ31" s="91">
        <v>1</v>
      </c>
      <c r="AK31" s="91">
        <v>1</v>
      </c>
      <c r="AL31" s="91">
        <v>1</v>
      </c>
      <c r="AM31" s="91">
        <v>1</v>
      </c>
      <c r="AN31" s="91">
        <v>1</v>
      </c>
      <c r="AO31" s="91">
        <v>1</v>
      </c>
      <c r="AP31" s="91">
        <v>1</v>
      </c>
      <c r="AQ31" s="91">
        <v>1</v>
      </c>
      <c r="AR31" s="100" t="s">
        <v>57</v>
      </c>
      <c r="AS31" s="100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92">
        <v>0</v>
      </c>
      <c r="BG31" s="103">
        <v>1</v>
      </c>
      <c r="BH31" s="103">
        <v>1</v>
      </c>
      <c r="BI31" s="103">
        <v>1</v>
      </c>
      <c r="BJ31" s="113">
        <v>0</v>
      </c>
      <c r="BK31" s="113">
        <v>0</v>
      </c>
      <c r="BL31" s="100" t="s">
        <v>57</v>
      </c>
      <c r="BM31" s="100" t="s">
        <v>57</v>
      </c>
      <c r="BN31" s="113">
        <v>0</v>
      </c>
      <c r="BO31" s="103">
        <v>1</v>
      </c>
      <c r="BP31" s="103">
        <v>1</v>
      </c>
      <c r="BQ31" s="91">
        <v>1</v>
      </c>
      <c r="BR31" s="92">
        <v>0</v>
      </c>
      <c r="BS31" s="86">
        <v>1</v>
      </c>
      <c r="BT31" s="86">
        <v>1</v>
      </c>
      <c r="BU31" s="91">
        <v>1</v>
      </c>
      <c r="BV31" s="91">
        <v>1</v>
      </c>
      <c r="BW31" s="91">
        <v>1</v>
      </c>
      <c r="BX31" s="91">
        <v>1</v>
      </c>
      <c r="BY31" s="92">
        <v>0</v>
      </c>
      <c r="BZ31" s="91">
        <v>1</v>
      </c>
      <c r="CA31" s="91">
        <v>1</v>
      </c>
      <c r="CB31" s="185" t="s">
        <v>57</v>
      </c>
      <c r="CC31" s="91">
        <v>1</v>
      </c>
      <c r="CD31" s="91">
        <v>1</v>
      </c>
      <c r="CE31" s="91">
        <v>1</v>
      </c>
      <c r="CF31" s="92">
        <v>0</v>
      </c>
      <c r="CG31" s="91">
        <v>1</v>
      </c>
      <c r="CH31" s="91">
        <v>1</v>
      </c>
      <c r="CI31" s="93">
        <v>1</v>
      </c>
      <c r="CJ31" s="100" t="s">
        <v>57</v>
      </c>
      <c r="CK31" s="92">
        <v>0</v>
      </c>
      <c r="CL31" s="92">
        <v>0</v>
      </c>
      <c r="CM31" s="92">
        <v>0</v>
      </c>
      <c r="CN31" s="92">
        <v>0</v>
      </c>
      <c r="CO31" s="100" t="s">
        <v>57</v>
      </c>
      <c r="CP31" s="100" t="s">
        <v>57</v>
      </c>
      <c r="CQ31" s="92">
        <v>0</v>
      </c>
      <c r="CR31" s="92">
        <v>0</v>
      </c>
      <c r="CS31" s="92">
        <v>0</v>
      </c>
      <c r="CT31" s="91">
        <v>1</v>
      </c>
      <c r="CU31" s="91">
        <v>1</v>
      </c>
      <c r="CV31" s="92">
        <v>0</v>
      </c>
      <c r="CW31" s="92">
        <v>0</v>
      </c>
      <c r="CX31" s="92">
        <v>0</v>
      </c>
      <c r="CY31" s="92">
        <v>0</v>
      </c>
      <c r="CZ31" s="105">
        <v>1</v>
      </c>
      <c r="DA31" s="92">
        <v>0</v>
      </c>
      <c r="DB31" s="92">
        <v>0</v>
      </c>
      <c r="DC31" s="100" t="s">
        <v>57</v>
      </c>
      <c r="DD31" s="185" t="s">
        <v>57</v>
      </c>
      <c r="DE31" s="100" t="s">
        <v>57</v>
      </c>
      <c r="DF31" s="91">
        <v>1</v>
      </c>
      <c r="DG31" s="100" t="s">
        <v>57</v>
      </c>
      <c r="DH31" s="91">
        <v>1</v>
      </c>
      <c r="DI31" s="100" t="s">
        <v>57</v>
      </c>
      <c r="DJ31" s="92">
        <v>0</v>
      </c>
      <c r="DK31" s="92">
        <v>0</v>
      </c>
      <c r="DL31" s="91">
        <v>1</v>
      </c>
      <c r="DM31" s="92">
        <v>0</v>
      </c>
      <c r="DN31" s="92">
        <v>0</v>
      </c>
      <c r="DO31" s="100" t="s">
        <v>57</v>
      </c>
      <c r="DP31" s="92">
        <v>0</v>
      </c>
      <c r="DQ31" s="92">
        <v>0</v>
      </c>
      <c r="DR31" s="91">
        <v>1</v>
      </c>
      <c r="DS31" s="86">
        <v>1</v>
      </c>
      <c r="DT31" s="91">
        <v>1</v>
      </c>
      <c r="DU31" s="92">
        <v>0</v>
      </c>
      <c r="DV31" s="110">
        <v>0</v>
      </c>
      <c r="DW31" s="92">
        <v>0</v>
      </c>
      <c r="DX31" s="103">
        <v>1</v>
      </c>
      <c r="DY31" s="92">
        <v>0</v>
      </c>
      <c r="DZ31" s="92">
        <v>0</v>
      </c>
      <c r="EA31" s="92">
        <v>0</v>
      </c>
      <c r="EB31" s="100" t="s">
        <v>57</v>
      </c>
      <c r="EC31" s="92">
        <v>0</v>
      </c>
      <c r="ED31" s="92">
        <v>0</v>
      </c>
      <c r="EE31" s="100" t="s">
        <v>57</v>
      </c>
      <c r="EF31" s="92">
        <v>0</v>
      </c>
      <c r="EG31" s="100" t="s">
        <v>57</v>
      </c>
      <c r="EH31" s="100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92">
        <v>0</v>
      </c>
      <c r="EO31" s="91">
        <v>1</v>
      </c>
      <c r="EP31" s="91">
        <v>1</v>
      </c>
      <c r="EQ31" s="92">
        <v>0</v>
      </c>
      <c r="ER31" s="91">
        <v>1</v>
      </c>
      <c r="ES31" s="91">
        <v>1</v>
      </c>
      <c r="ET31" s="91">
        <v>1</v>
      </c>
      <c r="EU31" s="91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94">
        <f t="shared" si="0"/>
        <v>63</v>
      </c>
      <c r="FD31" s="212">
        <f t="shared" si="1"/>
        <v>0.63</v>
      </c>
      <c r="FE31" s="101">
        <f t="shared" si="3"/>
        <v>24</v>
      </c>
      <c r="FF31" s="95"/>
      <c r="FG31" s="9">
        <v>0</v>
      </c>
      <c r="FH31" s="102">
        <v>3543365.6625587498</v>
      </c>
      <c r="FI31" s="97">
        <v>18548742000</v>
      </c>
      <c r="FJ31" s="97">
        <v>1290809000</v>
      </c>
      <c r="FK31" s="124">
        <v>9558.2645018560397</v>
      </c>
      <c r="FL31" s="97">
        <v>4472927000</v>
      </c>
      <c r="FM31" s="97">
        <v>37081561000</v>
      </c>
      <c r="FN31" s="134"/>
      <c r="FO31" s="134"/>
      <c r="FP31" s="179"/>
    </row>
    <row r="32" spans="1:172" s="133" customFormat="1" x14ac:dyDescent="0.25">
      <c r="A32" s="135" t="s">
        <v>185</v>
      </c>
      <c r="B32" s="129" t="s">
        <v>30</v>
      </c>
      <c r="C32" s="91">
        <v>1</v>
      </c>
      <c r="D32" s="91">
        <v>1</v>
      </c>
      <c r="E32" s="98">
        <v>12675920034</v>
      </c>
      <c r="F32" s="98">
        <v>12675920034</v>
      </c>
      <c r="G32" s="85">
        <f t="shared" si="2"/>
        <v>0</v>
      </c>
      <c r="H32" s="86">
        <v>1</v>
      </c>
      <c r="I32" s="86">
        <v>1</v>
      </c>
      <c r="J32" s="86">
        <v>1</v>
      </c>
      <c r="K32" s="86">
        <v>1</v>
      </c>
      <c r="L32" s="86">
        <v>1</v>
      </c>
      <c r="M32" s="86">
        <v>1</v>
      </c>
      <c r="N32" s="86">
        <v>1</v>
      </c>
      <c r="O32" s="100" t="s">
        <v>57</v>
      </c>
      <c r="P32" s="86">
        <v>1</v>
      </c>
      <c r="Q32" s="86">
        <v>1</v>
      </c>
      <c r="R32" s="86">
        <v>1</v>
      </c>
      <c r="S32" s="86">
        <v>1</v>
      </c>
      <c r="T32" s="86">
        <v>1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91">
        <v>1</v>
      </c>
      <c r="AD32" s="91">
        <v>1</v>
      </c>
      <c r="AE32" s="91">
        <v>1</v>
      </c>
      <c r="AF32" s="91">
        <v>1</v>
      </c>
      <c r="AG32" s="91">
        <v>1</v>
      </c>
      <c r="AH32" s="91">
        <v>1</v>
      </c>
      <c r="AI32" s="91">
        <v>1</v>
      </c>
      <c r="AJ32" s="91">
        <v>1</v>
      </c>
      <c r="AK32" s="91">
        <v>1</v>
      </c>
      <c r="AL32" s="91">
        <v>1</v>
      </c>
      <c r="AM32" s="91">
        <v>1</v>
      </c>
      <c r="AN32" s="91">
        <v>1</v>
      </c>
      <c r="AO32" s="91">
        <v>1</v>
      </c>
      <c r="AP32" s="91">
        <v>1</v>
      </c>
      <c r="AQ32" s="91">
        <v>1</v>
      </c>
      <c r="AR32" s="100" t="s">
        <v>57</v>
      </c>
      <c r="AS32" s="100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99">
        <v>0</v>
      </c>
      <c r="BG32" s="91">
        <v>1</v>
      </c>
      <c r="BH32" s="91">
        <v>1</v>
      </c>
      <c r="BI32" s="91">
        <v>1</v>
      </c>
      <c r="BJ32" s="91">
        <v>1</v>
      </c>
      <c r="BK32" s="91">
        <v>1</v>
      </c>
      <c r="BL32" s="100" t="s">
        <v>57</v>
      </c>
      <c r="BM32" s="100" t="s">
        <v>57</v>
      </c>
      <c r="BN32" s="86">
        <v>1</v>
      </c>
      <c r="BO32" s="91">
        <v>1</v>
      </c>
      <c r="BP32" s="91">
        <v>1</v>
      </c>
      <c r="BQ32" s="91">
        <v>1</v>
      </c>
      <c r="BR32" s="91">
        <v>1</v>
      </c>
      <c r="BS32" s="92">
        <v>0</v>
      </c>
      <c r="BT32" s="91">
        <v>1</v>
      </c>
      <c r="BU32" s="91">
        <v>1</v>
      </c>
      <c r="BV32" s="91">
        <v>1</v>
      </c>
      <c r="BW32" s="91">
        <v>1</v>
      </c>
      <c r="BX32" s="91">
        <v>1</v>
      </c>
      <c r="BY32" s="92">
        <v>0</v>
      </c>
      <c r="BZ32" s="91">
        <v>1</v>
      </c>
      <c r="CA32" s="91">
        <v>1</v>
      </c>
      <c r="CB32" s="185" t="s">
        <v>57</v>
      </c>
      <c r="CC32" s="91">
        <v>1</v>
      </c>
      <c r="CD32" s="92">
        <v>0</v>
      </c>
      <c r="CE32" s="91">
        <v>1</v>
      </c>
      <c r="CF32" s="91">
        <v>1</v>
      </c>
      <c r="CG32" s="91">
        <v>1</v>
      </c>
      <c r="CH32" s="91">
        <v>1</v>
      </c>
      <c r="CI32" s="91">
        <v>1</v>
      </c>
      <c r="CJ32" s="100" t="s">
        <v>57</v>
      </c>
      <c r="CK32" s="91">
        <v>1</v>
      </c>
      <c r="CL32" s="91">
        <v>1</v>
      </c>
      <c r="CM32" s="86">
        <v>1</v>
      </c>
      <c r="CN32" s="91">
        <v>1</v>
      </c>
      <c r="CO32" s="100" t="s">
        <v>57</v>
      </c>
      <c r="CP32" s="100" t="s">
        <v>57</v>
      </c>
      <c r="CQ32" s="91">
        <v>1</v>
      </c>
      <c r="CR32" s="91">
        <v>1</v>
      </c>
      <c r="CS32" s="114" t="s">
        <v>156</v>
      </c>
      <c r="CT32" s="91">
        <v>1</v>
      </c>
      <c r="CU32" s="91">
        <v>1</v>
      </c>
      <c r="CV32" s="114" t="s">
        <v>156</v>
      </c>
      <c r="CW32" s="114" t="s">
        <v>156</v>
      </c>
      <c r="CX32" s="114" t="s">
        <v>156</v>
      </c>
      <c r="CY32" s="114" t="s">
        <v>156</v>
      </c>
      <c r="CZ32" s="114" t="s">
        <v>156</v>
      </c>
      <c r="DA32" s="114" t="s">
        <v>156</v>
      </c>
      <c r="DB32" s="114" t="s">
        <v>156</v>
      </c>
      <c r="DC32" s="100" t="s">
        <v>57</v>
      </c>
      <c r="DD32" s="185" t="s">
        <v>57</v>
      </c>
      <c r="DE32" s="100" t="s">
        <v>57</v>
      </c>
      <c r="DF32" s="91">
        <v>1</v>
      </c>
      <c r="DG32" s="100" t="s">
        <v>57</v>
      </c>
      <c r="DH32" s="91">
        <v>1</v>
      </c>
      <c r="DI32" s="100" t="s">
        <v>57</v>
      </c>
      <c r="DJ32" s="92">
        <v>0</v>
      </c>
      <c r="DK32" s="92">
        <v>0</v>
      </c>
      <c r="DL32" s="91">
        <v>1</v>
      </c>
      <c r="DM32" s="91">
        <v>1</v>
      </c>
      <c r="DN32" s="91">
        <v>1</v>
      </c>
      <c r="DO32" s="100" t="s">
        <v>57</v>
      </c>
      <c r="DP32" s="91">
        <v>1</v>
      </c>
      <c r="DQ32" s="91">
        <v>1</v>
      </c>
      <c r="DR32" s="91">
        <v>1</v>
      </c>
      <c r="DS32" s="91">
        <v>1</v>
      </c>
      <c r="DT32" s="91">
        <v>1</v>
      </c>
      <c r="DU32" s="91">
        <v>1</v>
      </c>
      <c r="DV32" s="91">
        <v>1</v>
      </c>
      <c r="DW32" s="91">
        <v>1</v>
      </c>
      <c r="DX32" s="91">
        <v>1</v>
      </c>
      <c r="DY32" s="91">
        <v>1</v>
      </c>
      <c r="DZ32" s="91">
        <v>1</v>
      </c>
      <c r="EA32" s="91">
        <v>1</v>
      </c>
      <c r="EB32" s="100" t="s">
        <v>57</v>
      </c>
      <c r="EC32" s="104">
        <v>1</v>
      </c>
      <c r="ED32" s="91">
        <v>1</v>
      </c>
      <c r="EE32" s="100" t="s">
        <v>57</v>
      </c>
      <c r="EF32" s="91">
        <v>1</v>
      </c>
      <c r="EG32" s="100" t="s">
        <v>57</v>
      </c>
      <c r="EH32" s="100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91">
        <v>1</v>
      </c>
      <c r="EO32" s="105">
        <v>1</v>
      </c>
      <c r="EP32" s="91">
        <v>1</v>
      </c>
      <c r="EQ32" s="91">
        <v>1</v>
      </c>
      <c r="ER32" s="91">
        <v>1</v>
      </c>
      <c r="ES32" s="91">
        <v>1</v>
      </c>
      <c r="ET32" s="93">
        <v>1</v>
      </c>
      <c r="EU32" s="91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94">
        <f t="shared" si="0"/>
        <v>86</v>
      </c>
      <c r="FD32" s="212">
        <f>(FC32/92)</f>
        <v>0.93478260869565222</v>
      </c>
      <c r="FE32" s="101">
        <f t="shared" si="3"/>
        <v>6</v>
      </c>
      <c r="FF32" s="95"/>
      <c r="FG32" s="7">
        <v>1</v>
      </c>
      <c r="FH32" s="102">
        <v>1278308.05371304</v>
      </c>
      <c r="FI32" s="108" t="s">
        <v>199</v>
      </c>
      <c r="FJ32" s="108" t="s">
        <v>199</v>
      </c>
      <c r="FK32" s="124">
        <v>0</v>
      </c>
      <c r="FL32" s="97">
        <v>508771744</v>
      </c>
      <c r="FM32" s="97">
        <v>12167148290</v>
      </c>
      <c r="FN32" s="134"/>
      <c r="FO32" s="134"/>
      <c r="FP32" s="179"/>
    </row>
    <row r="33" spans="1:172" s="133" customFormat="1" x14ac:dyDescent="0.25">
      <c r="A33" s="135" t="s">
        <v>186</v>
      </c>
      <c r="B33" s="129" t="s">
        <v>31</v>
      </c>
      <c r="C33" s="91">
        <v>1</v>
      </c>
      <c r="D33" s="91">
        <v>1</v>
      </c>
      <c r="E33" s="98">
        <v>102574000000</v>
      </c>
      <c r="F33" s="98">
        <v>102574000000</v>
      </c>
      <c r="G33" s="85">
        <f t="shared" si="2"/>
        <v>0</v>
      </c>
      <c r="H33" s="86">
        <v>1</v>
      </c>
      <c r="I33" s="86">
        <v>1</v>
      </c>
      <c r="J33" s="86">
        <v>1</v>
      </c>
      <c r="K33" s="86">
        <v>1</v>
      </c>
      <c r="L33" s="86">
        <v>1</v>
      </c>
      <c r="M33" s="86">
        <v>1</v>
      </c>
      <c r="N33" s="99">
        <v>0</v>
      </c>
      <c r="O33" s="100" t="s">
        <v>57</v>
      </c>
      <c r="P33" s="86">
        <v>1</v>
      </c>
      <c r="Q33" s="86">
        <v>1</v>
      </c>
      <c r="R33" s="86">
        <v>1</v>
      </c>
      <c r="S33" s="86">
        <v>1</v>
      </c>
      <c r="T33" s="86">
        <v>1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91">
        <v>1</v>
      </c>
      <c r="AD33" s="91">
        <v>1</v>
      </c>
      <c r="AE33" s="91">
        <v>1</v>
      </c>
      <c r="AF33" s="99">
        <v>0</v>
      </c>
      <c r="AG33" s="91">
        <v>1</v>
      </c>
      <c r="AH33" s="92">
        <v>0</v>
      </c>
      <c r="AI33" s="92">
        <v>0</v>
      </c>
      <c r="AJ33" s="91">
        <v>1</v>
      </c>
      <c r="AK33" s="91">
        <v>1</v>
      </c>
      <c r="AL33" s="91">
        <v>1</v>
      </c>
      <c r="AM33" s="92">
        <v>0</v>
      </c>
      <c r="AN33" s="91">
        <v>1</v>
      </c>
      <c r="AO33" s="91">
        <v>1</v>
      </c>
      <c r="AP33" s="92">
        <v>0</v>
      </c>
      <c r="AQ33" s="92">
        <v>0</v>
      </c>
      <c r="AR33" s="100" t="s">
        <v>57</v>
      </c>
      <c r="AS33" s="100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99">
        <v>0</v>
      </c>
      <c r="BG33" s="91">
        <v>1</v>
      </c>
      <c r="BH33" s="99">
        <v>0</v>
      </c>
      <c r="BI33" s="99">
        <v>0</v>
      </c>
      <c r="BJ33" s="91">
        <v>1</v>
      </c>
      <c r="BK33" s="91">
        <v>1</v>
      </c>
      <c r="BL33" s="100" t="s">
        <v>57</v>
      </c>
      <c r="BM33" s="100" t="s">
        <v>57</v>
      </c>
      <c r="BN33" s="103">
        <v>1</v>
      </c>
      <c r="BO33" s="91">
        <v>1</v>
      </c>
      <c r="BP33" s="92">
        <v>0</v>
      </c>
      <c r="BQ33" s="91">
        <v>1</v>
      </c>
      <c r="BR33" s="92">
        <v>0</v>
      </c>
      <c r="BS33" s="91">
        <v>1</v>
      </c>
      <c r="BT33" s="91">
        <v>1</v>
      </c>
      <c r="BU33" s="91">
        <v>1</v>
      </c>
      <c r="BV33" s="91">
        <v>1</v>
      </c>
      <c r="BW33" s="91">
        <v>1</v>
      </c>
      <c r="BX33" s="91">
        <v>1</v>
      </c>
      <c r="BY33" s="91">
        <v>1</v>
      </c>
      <c r="BZ33" s="91">
        <v>1</v>
      </c>
      <c r="CA33" s="91">
        <v>1</v>
      </c>
      <c r="CB33" s="185" t="s">
        <v>57</v>
      </c>
      <c r="CC33" s="91">
        <v>1</v>
      </c>
      <c r="CD33" s="91">
        <v>1</v>
      </c>
      <c r="CE33" s="91">
        <v>1</v>
      </c>
      <c r="CF33" s="92">
        <v>0</v>
      </c>
      <c r="CG33" s="91">
        <v>1</v>
      </c>
      <c r="CH33" s="92">
        <v>0</v>
      </c>
      <c r="CI33" s="86">
        <v>1</v>
      </c>
      <c r="CJ33" s="100" t="s">
        <v>57</v>
      </c>
      <c r="CK33" s="91">
        <v>1</v>
      </c>
      <c r="CL33" s="91">
        <v>1</v>
      </c>
      <c r="CM33" s="92">
        <v>0</v>
      </c>
      <c r="CN33" s="92">
        <v>0</v>
      </c>
      <c r="CO33" s="100" t="s">
        <v>57</v>
      </c>
      <c r="CP33" s="100" t="s">
        <v>57</v>
      </c>
      <c r="CQ33" s="91">
        <v>1</v>
      </c>
      <c r="CR33" s="99">
        <v>0</v>
      </c>
      <c r="CS33" s="92">
        <v>0</v>
      </c>
      <c r="CT33" s="91">
        <v>1</v>
      </c>
      <c r="CU33" s="91">
        <v>1</v>
      </c>
      <c r="CV33" s="92">
        <v>0</v>
      </c>
      <c r="CW33" s="91">
        <v>1</v>
      </c>
      <c r="CX33" s="91">
        <v>1</v>
      </c>
      <c r="CY33" s="91">
        <v>1</v>
      </c>
      <c r="CZ33" s="91">
        <v>1</v>
      </c>
      <c r="DA33" s="91">
        <v>1</v>
      </c>
      <c r="DB33" s="92">
        <v>0</v>
      </c>
      <c r="DC33" s="100" t="s">
        <v>57</v>
      </c>
      <c r="DD33" s="185" t="s">
        <v>57</v>
      </c>
      <c r="DE33" s="100" t="s">
        <v>57</v>
      </c>
      <c r="DF33" s="91">
        <v>1</v>
      </c>
      <c r="DG33" s="100" t="s">
        <v>57</v>
      </c>
      <c r="DH33" s="91">
        <v>1</v>
      </c>
      <c r="DI33" s="100" t="s">
        <v>57</v>
      </c>
      <c r="DJ33" s="91">
        <v>1</v>
      </c>
      <c r="DK33" s="91">
        <v>1</v>
      </c>
      <c r="DL33" s="91">
        <v>1</v>
      </c>
      <c r="DM33" s="91">
        <v>1</v>
      </c>
      <c r="DN33" s="92">
        <v>0</v>
      </c>
      <c r="DO33" s="100" t="s">
        <v>57</v>
      </c>
      <c r="DP33" s="91">
        <v>1</v>
      </c>
      <c r="DQ33" s="91">
        <v>1</v>
      </c>
      <c r="DR33" s="91">
        <v>1</v>
      </c>
      <c r="DS33" s="86">
        <v>1</v>
      </c>
      <c r="DT33" s="91">
        <v>1</v>
      </c>
      <c r="DU33" s="92">
        <v>0</v>
      </c>
      <c r="DV33" s="92">
        <v>0</v>
      </c>
      <c r="DW33" s="91">
        <v>1</v>
      </c>
      <c r="DX33" s="91">
        <v>1</v>
      </c>
      <c r="DY33" s="92">
        <v>0</v>
      </c>
      <c r="DZ33" s="92">
        <v>0</v>
      </c>
      <c r="EA33" s="92">
        <v>0</v>
      </c>
      <c r="EB33" s="100" t="s">
        <v>57</v>
      </c>
      <c r="EC33" s="91">
        <v>1</v>
      </c>
      <c r="ED33" s="91">
        <v>1</v>
      </c>
      <c r="EE33" s="100" t="s">
        <v>57</v>
      </c>
      <c r="EF33" s="92">
        <v>0</v>
      </c>
      <c r="EG33" s="100" t="s">
        <v>57</v>
      </c>
      <c r="EH33" s="100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91">
        <v>1</v>
      </c>
      <c r="EO33" s="91">
        <v>1</v>
      </c>
      <c r="EP33" s="91">
        <v>1</v>
      </c>
      <c r="EQ33" s="92">
        <v>0</v>
      </c>
      <c r="ER33" s="91">
        <v>1</v>
      </c>
      <c r="ES33" s="91">
        <v>1</v>
      </c>
      <c r="ET33" s="91">
        <v>1</v>
      </c>
      <c r="EU33" s="92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94">
        <f t="shared" si="0"/>
        <v>71</v>
      </c>
      <c r="FD33" s="212">
        <f t="shared" si="1"/>
        <v>0.71</v>
      </c>
      <c r="FE33" s="101">
        <f t="shared" si="3"/>
        <v>16</v>
      </c>
      <c r="FF33" s="95"/>
      <c r="FG33" s="9">
        <v>0</v>
      </c>
      <c r="FH33" s="102">
        <v>8046827.84016567</v>
      </c>
      <c r="FI33" s="97">
        <v>38305200000</v>
      </c>
      <c r="FJ33" s="97">
        <v>4769800000</v>
      </c>
      <c r="FK33" s="124">
        <v>35603.85428506069</v>
      </c>
      <c r="FL33" s="97">
        <v>8946372342</v>
      </c>
      <c r="FM33" s="97">
        <v>89837320182</v>
      </c>
      <c r="FN33" s="134"/>
      <c r="FO33" s="134"/>
      <c r="FP33" s="179"/>
    </row>
    <row r="34" spans="1:172" s="133" customFormat="1" x14ac:dyDescent="0.25">
      <c r="A34" s="135" t="s">
        <v>187</v>
      </c>
      <c r="B34" s="129" t="s">
        <v>32</v>
      </c>
      <c r="C34" s="91">
        <v>1</v>
      </c>
      <c r="D34" s="91">
        <v>1</v>
      </c>
      <c r="E34" s="98">
        <v>35811880382</v>
      </c>
      <c r="F34" s="98">
        <v>35811880382</v>
      </c>
      <c r="G34" s="85">
        <f t="shared" si="2"/>
        <v>0</v>
      </c>
      <c r="H34" s="86">
        <v>1</v>
      </c>
      <c r="I34" s="86">
        <v>1</v>
      </c>
      <c r="J34" s="86">
        <v>1</v>
      </c>
      <c r="K34" s="86">
        <v>1</v>
      </c>
      <c r="L34" s="86">
        <v>1</v>
      </c>
      <c r="M34" s="86">
        <v>1</v>
      </c>
      <c r="N34" s="86">
        <v>1</v>
      </c>
      <c r="O34" s="100" t="s">
        <v>57</v>
      </c>
      <c r="P34" s="86">
        <v>1</v>
      </c>
      <c r="Q34" s="86">
        <v>1</v>
      </c>
      <c r="R34" s="86">
        <v>1</v>
      </c>
      <c r="S34" s="86">
        <v>1</v>
      </c>
      <c r="T34" s="86">
        <v>1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91">
        <v>1</v>
      </c>
      <c r="AD34" s="91">
        <v>1</v>
      </c>
      <c r="AE34" s="91">
        <v>1</v>
      </c>
      <c r="AF34" s="91">
        <v>1</v>
      </c>
      <c r="AG34" s="91">
        <v>1</v>
      </c>
      <c r="AH34" s="91">
        <v>1</v>
      </c>
      <c r="AI34" s="91">
        <v>1</v>
      </c>
      <c r="AJ34" s="91">
        <v>1</v>
      </c>
      <c r="AK34" s="91">
        <v>1</v>
      </c>
      <c r="AL34" s="91">
        <v>1</v>
      </c>
      <c r="AM34" s="91">
        <v>1</v>
      </c>
      <c r="AN34" s="91">
        <v>1</v>
      </c>
      <c r="AO34" s="91">
        <v>1</v>
      </c>
      <c r="AP34" s="91">
        <v>1</v>
      </c>
      <c r="AQ34" s="91">
        <v>1</v>
      </c>
      <c r="AR34" s="100" t="s">
        <v>57</v>
      </c>
      <c r="AS34" s="100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91">
        <v>1</v>
      </c>
      <c r="BG34" s="91">
        <v>1</v>
      </c>
      <c r="BH34" s="92">
        <v>0</v>
      </c>
      <c r="BI34" s="92">
        <v>0</v>
      </c>
      <c r="BJ34" s="99">
        <v>0</v>
      </c>
      <c r="BK34" s="92">
        <v>0</v>
      </c>
      <c r="BL34" s="100" t="s">
        <v>57</v>
      </c>
      <c r="BM34" s="100" t="s">
        <v>57</v>
      </c>
      <c r="BN34" s="113">
        <v>0</v>
      </c>
      <c r="BO34" s="91">
        <v>1</v>
      </c>
      <c r="BP34" s="91">
        <v>1</v>
      </c>
      <c r="BQ34" s="91">
        <v>1</v>
      </c>
      <c r="BR34" s="91">
        <v>1</v>
      </c>
      <c r="BS34" s="91">
        <v>1</v>
      </c>
      <c r="BT34" s="91">
        <v>1</v>
      </c>
      <c r="BU34" s="91">
        <v>1</v>
      </c>
      <c r="BV34" s="91">
        <v>1</v>
      </c>
      <c r="BW34" s="91">
        <v>1</v>
      </c>
      <c r="BX34" s="91">
        <v>1</v>
      </c>
      <c r="BY34" s="91">
        <v>1</v>
      </c>
      <c r="BZ34" s="91">
        <v>1</v>
      </c>
      <c r="CA34" s="91">
        <v>1</v>
      </c>
      <c r="CB34" s="185" t="s">
        <v>57</v>
      </c>
      <c r="CC34" s="91">
        <v>1</v>
      </c>
      <c r="CD34" s="92">
        <v>0</v>
      </c>
      <c r="CE34" s="91">
        <v>1</v>
      </c>
      <c r="CF34" s="92">
        <v>0</v>
      </c>
      <c r="CG34" s="91">
        <v>1</v>
      </c>
      <c r="CH34" s="91">
        <v>1</v>
      </c>
      <c r="CI34" s="91">
        <v>1</v>
      </c>
      <c r="CJ34" s="100" t="s">
        <v>57</v>
      </c>
      <c r="CK34" s="91">
        <v>1</v>
      </c>
      <c r="CL34" s="91">
        <v>1</v>
      </c>
      <c r="CM34" s="92">
        <v>0</v>
      </c>
      <c r="CN34" s="92">
        <v>0</v>
      </c>
      <c r="CO34" s="100" t="s">
        <v>57</v>
      </c>
      <c r="CP34" s="100" t="s">
        <v>57</v>
      </c>
      <c r="CQ34" s="99">
        <v>0</v>
      </c>
      <c r="CR34" s="91">
        <v>1</v>
      </c>
      <c r="CS34" s="91">
        <v>1</v>
      </c>
      <c r="CT34" s="91">
        <v>1</v>
      </c>
      <c r="CU34" s="86">
        <v>1</v>
      </c>
      <c r="CV34" s="91">
        <v>1</v>
      </c>
      <c r="CW34" s="91">
        <v>1</v>
      </c>
      <c r="CX34" s="91">
        <v>1</v>
      </c>
      <c r="CY34" s="99">
        <v>0</v>
      </c>
      <c r="CZ34" s="93">
        <v>1</v>
      </c>
      <c r="DA34" s="91">
        <v>1</v>
      </c>
      <c r="DB34" s="86">
        <v>1</v>
      </c>
      <c r="DC34" s="100" t="s">
        <v>57</v>
      </c>
      <c r="DD34" s="185" t="s">
        <v>57</v>
      </c>
      <c r="DE34" s="100" t="s">
        <v>57</v>
      </c>
      <c r="DF34" s="91">
        <v>1</v>
      </c>
      <c r="DG34" s="100" t="s">
        <v>57</v>
      </c>
      <c r="DH34" s="91">
        <v>1</v>
      </c>
      <c r="DI34" s="100" t="s">
        <v>57</v>
      </c>
      <c r="DJ34" s="91">
        <v>1</v>
      </c>
      <c r="DK34" s="91">
        <v>1</v>
      </c>
      <c r="DL34" s="91">
        <v>1</v>
      </c>
      <c r="DM34" s="91">
        <v>1</v>
      </c>
      <c r="DN34" s="91">
        <v>1</v>
      </c>
      <c r="DO34" s="100" t="s">
        <v>57</v>
      </c>
      <c r="DP34" s="91">
        <v>1</v>
      </c>
      <c r="DQ34" s="91">
        <v>1</v>
      </c>
      <c r="DR34" s="91">
        <v>1</v>
      </c>
      <c r="DS34" s="91">
        <v>1</v>
      </c>
      <c r="DT34" s="91">
        <v>1</v>
      </c>
      <c r="DU34" s="91">
        <v>1</v>
      </c>
      <c r="DV34" s="91">
        <v>1</v>
      </c>
      <c r="DW34" s="91">
        <v>1</v>
      </c>
      <c r="DX34" s="91">
        <v>1</v>
      </c>
      <c r="DY34" s="91">
        <v>1</v>
      </c>
      <c r="DZ34" s="91">
        <v>1</v>
      </c>
      <c r="EA34" s="92">
        <v>0</v>
      </c>
      <c r="EB34" s="100" t="s">
        <v>57</v>
      </c>
      <c r="EC34" s="91">
        <v>1</v>
      </c>
      <c r="ED34" s="91">
        <v>1</v>
      </c>
      <c r="EE34" s="100" t="s">
        <v>57</v>
      </c>
      <c r="EF34" s="91">
        <v>1</v>
      </c>
      <c r="EG34" s="100" t="s">
        <v>57</v>
      </c>
      <c r="EH34" s="100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91">
        <v>1</v>
      </c>
      <c r="EO34" s="92">
        <v>0</v>
      </c>
      <c r="EP34" s="91">
        <v>1</v>
      </c>
      <c r="EQ34" s="92">
        <v>0</v>
      </c>
      <c r="ER34" s="91">
        <v>1</v>
      </c>
      <c r="ES34" s="91">
        <v>1</v>
      </c>
      <c r="ET34" s="91">
        <v>1</v>
      </c>
      <c r="EU34" s="91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94">
        <f t="shared" si="0"/>
        <v>86</v>
      </c>
      <c r="FD34" s="212">
        <f t="shared" si="1"/>
        <v>0.86</v>
      </c>
      <c r="FE34" s="101">
        <f t="shared" si="3"/>
        <v>13</v>
      </c>
      <c r="FF34" s="95"/>
      <c r="FG34" s="7">
        <v>1</v>
      </c>
      <c r="FH34" s="102">
        <v>2118761.6072388901</v>
      </c>
      <c r="FI34" s="97">
        <v>9630940655</v>
      </c>
      <c r="FJ34" s="97">
        <v>177739567</v>
      </c>
      <c r="FK34" s="124">
        <v>1818.3616092363245</v>
      </c>
      <c r="FL34" s="97">
        <v>4886949676</v>
      </c>
      <c r="FM34" s="97">
        <v>30424931156</v>
      </c>
      <c r="FN34" s="134"/>
      <c r="FO34" s="134"/>
      <c r="FP34" s="179"/>
    </row>
    <row r="35" spans="1:172" s="133" customFormat="1" x14ac:dyDescent="0.25">
      <c r="A35" s="135" t="s">
        <v>188</v>
      </c>
      <c r="B35" s="129" t="s">
        <v>33</v>
      </c>
      <c r="C35" s="91">
        <v>1</v>
      </c>
      <c r="D35" s="91">
        <v>1</v>
      </c>
      <c r="E35" s="98">
        <v>25913841581</v>
      </c>
      <c r="F35" s="98">
        <v>25913841581</v>
      </c>
      <c r="G35" s="85">
        <f t="shared" si="2"/>
        <v>0</v>
      </c>
      <c r="H35" s="86">
        <v>1</v>
      </c>
      <c r="I35" s="86">
        <v>1</v>
      </c>
      <c r="J35" s="86">
        <v>1</v>
      </c>
      <c r="K35" s="86">
        <v>1</v>
      </c>
      <c r="L35" s="86">
        <v>1</v>
      </c>
      <c r="M35" s="86">
        <v>1</v>
      </c>
      <c r="N35" s="86">
        <v>1</v>
      </c>
      <c r="O35" s="100" t="s">
        <v>57</v>
      </c>
      <c r="P35" s="86">
        <v>1</v>
      </c>
      <c r="Q35" s="86">
        <v>1</v>
      </c>
      <c r="R35" s="86">
        <v>1</v>
      </c>
      <c r="S35" s="86">
        <v>1</v>
      </c>
      <c r="T35" s="86">
        <v>1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91">
        <v>1</v>
      </c>
      <c r="AD35" s="91">
        <v>1</v>
      </c>
      <c r="AE35" s="119">
        <v>1</v>
      </c>
      <c r="AF35" s="91">
        <v>1</v>
      </c>
      <c r="AG35" s="91">
        <v>1</v>
      </c>
      <c r="AH35" s="92">
        <v>0</v>
      </c>
      <c r="AI35" s="91">
        <v>1</v>
      </c>
      <c r="AJ35" s="91">
        <v>1</v>
      </c>
      <c r="AK35" s="91">
        <v>1</v>
      </c>
      <c r="AL35" s="91">
        <v>1</v>
      </c>
      <c r="AM35" s="92">
        <v>0</v>
      </c>
      <c r="AN35" s="91">
        <v>1</v>
      </c>
      <c r="AO35" s="91">
        <v>1</v>
      </c>
      <c r="AP35" s="92">
        <v>0</v>
      </c>
      <c r="AQ35" s="99">
        <v>0</v>
      </c>
      <c r="AR35" s="100" t="s">
        <v>57</v>
      </c>
      <c r="AS35" s="100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92">
        <v>0</v>
      </c>
      <c r="BG35" s="91">
        <v>1</v>
      </c>
      <c r="BH35" s="92">
        <v>0</v>
      </c>
      <c r="BI35" s="92">
        <v>0</v>
      </c>
      <c r="BJ35" s="92">
        <v>0</v>
      </c>
      <c r="BK35" s="92">
        <v>0</v>
      </c>
      <c r="BL35" s="100" t="s">
        <v>57</v>
      </c>
      <c r="BM35" s="100" t="s">
        <v>57</v>
      </c>
      <c r="BN35" s="92">
        <v>0</v>
      </c>
      <c r="BO35" s="91">
        <v>1</v>
      </c>
      <c r="BP35" s="91">
        <v>1</v>
      </c>
      <c r="BQ35" s="91">
        <v>1</v>
      </c>
      <c r="BR35" s="91">
        <v>1</v>
      </c>
      <c r="BS35" s="91">
        <v>1</v>
      </c>
      <c r="BT35" s="92">
        <v>0</v>
      </c>
      <c r="BU35" s="91">
        <v>1</v>
      </c>
      <c r="BV35" s="91">
        <v>1</v>
      </c>
      <c r="BW35" s="91">
        <v>1</v>
      </c>
      <c r="BX35" s="91">
        <v>1</v>
      </c>
      <c r="BY35" s="91">
        <v>1</v>
      </c>
      <c r="BZ35" s="91">
        <v>1</v>
      </c>
      <c r="CA35" s="91">
        <v>1</v>
      </c>
      <c r="CB35" s="185" t="s">
        <v>57</v>
      </c>
      <c r="CC35" s="91">
        <v>1</v>
      </c>
      <c r="CD35" s="92">
        <v>0</v>
      </c>
      <c r="CE35" s="92">
        <v>0</v>
      </c>
      <c r="CF35" s="92">
        <v>0</v>
      </c>
      <c r="CG35" s="92">
        <v>0</v>
      </c>
      <c r="CH35" s="92">
        <v>0</v>
      </c>
      <c r="CI35" s="92">
        <v>0</v>
      </c>
      <c r="CJ35" s="100" t="s">
        <v>57</v>
      </c>
      <c r="CK35" s="92">
        <v>0</v>
      </c>
      <c r="CL35" s="92">
        <v>0</v>
      </c>
      <c r="CM35" s="92">
        <v>0</v>
      </c>
      <c r="CN35" s="92">
        <v>0</v>
      </c>
      <c r="CO35" s="100" t="s">
        <v>57</v>
      </c>
      <c r="CP35" s="100" t="s">
        <v>57</v>
      </c>
      <c r="CQ35" s="92">
        <v>0</v>
      </c>
      <c r="CR35" s="92">
        <v>0</v>
      </c>
      <c r="CS35" s="92">
        <v>0</v>
      </c>
      <c r="CT35" s="91">
        <v>1</v>
      </c>
      <c r="CU35" s="92">
        <v>0</v>
      </c>
      <c r="CV35" s="92">
        <v>0</v>
      </c>
      <c r="CW35" s="92">
        <v>0</v>
      </c>
      <c r="CX35" s="92">
        <v>0</v>
      </c>
      <c r="CY35" s="92">
        <v>0</v>
      </c>
      <c r="CZ35" s="92">
        <v>0</v>
      </c>
      <c r="DA35" s="92">
        <v>0</v>
      </c>
      <c r="DB35" s="91">
        <v>1</v>
      </c>
      <c r="DC35" s="100" t="s">
        <v>57</v>
      </c>
      <c r="DD35" s="185" t="s">
        <v>57</v>
      </c>
      <c r="DE35" s="100" t="s">
        <v>57</v>
      </c>
      <c r="DF35" s="91">
        <v>1</v>
      </c>
      <c r="DG35" s="100" t="s">
        <v>57</v>
      </c>
      <c r="DH35" s="91">
        <v>1</v>
      </c>
      <c r="DI35" s="100" t="s">
        <v>57</v>
      </c>
      <c r="DJ35" s="91">
        <v>1</v>
      </c>
      <c r="DK35" s="92">
        <v>0</v>
      </c>
      <c r="DL35" s="91">
        <v>1</v>
      </c>
      <c r="DM35" s="86">
        <v>1</v>
      </c>
      <c r="DN35" s="92">
        <v>0</v>
      </c>
      <c r="DO35" s="100" t="s">
        <v>57</v>
      </c>
      <c r="DP35" s="99">
        <v>0</v>
      </c>
      <c r="DQ35" s="86">
        <v>1</v>
      </c>
      <c r="DR35" s="86">
        <v>1</v>
      </c>
      <c r="DS35" s="92">
        <v>0</v>
      </c>
      <c r="DT35" s="92">
        <v>0</v>
      </c>
      <c r="DU35" s="92">
        <v>0</v>
      </c>
      <c r="DV35" s="91">
        <v>1</v>
      </c>
      <c r="DW35" s="91">
        <v>1</v>
      </c>
      <c r="DX35" s="91">
        <v>1</v>
      </c>
      <c r="DY35" s="92">
        <v>0</v>
      </c>
      <c r="DZ35" s="92">
        <v>0</v>
      </c>
      <c r="EA35" s="92">
        <v>0</v>
      </c>
      <c r="EB35" s="100" t="s">
        <v>57</v>
      </c>
      <c r="EC35" s="92">
        <v>0</v>
      </c>
      <c r="ED35" s="91">
        <v>1</v>
      </c>
      <c r="EE35" s="100" t="s">
        <v>57</v>
      </c>
      <c r="EF35" s="92">
        <v>0</v>
      </c>
      <c r="EG35" s="100" t="s">
        <v>57</v>
      </c>
      <c r="EH35" s="100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99">
        <v>0</v>
      </c>
      <c r="EO35" s="92">
        <v>0</v>
      </c>
      <c r="EP35" s="91">
        <v>1</v>
      </c>
      <c r="EQ35" s="91">
        <v>1</v>
      </c>
      <c r="ER35" s="91">
        <v>1</v>
      </c>
      <c r="ES35" s="93">
        <v>1</v>
      </c>
      <c r="ET35" s="86">
        <v>1</v>
      </c>
      <c r="EU35" s="91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94">
        <f t="shared" si="0"/>
        <v>56</v>
      </c>
      <c r="FD35" s="212">
        <f t="shared" si="1"/>
        <v>0.56000000000000005</v>
      </c>
      <c r="FE35" s="101">
        <f t="shared" si="3"/>
        <v>30</v>
      </c>
      <c r="FF35" s="95"/>
      <c r="FG35" s="9">
        <v>0</v>
      </c>
      <c r="FH35" s="102">
        <v>1576067.88199764</v>
      </c>
      <c r="FI35" s="97">
        <v>10064850815</v>
      </c>
      <c r="FJ35" s="97">
        <v>714585855</v>
      </c>
      <c r="FK35" s="124">
        <v>5891.2720723433331</v>
      </c>
      <c r="FL35" s="97">
        <v>1503661861</v>
      </c>
      <c r="FM35" s="97">
        <v>21935012229</v>
      </c>
      <c r="FN35" s="134"/>
      <c r="FO35" s="134"/>
      <c r="FP35" s="179"/>
    </row>
    <row r="36" spans="1:172" x14ac:dyDescent="0.25">
      <c r="A36" s="74"/>
      <c r="B36" s="31"/>
      <c r="C36" s="31"/>
      <c r="D36" s="31"/>
      <c r="E36" s="75"/>
      <c r="F36" s="75"/>
      <c r="G36" s="76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122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122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G36" s="31"/>
      <c r="FH36" s="31"/>
      <c r="FI36" s="73"/>
      <c r="FJ36" s="73"/>
      <c r="FK36" s="73"/>
      <c r="FL36" s="31"/>
      <c r="FM36" s="31"/>
      <c r="FN36" s="31"/>
    </row>
    <row r="37" spans="1:172" x14ac:dyDescent="0.25">
      <c r="A37" s="74"/>
      <c r="B37" s="31"/>
      <c r="C37" s="31"/>
      <c r="D37" s="31"/>
      <c r="E37" s="75"/>
      <c r="F37" s="75"/>
      <c r="G37" s="7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G37" s="31"/>
      <c r="FH37" s="31"/>
      <c r="FI37" s="73"/>
      <c r="FJ37" s="73"/>
      <c r="FK37" s="73"/>
      <c r="FL37" s="31"/>
      <c r="FM37" s="31"/>
      <c r="FN37" s="31"/>
    </row>
    <row r="38" spans="1:172" x14ac:dyDescent="0.25">
      <c r="A38" s="74"/>
      <c r="B38" s="31"/>
      <c r="C38" s="31"/>
      <c r="D38" s="31"/>
      <c r="E38" s="75"/>
      <c r="F38" s="75"/>
      <c r="G38" s="7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G38" s="31"/>
      <c r="FH38" s="31"/>
      <c r="FI38" s="73"/>
      <c r="FJ38" s="73"/>
      <c r="FK38" s="73"/>
      <c r="FL38" s="31"/>
      <c r="FM38" s="31"/>
      <c r="FN38" s="31"/>
    </row>
    <row r="39" spans="1:172" x14ac:dyDescent="0.25">
      <c r="A39" s="74"/>
      <c r="B39" s="31"/>
      <c r="C39" s="31"/>
      <c r="D39" s="31"/>
      <c r="E39" s="75"/>
      <c r="F39" s="75"/>
      <c r="G39" s="7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G39" s="31"/>
      <c r="FH39" s="31"/>
      <c r="FI39" s="73"/>
      <c r="FJ39" s="73"/>
      <c r="FK39" s="73"/>
      <c r="FL39" s="31"/>
      <c r="FM39" s="31"/>
      <c r="FN39" s="31"/>
    </row>
    <row r="40" spans="1:172" x14ac:dyDescent="0.25">
      <c r="A40" s="74"/>
      <c r="B40" s="31"/>
      <c r="C40" s="31"/>
      <c r="D40" s="31"/>
      <c r="E40" s="75"/>
      <c r="F40" s="75"/>
      <c r="G40" s="7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G40" s="31"/>
      <c r="FH40" s="31"/>
      <c r="FI40" s="73"/>
      <c r="FJ40" s="73"/>
      <c r="FK40" s="73"/>
      <c r="FL40" s="31"/>
      <c r="FM40" s="31"/>
      <c r="FN40" s="31"/>
    </row>
    <row r="41" spans="1:172" x14ac:dyDescent="0.25">
      <c r="A41" s="74"/>
      <c r="B41" s="31"/>
      <c r="C41" s="31"/>
      <c r="D41" s="31"/>
      <c r="E41" s="75"/>
      <c r="F41" s="75"/>
      <c r="G41" s="7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G41" s="31"/>
      <c r="FH41" s="31"/>
      <c r="FI41" s="73"/>
      <c r="FJ41" s="73"/>
      <c r="FK41" s="73"/>
      <c r="FL41" s="31"/>
      <c r="FM41" s="31"/>
      <c r="FN41" s="31"/>
    </row>
    <row r="42" spans="1:172" x14ac:dyDescent="0.25">
      <c r="A42" s="74"/>
      <c r="B42" s="31"/>
      <c r="C42" s="31"/>
      <c r="D42" s="31"/>
      <c r="E42" s="75"/>
      <c r="F42" s="75"/>
      <c r="G42" s="7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G42" s="31"/>
      <c r="FH42" s="31"/>
      <c r="FI42" s="31"/>
      <c r="FJ42" s="31"/>
      <c r="FK42" s="31"/>
      <c r="FL42" s="31"/>
      <c r="FM42" s="31"/>
      <c r="FN42" s="31"/>
    </row>
  </sheetData>
  <mergeCells count="14">
    <mergeCell ref="AG1:BE1"/>
    <mergeCell ref="CQ1:DD1"/>
    <mergeCell ref="DJ1:EM1"/>
    <mergeCell ref="FG1:FM1"/>
    <mergeCell ref="A1:A3"/>
    <mergeCell ref="B1:B3"/>
    <mergeCell ref="CE1:CP1"/>
    <mergeCell ref="DE1:DI1"/>
    <mergeCell ref="BF1:BN1"/>
    <mergeCell ref="CC1:CD1"/>
    <mergeCell ref="FC1:FE1"/>
    <mergeCell ref="EN1:FB1"/>
    <mergeCell ref="BO1:CB1"/>
    <mergeCell ref="H1:AF1"/>
  </mergeCells>
  <conditionalFormatting sqref="EV14:FB14 EV32:FB32">
    <cfRule type="colorScale" priority="38">
      <colorScale>
        <cfvo type="num" val="0"/>
        <cfvo type="num" val="1"/>
        <color rgb="FFFFFF00"/>
        <color rgb="FF00B050"/>
      </colorScale>
    </cfRule>
  </conditionalFormatting>
  <conditionalFormatting sqref="EV18:FB18">
    <cfRule type="colorScale" priority="37">
      <colorScale>
        <cfvo type="num" val="0"/>
        <cfvo type="num" val="1"/>
        <color rgb="FFFFFF00"/>
        <color rgb="FF00B050"/>
      </colorScale>
    </cfRule>
  </conditionalFormatting>
  <conditionalFormatting sqref="CB32 CB14">
    <cfRule type="colorScale" priority="36">
      <colorScale>
        <cfvo type="num" val="0"/>
        <cfvo type="num" val="1"/>
        <color rgb="FFFFFF00"/>
        <color rgb="FF00B050"/>
      </colorScale>
    </cfRule>
  </conditionalFormatting>
  <conditionalFormatting sqref="CB18">
    <cfRule type="colorScale" priority="35">
      <colorScale>
        <cfvo type="num" val="0"/>
        <cfvo type="num" val="1"/>
        <color rgb="FFFFFF00"/>
        <color rgb="FF00B050"/>
      </colorScale>
    </cfRule>
  </conditionalFormatting>
  <conditionalFormatting sqref="DD14 DD32">
    <cfRule type="colorScale" priority="34">
      <colorScale>
        <cfvo type="num" val="0"/>
        <cfvo type="num" val="1"/>
        <color rgb="FFFFFF00"/>
        <color rgb="FF00B050"/>
      </colorScale>
    </cfRule>
  </conditionalFormatting>
  <conditionalFormatting sqref="DD18">
    <cfRule type="colorScale" priority="33">
      <colorScale>
        <cfvo type="num" val="0"/>
        <cfvo type="num" val="1"/>
        <color rgb="FFFFFF00"/>
        <color rgb="FF00B050"/>
      </colorScale>
    </cfRule>
  </conditionalFormatting>
  <conditionalFormatting sqref="U18">
    <cfRule type="cellIs" dxfId="39" priority="20" operator="equal">
      <formula>"Ley de Ing."</formula>
    </cfRule>
  </conditionalFormatting>
  <conditionalFormatting sqref="V18">
    <cfRule type="cellIs" dxfId="38" priority="19" operator="equal">
      <formula>"Ley de Ing."</formula>
    </cfRule>
  </conditionalFormatting>
  <conditionalFormatting sqref="W18">
    <cfRule type="cellIs" dxfId="37" priority="18" operator="equal">
      <formula>"Ley de Ing."</formula>
    </cfRule>
  </conditionalFormatting>
  <conditionalFormatting sqref="X18">
    <cfRule type="cellIs" dxfId="36" priority="17" operator="equal">
      <formula>"Ley de Ing."</formula>
    </cfRule>
  </conditionalFormatting>
  <conditionalFormatting sqref="Y18">
    <cfRule type="cellIs" dxfId="35" priority="16" operator="equal">
      <formula>"Ley de Ing."</formula>
    </cfRule>
  </conditionalFormatting>
  <conditionalFormatting sqref="Z18">
    <cfRule type="cellIs" dxfId="34" priority="15" operator="equal">
      <formula>"Ley de Ing."</formula>
    </cfRule>
  </conditionalFormatting>
  <conditionalFormatting sqref="AA18">
    <cfRule type="cellIs" dxfId="33" priority="14" operator="equal">
      <formula>"Ley de Ing."</formula>
    </cfRule>
  </conditionalFormatting>
  <conditionalFormatting sqref="AB18">
    <cfRule type="cellIs" dxfId="32" priority="13" operator="equal">
      <formula>"Ley de Ing."</formula>
    </cfRule>
  </conditionalFormatting>
  <conditionalFormatting sqref="AT18">
    <cfRule type="cellIs" dxfId="31" priority="12" operator="equal">
      <formula>"Ley de Ing."</formula>
    </cfRule>
  </conditionalFormatting>
  <conditionalFormatting sqref="AU18">
    <cfRule type="cellIs" dxfId="30" priority="11" operator="equal">
      <formula>"Ley de Ing."</formula>
    </cfRule>
  </conditionalFormatting>
  <conditionalFormatting sqref="AV18">
    <cfRule type="cellIs" dxfId="29" priority="10" operator="equal">
      <formula>"Ley de Ing."</formula>
    </cfRule>
  </conditionalFormatting>
  <conditionalFormatting sqref="AW18">
    <cfRule type="cellIs" dxfId="28" priority="9" operator="equal">
      <formula>"Ley de Ing."</formula>
    </cfRule>
  </conditionalFormatting>
  <conditionalFormatting sqref="AX18">
    <cfRule type="cellIs" dxfId="27" priority="8" operator="equal">
      <formula>"Ley de Ing."</formula>
    </cfRule>
  </conditionalFormatting>
  <conditionalFormatting sqref="AY18">
    <cfRule type="cellIs" dxfId="26" priority="7" operator="equal">
      <formula>"Ley de Ing."</formula>
    </cfRule>
  </conditionalFormatting>
  <conditionalFormatting sqref="AZ18">
    <cfRule type="cellIs" dxfId="25" priority="6" operator="equal">
      <formula>"Ley de Ing."</formula>
    </cfRule>
  </conditionalFormatting>
  <conditionalFormatting sqref="BA18">
    <cfRule type="cellIs" dxfId="24" priority="5" operator="equal">
      <formula>"Ley de Ing."</formula>
    </cfRule>
  </conditionalFormatting>
  <conditionalFormatting sqref="BB18">
    <cfRule type="cellIs" dxfId="23" priority="4" operator="equal">
      <formula>"Ley de Ing."</formula>
    </cfRule>
  </conditionalFormatting>
  <conditionalFormatting sqref="BC18">
    <cfRule type="cellIs" dxfId="22" priority="3" operator="equal">
      <formula>"Ley de Ing."</formula>
    </cfRule>
  </conditionalFormatting>
  <conditionalFormatting sqref="BD18">
    <cfRule type="cellIs" dxfId="21" priority="2" operator="equal">
      <formula>"Ley de Ing."</formula>
    </cfRule>
  </conditionalFormatting>
  <conditionalFormatting sqref="BE18">
    <cfRule type="cellIs" dxfId="20" priority="1" operator="equal">
      <formula>"Ley de Ing."</formula>
    </cfRule>
  </conditionalFormatting>
  <pageMargins left="0.7" right="0.7" top="0.75" bottom="0.75" header="0.3" footer="0.3"/>
  <ignoredErrors>
    <ignoredError sqref="A4:A35" numberStoredAsText="1"/>
    <ignoredError sqref="FD12 FD32" formula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FO42"/>
  <sheetViews>
    <sheetView showGridLines="0" zoomScale="90" zoomScaleNormal="90" workbookViewId="0">
      <pane xSplit="2" ySplit="3" topLeftCell="FG4" activePane="bottomRight" state="frozen"/>
      <selection pane="topRight" activeCell="C1" sqref="C1"/>
      <selection pane="bottomLeft" activeCell="A4" sqref="A4"/>
      <selection pane="bottomRight" activeCell="FG2" sqref="FG1:FM1048576"/>
    </sheetView>
  </sheetViews>
  <sheetFormatPr baseColWidth="10" defaultRowHeight="15" x14ac:dyDescent="0.25"/>
  <cols>
    <col min="1" max="2" width="17.7109375" style="120" customWidth="1"/>
    <col min="3" max="4" width="11.7109375" style="120" customWidth="1"/>
    <col min="5" max="7" width="20.7109375" style="120" customWidth="1"/>
    <col min="8" max="20" width="30.7109375" style="120" customWidth="1"/>
    <col min="21" max="32" width="30.7109375" style="157" customWidth="1"/>
    <col min="33" max="45" width="30.7109375" style="120" customWidth="1"/>
    <col min="46" max="57" width="30.7109375" style="157" customWidth="1"/>
    <col min="58" max="79" width="30.7109375" style="120" customWidth="1"/>
    <col min="80" max="80" width="30.7109375" style="156" customWidth="1"/>
    <col min="81" max="107" width="30.7109375" style="120" customWidth="1"/>
    <col min="108" max="108" width="30.7109375" style="156" customWidth="1"/>
    <col min="109" max="138" width="30.7109375" style="120" customWidth="1"/>
    <col min="139" max="143" width="30.7109375" style="156" customWidth="1"/>
    <col min="144" max="151" width="30.7109375" style="120" customWidth="1"/>
    <col min="152" max="158" width="30.7109375" style="156" customWidth="1"/>
    <col min="159" max="160" width="11.7109375" style="120" customWidth="1"/>
    <col min="161" max="161" width="11.7109375" style="126" customWidth="1"/>
    <col min="162" max="162" width="11.7109375" style="120" customWidth="1"/>
    <col min="163" max="163" width="15.85546875" style="120" bestFit="1" customWidth="1"/>
    <col min="164" max="164" width="11" style="120" bestFit="1" customWidth="1"/>
    <col min="165" max="165" width="17.5703125" style="120" bestFit="1" customWidth="1"/>
    <col min="166" max="166" width="15.28515625" style="120" bestFit="1" customWidth="1"/>
    <col min="167" max="167" width="67.85546875" style="120" bestFit="1" customWidth="1"/>
    <col min="168" max="168" width="16.5703125" style="120" bestFit="1" customWidth="1"/>
    <col min="169" max="169" width="17.7109375" style="120" bestFit="1" customWidth="1"/>
    <col min="170" max="170" width="14.7109375" style="120" customWidth="1"/>
    <col min="171" max="171" width="10.7109375" style="120" customWidth="1"/>
  </cols>
  <sheetData>
    <row r="1" spans="1:171" s="133" customFormat="1" ht="15.75" customHeight="1" thickBot="1" x14ac:dyDescent="0.3">
      <c r="A1" s="279" t="s">
        <v>56</v>
      </c>
      <c r="B1" s="279" t="s">
        <v>0</v>
      </c>
      <c r="C1" s="71"/>
      <c r="D1" s="71"/>
      <c r="E1" s="71"/>
      <c r="F1" s="71"/>
      <c r="G1" s="216"/>
      <c r="H1" s="275" t="s">
        <v>267</v>
      </c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7"/>
      <c r="AG1" s="272" t="s">
        <v>351</v>
      </c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4"/>
      <c r="BF1" s="275" t="s">
        <v>415</v>
      </c>
      <c r="BG1" s="285"/>
      <c r="BH1" s="285"/>
      <c r="BI1" s="285"/>
      <c r="BJ1" s="285"/>
      <c r="BK1" s="285"/>
      <c r="BL1" s="285"/>
      <c r="BM1" s="285"/>
      <c r="BN1" s="286"/>
      <c r="BO1" s="272" t="s">
        <v>416</v>
      </c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4"/>
      <c r="CC1" s="275" t="s">
        <v>417</v>
      </c>
      <c r="CD1" s="286"/>
      <c r="CE1" s="282" t="s">
        <v>418</v>
      </c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4"/>
      <c r="CQ1" s="275" t="s">
        <v>419</v>
      </c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7"/>
      <c r="DE1" s="282" t="s">
        <v>420</v>
      </c>
      <c r="DF1" s="283"/>
      <c r="DG1" s="283"/>
      <c r="DH1" s="283"/>
      <c r="DI1" s="284"/>
      <c r="DJ1" s="275" t="s">
        <v>421</v>
      </c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7"/>
      <c r="EN1" s="272" t="s">
        <v>422</v>
      </c>
      <c r="EO1" s="273"/>
      <c r="EP1" s="273"/>
      <c r="EQ1" s="273"/>
      <c r="ER1" s="273"/>
      <c r="ES1" s="273"/>
      <c r="ET1" s="273"/>
      <c r="EU1" s="273"/>
      <c r="EV1" s="273"/>
      <c r="EW1" s="273"/>
      <c r="EX1" s="273"/>
      <c r="EY1" s="273"/>
      <c r="EZ1" s="273"/>
      <c r="FA1" s="273"/>
      <c r="FB1" s="274"/>
      <c r="FC1" s="264" t="s">
        <v>312</v>
      </c>
      <c r="FD1" s="265"/>
      <c r="FE1" s="266"/>
      <c r="FF1" s="179"/>
      <c r="FG1" s="278" t="s">
        <v>399</v>
      </c>
      <c r="FH1" s="278"/>
      <c r="FI1" s="278"/>
      <c r="FJ1" s="278"/>
      <c r="FK1" s="278"/>
      <c r="FL1" s="278"/>
      <c r="FM1" s="278"/>
      <c r="FN1" s="134"/>
      <c r="FO1" s="179"/>
    </row>
    <row r="2" spans="1:171" s="133" customFormat="1" ht="85.15" customHeight="1" thickBot="1" x14ac:dyDescent="0.3">
      <c r="A2" s="280"/>
      <c r="B2" s="280"/>
      <c r="C2" s="71" t="s">
        <v>1</v>
      </c>
      <c r="D2" s="71" t="s">
        <v>2</v>
      </c>
      <c r="E2" s="71" t="s">
        <v>34</v>
      </c>
      <c r="F2" s="71" t="s">
        <v>35</v>
      </c>
      <c r="G2" s="216" t="s">
        <v>265</v>
      </c>
      <c r="H2" s="238" t="s">
        <v>295</v>
      </c>
      <c r="I2" s="161" t="s">
        <v>200</v>
      </c>
      <c r="J2" s="161" t="s">
        <v>201</v>
      </c>
      <c r="K2" s="161" t="s">
        <v>202</v>
      </c>
      <c r="L2" s="161" t="s">
        <v>203</v>
      </c>
      <c r="M2" s="161" t="s">
        <v>204</v>
      </c>
      <c r="N2" s="161" t="s">
        <v>205</v>
      </c>
      <c r="O2" s="161" t="s">
        <v>149</v>
      </c>
      <c r="P2" s="161" t="s">
        <v>268</v>
      </c>
      <c r="Q2" s="161" t="s">
        <v>269</v>
      </c>
      <c r="R2" s="161" t="s">
        <v>270</v>
      </c>
      <c r="S2" s="161" t="s">
        <v>271</v>
      </c>
      <c r="T2" s="161" t="s">
        <v>272</v>
      </c>
      <c r="U2" s="161" t="s">
        <v>322</v>
      </c>
      <c r="V2" s="161" t="s">
        <v>324</v>
      </c>
      <c r="W2" s="161" t="s">
        <v>328</v>
      </c>
      <c r="X2" s="161" t="s">
        <v>353</v>
      </c>
      <c r="Y2" s="161" t="s">
        <v>329</v>
      </c>
      <c r="Z2" s="161" t="s">
        <v>330</v>
      </c>
      <c r="AA2" s="161" t="s">
        <v>334</v>
      </c>
      <c r="AB2" s="161" t="s">
        <v>335</v>
      </c>
      <c r="AC2" s="162" t="s">
        <v>37</v>
      </c>
      <c r="AD2" s="162" t="s">
        <v>38</v>
      </c>
      <c r="AE2" s="162" t="s">
        <v>39</v>
      </c>
      <c r="AF2" s="239" t="s">
        <v>40</v>
      </c>
      <c r="AG2" s="225" t="s">
        <v>297</v>
      </c>
      <c r="AH2" s="163" t="s">
        <v>298</v>
      </c>
      <c r="AI2" s="163" t="s">
        <v>299</v>
      </c>
      <c r="AJ2" s="163" t="s">
        <v>300</v>
      </c>
      <c r="AK2" s="163" t="s">
        <v>301</v>
      </c>
      <c r="AL2" s="163" t="s">
        <v>302</v>
      </c>
      <c r="AM2" s="163" t="s">
        <v>303</v>
      </c>
      <c r="AN2" s="163" t="s">
        <v>304</v>
      </c>
      <c r="AO2" s="163" t="s">
        <v>305</v>
      </c>
      <c r="AP2" s="163" t="s">
        <v>306</v>
      </c>
      <c r="AQ2" s="163" t="s">
        <v>307</v>
      </c>
      <c r="AR2" s="163" t="s">
        <v>144</v>
      </c>
      <c r="AS2" s="163" t="s">
        <v>401</v>
      </c>
      <c r="AT2" s="223" t="s">
        <v>340</v>
      </c>
      <c r="AU2" s="163" t="s">
        <v>341</v>
      </c>
      <c r="AV2" s="163" t="s">
        <v>342</v>
      </c>
      <c r="AW2" s="163" t="s">
        <v>343</v>
      </c>
      <c r="AX2" s="163" t="s">
        <v>344</v>
      </c>
      <c r="AY2" s="163" t="s">
        <v>345</v>
      </c>
      <c r="AZ2" s="163" t="s">
        <v>356</v>
      </c>
      <c r="BA2" s="163" t="s">
        <v>348</v>
      </c>
      <c r="BB2" s="163" t="s">
        <v>349</v>
      </c>
      <c r="BC2" s="163" t="s">
        <v>350</v>
      </c>
      <c r="BD2" s="163" t="s">
        <v>346</v>
      </c>
      <c r="BE2" s="224" t="s">
        <v>347</v>
      </c>
      <c r="BF2" s="161" t="s">
        <v>206</v>
      </c>
      <c r="BG2" s="161" t="s">
        <v>207</v>
      </c>
      <c r="BH2" s="161" t="s">
        <v>208</v>
      </c>
      <c r="BI2" s="161" t="s">
        <v>209</v>
      </c>
      <c r="BJ2" s="161" t="s">
        <v>210</v>
      </c>
      <c r="BK2" s="161" t="s">
        <v>211</v>
      </c>
      <c r="BL2" s="161" t="s">
        <v>147</v>
      </c>
      <c r="BM2" s="161" t="s">
        <v>148</v>
      </c>
      <c r="BN2" s="161" t="s">
        <v>212</v>
      </c>
      <c r="BO2" s="163" t="s">
        <v>213</v>
      </c>
      <c r="BP2" s="163" t="s">
        <v>214</v>
      </c>
      <c r="BQ2" s="163" t="s">
        <v>357</v>
      </c>
      <c r="BR2" s="163" t="s">
        <v>358</v>
      </c>
      <c r="BS2" s="163" t="s">
        <v>215</v>
      </c>
      <c r="BT2" s="163" t="s">
        <v>216</v>
      </c>
      <c r="BU2" s="163" t="s">
        <v>217</v>
      </c>
      <c r="BV2" s="163" t="s">
        <v>218</v>
      </c>
      <c r="BW2" s="163" t="s">
        <v>219</v>
      </c>
      <c r="BX2" s="163" t="s">
        <v>220</v>
      </c>
      <c r="BY2" s="163" t="s">
        <v>221</v>
      </c>
      <c r="BZ2" s="163" t="s">
        <v>222</v>
      </c>
      <c r="CA2" s="163" t="s">
        <v>223</v>
      </c>
      <c r="CB2" s="163" t="s">
        <v>359</v>
      </c>
      <c r="CC2" s="161" t="s">
        <v>224</v>
      </c>
      <c r="CD2" s="161" t="s">
        <v>296</v>
      </c>
      <c r="CE2" s="163" t="s">
        <v>279</v>
      </c>
      <c r="CF2" s="163" t="s">
        <v>280</v>
      </c>
      <c r="CG2" s="163" t="s">
        <v>281</v>
      </c>
      <c r="CH2" s="163" t="s">
        <v>282</v>
      </c>
      <c r="CI2" s="163" t="s">
        <v>283</v>
      </c>
      <c r="CJ2" s="163" t="s">
        <v>41</v>
      </c>
      <c r="CK2" s="163" t="s">
        <v>42</v>
      </c>
      <c r="CL2" s="163" t="s">
        <v>225</v>
      </c>
      <c r="CM2" s="163" t="s">
        <v>43</v>
      </c>
      <c r="CN2" s="163" t="s">
        <v>226</v>
      </c>
      <c r="CO2" s="163" t="s">
        <v>151</v>
      </c>
      <c r="CP2" s="163" t="s">
        <v>154</v>
      </c>
      <c r="CQ2" s="161" t="s">
        <v>284</v>
      </c>
      <c r="CR2" s="161" t="s">
        <v>227</v>
      </c>
      <c r="CS2" s="161" t="s">
        <v>310</v>
      </c>
      <c r="CT2" s="161" t="s">
        <v>285</v>
      </c>
      <c r="CU2" s="161" t="s">
        <v>286</v>
      </c>
      <c r="CV2" s="161" t="s">
        <v>287</v>
      </c>
      <c r="CW2" s="161" t="s">
        <v>308</v>
      </c>
      <c r="CX2" s="161" t="s">
        <v>288</v>
      </c>
      <c r="CY2" s="161" t="s">
        <v>289</v>
      </c>
      <c r="CZ2" s="161" t="s">
        <v>290</v>
      </c>
      <c r="DA2" s="161" t="s">
        <v>291</v>
      </c>
      <c r="DB2" s="161" t="s">
        <v>292</v>
      </c>
      <c r="DC2" s="161" t="s">
        <v>152</v>
      </c>
      <c r="DD2" s="161" t="s">
        <v>354</v>
      </c>
      <c r="DE2" s="163" t="s">
        <v>44</v>
      </c>
      <c r="DF2" s="163" t="s">
        <v>293</v>
      </c>
      <c r="DG2" s="163" t="s">
        <v>45</v>
      </c>
      <c r="DH2" s="163" t="s">
        <v>228</v>
      </c>
      <c r="DI2" s="163" t="s">
        <v>46</v>
      </c>
      <c r="DJ2" s="161" t="s">
        <v>229</v>
      </c>
      <c r="DK2" s="161" t="s">
        <v>230</v>
      </c>
      <c r="DL2" s="161" t="s">
        <v>231</v>
      </c>
      <c r="DM2" s="161" t="s">
        <v>232</v>
      </c>
      <c r="DN2" s="161" t="s">
        <v>233</v>
      </c>
      <c r="DO2" s="161" t="s">
        <v>234</v>
      </c>
      <c r="DP2" s="161" t="s">
        <v>235</v>
      </c>
      <c r="DQ2" s="161" t="s">
        <v>236</v>
      </c>
      <c r="DR2" s="161" t="s">
        <v>294</v>
      </c>
      <c r="DS2" s="161" t="s">
        <v>237</v>
      </c>
      <c r="DT2" s="161" t="s">
        <v>238</v>
      </c>
      <c r="DU2" s="161" t="s">
        <v>273</v>
      </c>
      <c r="DV2" s="161" t="s">
        <v>239</v>
      </c>
      <c r="DW2" s="161" t="s">
        <v>274</v>
      </c>
      <c r="DX2" s="161" t="s">
        <v>361</v>
      </c>
      <c r="DY2" s="161" t="s">
        <v>275</v>
      </c>
      <c r="DZ2" s="161" t="s">
        <v>240</v>
      </c>
      <c r="EA2" s="161" t="s">
        <v>241</v>
      </c>
      <c r="EB2" s="161" t="s">
        <v>47</v>
      </c>
      <c r="EC2" s="161" t="s">
        <v>242</v>
      </c>
      <c r="ED2" s="161" t="s">
        <v>243</v>
      </c>
      <c r="EE2" s="161" t="s">
        <v>48</v>
      </c>
      <c r="EF2" s="161" t="s">
        <v>380</v>
      </c>
      <c r="EG2" s="161" t="s">
        <v>277</v>
      </c>
      <c r="EH2" s="161" t="s">
        <v>309</v>
      </c>
      <c r="EI2" s="161" t="s">
        <v>362</v>
      </c>
      <c r="EJ2" s="161" t="s">
        <v>363</v>
      </c>
      <c r="EK2" s="161" t="s">
        <v>364</v>
      </c>
      <c r="EL2" s="161" t="s">
        <v>381</v>
      </c>
      <c r="EM2" s="161" t="s">
        <v>379</v>
      </c>
      <c r="EN2" s="163" t="s">
        <v>49</v>
      </c>
      <c r="EO2" s="163" t="s">
        <v>50</v>
      </c>
      <c r="EP2" s="163" t="s">
        <v>51</v>
      </c>
      <c r="EQ2" s="163" t="s">
        <v>244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365</v>
      </c>
      <c r="EW2" s="233" t="s">
        <v>366</v>
      </c>
      <c r="EX2" s="233" t="s">
        <v>367</v>
      </c>
      <c r="EY2" s="233" t="s">
        <v>368</v>
      </c>
      <c r="EZ2" s="233" t="s">
        <v>369</v>
      </c>
      <c r="FA2" s="233" t="s">
        <v>370</v>
      </c>
      <c r="FB2" s="233" t="s">
        <v>371</v>
      </c>
      <c r="FC2" s="236" t="s">
        <v>189</v>
      </c>
      <c r="FD2" s="236" t="s">
        <v>190</v>
      </c>
      <c r="FE2" s="236" t="s">
        <v>313</v>
      </c>
      <c r="FF2" s="72"/>
      <c r="FG2" s="60" t="s">
        <v>192</v>
      </c>
      <c r="FH2" s="60" t="s">
        <v>191</v>
      </c>
      <c r="FI2" s="60" t="s">
        <v>196</v>
      </c>
      <c r="FJ2" s="60" t="s">
        <v>195</v>
      </c>
      <c r="FK2" s="60" t="s">
        <v>198</v>
      </c>
      <c r="FL2" s="60" t="s">
        <v>194</v>
      </c>
      <c r="FM2" s="60" t="s">
        <v>193</v>
      </c>
      <c r="FN2" s="72"/>
      <c r="FO2" s="72"/>
    </row>
    <row r="3" spans="1:171" s="133" customFormat="1" ht="15.75" thickBot="1" x14ac:dyDescent="0.3">
      <c r="A3" s="281"/>
      <c r="B3" s="281"/>
      <c r="C3" s="71" t="s">
        <v>252</v>
      </c>
      <c r="D3" s="71" t="s">
        <v>253</v>
      </c>
      <c r="E3" s="71" t="s">
        <v>254</v>
      </c>
      <c r="F3" s="71" t="s">
        <v>255</v>
      </c>
      <c r="G3" s="216" t="s">
        <v>256</v>
      </c>
      <c r="H3" s="222" t="s">
        <v>58</v>
      </c>
      <c r="I3" s="172" t="s">
        <v>59</v>
      </c>
      <c r="J3" s="172" t="s">
        <v>60</v>
      </c>
      <c r="K3" s="172" t="s">
        <v>61</v>
      </c>
      <c r="L3" s="172" t="s">
        <v>62</v>
      </c>
      <c r="M3" s="172" t="s">
        <v>63</v>
      </c>
      <c r="N3" s="172" t="s">
        <v>64</v>
      </c>
      <c r="O3" s="172" t="s">
        <v>143</v>
      </c>
      <c r="P3" s="172" t="s">
        <v>245</v>
      </c>
      <c r="Q3" s="172" t="s">
        <v>246</v>
      </c>
      <c r="R3" s="172" t="s">
        <v>247</v>
      </c>
      <c r="S3" s="172" t="s">
        <v>248</v>
      </c>
      <c r="T3" s="172" t="s">
        <v>249</v>
      </c>
      <c r="U3" s="172" t="s">
        <v>321</v>
      </c>
      <c r="V3" s="172" t="s">
        <v>323</v>
      </c>
      <c r="W3" s="172" t="s">
        <v>325</v>
      </c>
      <c r="X3" s="172" t="s">
        <v>326</v>
      </c>
      <c r="Y3" s="172" t="s">
        <v>327</v>
      </c>
      <c r="Z3" s="172" t="s">
        <v>331</v>
      </c>
      <c r="AA3" s="172" t="s">
        <v>332</v>
      </c>
      <c r="AB3" s="172" t="s">
        <v>333</v>
      </c>
      <c r="AC3" s="172" t="s">
        <v>336</v>
      </c>
      <c r="AD3" s="172" t="s">
        <v>337</v>
      </c>
      <c r="AE3" s="172" t="s">
        <v>338</v>
      </c>
      <c r="AF3" s="175" t="s">
        <v>339</v>
      </c>
      <c r="AG3" s="219" t="s">
        <v>352</v>
      </c>
      <c r="AH3" s="219" t="s">
        <v>387</v>
      </c>
      <c r="AI3" s="219" t="s">
        <v>388</v>
      </c>
      <c r="AJ3" s="219" t="s">
        <v>389</v>
      </c>
      <c r="AK3" s="219" t="s">
        <v>390</v>
      </c>
      <c r="AL3" s="219" t="s">
        <v>391</v>
      </c>
      <c r="AM3" s="219" t="s">
        <v>392</v>
      </c>
      <c r="AN3" s="219" t="s">
        <v>393</v>
      </c>
      <c r="AO3" s="219" t="s">
        <v>394</v>
      </c>
      <c r="AP3" s="219" t="s">
        <v>395</v>
      </c>
      <c r="AQ3" s="219" t="s">
        <v>396</v>
      </c>
      <c r="AR3" s="219" t="s">
        <v>397</v>
      </c>
      <c r="AS3" s="219" t="s">
        <v>402</v>
      </c>
      <c r="AT3" s="219" t="s">
        <v>403</v>
      </c>
      <c r="AU3" s="219" t="s">
        <v>404</v>
      </c>
      <c r="AV3" s="219" t="s">
        <v>405</v>
      </c>
      <c r="AW3" s="219" t="s">
        <v>406</v>
      </c>
      <c r="AX3" s="219" t="s">
        <v>407</v>
      </c>
      <c r="AY3" s="219" t="s">
        <v>408</v>
      </c>
      <c r="AZ3" s="219" t="s">
        <v>409</v>
      </c>
      <c r="BA3" s="219" t="s">
        <v>410</v>
      </c>
      <c r="BB3" s="219" t="s">
        <v>411</v>
      </c>
      <c r="BC3" s="219" t="s">
        <v>412</v>
      </c>
      <c r="BD3" s="219" t="s">
        <v>413</v>
      </c>
      <c r="BE3" s="219" t="s">
        <v>414</v>
      </c>
      <c r="BF3" s="159" t="s">
        <v>65</v>
      </c>
      <c r="BG3" s="159" t="s">
        <v>66</v>
      </c>
      <c r="BH3" s="159" t="s">
        <v>67</v>
      </c>
      <c r="BI3" s="159" t="s">
        <v>68</v>
      </c>
      <c r="BJ3" s="159" t="s">
        <v>69</v>
      </c>
      <c r="BK3" s="159" t="s">
        <v>70</v>
      </c>
      <c r="BL3" s="159" t="s">
        <v>145</v>
      </c>
      <c r="BM3" s="159" t="s">
        <v>146</v>
      </c>
      <c r="BN3" s="159" t="s">
        <v>250</v>
      </c>
      <c r="BO3" s="164" t="s">
        <v>71</v>
      </c>
      <c r="BP3" s="164" t="s">
        <v>72</v>
      </c>
      <c r="BQ3" s="164" t="s">
        <v>73</v>
      </c>
      <c r="BR3" s="164" t="s">
        <v>74</v>
      </c>
      <c r="BS3" s="164" t="s">
        <v>75</v>
      </c>
      <c r="BT3" s="164" t="s">
        <v>76</v>
      </c>
      <c r="BU3" s="164" t="s">
        <v>77</v>
      </c>
      <c r="BV3" s="164" t="s">
        <v>78</v>
      </c>
      <c r="BW3" s="164" t="s">
        <v>79</v>
      </c>
      <c r="BX3" s="164" t="s">
        <v>80</v>
      </c>
      <c r="BY3" s="164" t="s">
        <v>81</v>
      </c>
      <c r="BZ3" s="164" t="s">
        <v>82</v>
      </c>
      <c r="CA3" s="164" t="s">
        <v>83</v>
      </c>
      <c r="CB3" s="164" t="s">
        <v>360</v>
      </c>
      <c r="CC3" s="159" t="s">
        <v>84</v>
      </c>
      <c r="CD3" s="159" t="s">
        <v>85</v>
      </c>
      <c r="CE3" s="164" t="s">
        <v>86</v>
      </c>
      <c r="CF3" s="164" t="s">
        <v>87</v>
      </c>
      <c r="CG3" s="164" t="s">
        <v>88</v>
      </c>
      <c r="CH3" s="164" t="s">
        <v>89</v>
      </c>
      <c r="CI3" s="164" t="s">
        <v>90</v>
      </c>
      <c r="CJ3" s="164" t="s">
        <v>91</v>
      </c>
      <c r="CK3" s="164" t="s">
        <v>92</v>
      </c>
      <c r="CL3" s="164" t="s">
        <v>93</v>
      </c>
      <c r="CM3" s="164" t="s">
        <v>94</v>
      </c>
      <c r="CN3" s="164" t="s">
        <v>95</v>
      </c>
      <c r="CO3" s="164" t="s">
        <v>150</v>
      </c>
      <c r="CP3" s="164" t="s">
        <v>155</v>
      </c>
      <c r="CQ3" s="159" t="s">
        <v>96</v>
      </c>
      <c r="CR3" s="159" t="s">
        <v>97</v>
      </c>
      <c r="CS3" s="37" t="s">
        <v>98</v>
      </c>
      <c r="CT3" s="159" t="s">
        <v>99</v>
      </c>
      <c r="CU3" s="159" t="s">
        <v>100</v>
      </c>
      <c r="CV3" s="159" t="s">
        <v>101</v>
      </c>
      <c r="CW3" s="159" t="s">
        <v>102</v>
      </c>
      <c r="CX3" s="159" t="s">
        <v>103</v>
      </c>
      <c r="CY3" s="159" t="s">
        <v>104</v>
      </c>
      <c r="CZ3" s="159" t="s">
        <v>105</v>
      </c>
      <c r="DA3" s="159" t="s">
        <v>106</v>
      </c>
      <c r="DB3" s="159" t="s">
        <v>107</v>
      </c>
      <c r="DC3" s="159" t="s">
        <v>153</v>
      </c>
      <c r="DD3" s="159" t="s">
        <v>355</v>
      </c>
      <c r="DE3" s="164" t="s">
        <v>108</v>
      </c>
      <c r="DF3" s="164" t="s">
        <v>109</v>
      </c>
      <c r="DG3" s="164" t="s">
        <v>110</v>
      </c>
      <c r="DH3" s="164" t="s">
        <v>111</v>
      </c>
      <c r="DI3" s="164" t="s">
        <v>112</v>
      </c>
      <c r="DJ3" s="159" t="s">
        <v>113</v>
      </c>
      <c r="DK3" s="159" t="s">
        <v>114</v>
      </c>
      <c r="DL3" s="159" t="s">
        <v>115</v>
      </c>
      <c r="DM3" s="159" t="s">
        <v>116</v>
      </c>
      <c r="DN3" s="159" t="s">
        <v>117</v>
      </c>
      <c r="DO3" s="159" t="s">
        <v>118</v>
      </c>
      <c r="DP3" s="159" t="s">
        <v>119</v>
      </c>
      <c r="DQ3" s="159" t="s">
        <v>120</v>
      </c>
      <c r="DR3" s="159" t="s">
        <v>121</v>
      </c>
      <c r="DS3" s="159" t="s">
        <v>122</v>
      </c>
      <c r="DT3" s="159" t="s">
        <v>123</v>
      </c>
      <c r="DU3" s="159" t="s">
        <v>124</v>
      </c>
      <c r="DV3" s="159" t="s">
        <v>125</v>
      </c>
      <c r="DW3" s="159" t="s">
        <v>126</v>
      </c>
      <c r="DX3" s="159" t="s">
        <v>127</v>
      </c>
      <c r="DY3" s="159" t="s">
        <v>128</v>
      </c>
      <c r="DZ3" s="159" t="s">
        <v>129</v>
      </c>
      <c r="EA3" s="159" t="s">
        <v>130</v>
      </c>
      <c r="EB3" s="159" t="s">
        <v>131</v>
      </c>
      <c r="EC3" s="159" t="s">
        <v>132</v>
      </c>
      <c r="ED3" s="159" t="s">
        <v>133</v>
      </c>
      <c r="EE3" s="159" t="s">
        <v>134</v>
      </c>
      <c r="EF3" s="159" t="s">
        <v>251</v>
      </c>
      <c r="EG3" s="159" t="s">
        <v>276</v>
      </c>
      <c r="EH3" s="159" t="s">
        <v>278</v>
      </c>
      <c r="EI3" s="159" t="s">
        <v>382</v>
      </c>
      <c r="EJ3" s="159" t="s">
        <v>383</v>
      </c>
      <c r="EK3" s="159" t="s">
        <v>384</v>
      </c>
      <c r="EL3" s="159" t="s">
        <v>385</v>
      </c>
      <c r="EM3" s="159" t="s">
        <v>386</v>
      </c>
      <c r="EN3" s="164" t="s">
        <v>135</v>
      </c>
      <c r="EO3" s="164" t="s">
        <v>136</v>
      </c>
      <c r="EP3" s="164" t="s">
        <v>137</v>
      </c>
      <c r="EQ3" s="164" t="s">
        <v>138</v>
      </c>
      <c r="ER3" s="164" t="s">
        <v>139</v>
      </c>
      <c r="ES3" s="164" t="s">
        <v>140</v>
      </c>
      <c r="ET3" s="164" t="s">
        <v>141</v>
      </c>
      <c r="EU3" s="218" t="s">
        <v>142</v>
      </c>
      <c r="EV3" s="218" t="s">
        <v>372</v>
      </c>
      <c r="EW3" s="218" t="s">
        <v>373</v>
      </c>
      <c r="EX3" s="218" t="s">
        <v>374</v>
      </c>
      <c r="EY3" s="218" t="s">
        <v>375</v>
      </c>
      <c r="EZ3" s="218" t="s">
        <v>376</v>
      </c>
      <c r="FA3" s="218" t="s">
        <v>377</v>
      </c>
      <c r="FB3" s="218" t="s">
        <v>378</v>
      </c>
      <c r="FC3" s="77" t="s">
        <v>314</v>
      </c>
      <c r="FD3" s="77" t="s">
        <v>315</v>
      </c>
      <c r="FE3" s="77" t="s">
        <v>316</v>
      </c>
      <c r="FF3" s="179"/>
      <c r="FG3" s="155" t="s">
        <v>257</v>
      </c>
      <c r="FH3" s="155" t="s">
        <v>258</v>
      </c>
      <c r="FI3" s="155" t="s">
        <v>259</v>
      </c>
      <c r="FJ3" s="155" t="s">
        <v>260</v>
      </c>
      <c r="FK3" s="155" t="s">
        <v>261</v>
      </c>
      <c r="FL3" s="155" t="s">
        <v>262</v>
      </c>
      <c r="FM3" s="155" t="s">
        <v>263</v>
      </c>
      <c r="FN3" s="134"/>
      <c r="FO3" s="179"/>
    </row>
    <row r="4" spans="1:171" s="133" customFormat="1" x14ac:dyDescent="0.25">
      <c r="A4" s="130" t="s">
        <v>157</v>
      </c>
      <c r="B4" s="131" t="s">
        <v>3</v>
      </c>
      <c r="C4" s="14">
        <v>1</v>
      </c>
      <c r="D4" s="14">
        <v>1</v>
      </c>
      <c r="E4" s="128">
        <v>18079091000</v>
      </c>
      <c r="F4" s="128">
        <v>18079091000</v>
      </c>
      <c r="G4" s="97">
        <f>(E4-F4)</f>
        <v>0</v>
      </c>
      <c r="H4" s="220">
        <v>1</v>
      </c>
      <c r="I4" s="220">
        <v>1</v>
      </c>
      <c r="J4" s="221">
        <v>1</v>
      </c>
      <c r="K4" s="220">
        <v>1</v>
      </c>
      <c r="L4" s="220">
        <v>1</v>
      </c>
      <c r="M4" s="221">
        <v>1</v>
      </c>
      <c r="N4" s="221">
        <v>1</v>
      </c>
      <c r="O4" s="185" t="s">
        <v>57</v>
      </c>
      <c r="P4" s="221">
        <v>1</v>
      </c>
      <c r="Q4" s="221">
        <v>1</v>
      </c>
      <c r="R4" s="221">
        <v>1</v>
      </c>
      <c r="S4" s="221">
        <v>1</v>
      </c>
      <c r="T4" s="221">
        <v>1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221">
        <v>1</v>
      </c>
      <c r="AD4" s="221">
        <v>1</v>
      </c>
      <c r="AE4" s="221">
        <v>1</v>
      </c>
      <c r="AF4" s="221">
        <v>1</v>
      </c>
      <c r="AG4" s="14">
        <v>1</v>
      </c>
      <c r="AH4" s="14">
        <v>1</v>
      </c>
      <c r="AI4" s="14">
        <v>1</v>
      </c>
      <c r="AJ4" s="14">
        <v>1</v>
      </c>
      <c r="AK4" s="14">
        <v>1</v>
      </c>
      <c r="AL4" s="14">
        <v>1</v>
      </c>
      <c r="AM4" s="14">
        <v>1</v>
      </c>
      <c r="AN4" s="14">
        <v>1</v>
      </c>
      <c r="AO4" s="14">
        <v>1</v>
      </c>
      <c r="AP4" s="14">
        <v>1</v>
      </c>
      <c r="AQ4" s="14">
        <v>1</v>
      </c>
      <c r="AR4" s="67" t="s">
        <v>57</v>
      </c>
      <c r="AS4" s="67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4">
        <v>1</v>
      </c>
      <c r="BG4" s="14">
        <v>1</v>
      </c>
      <c r="BH4" s="14">
        <v>1</v>
      </c>
      <c r="BI4" s="14">
        <v>1</v>
      </c>
      <c r="BJ4" s="14">
        <v>1</v>
      </c>
      <c r="BK4" s="13">
        <v>0</v>
      </c>
      <c r="BL4" s="67" t="s">
        <v>57</v>
      </c>
      <c r="BM4" s="67" t="s">
        <v>57</v>
      </c>
      <c r="BN4" s="13">
        <v>0</v>
      </c>
      <c r="BO4" s="14">
        <v>1</v>
      </c>
      <c r="BP4" s="14">
        <v>1</v>
      </c>
      <c r="BQ4" s="14">
        <v>1</v>
      </c>
      <c r="BR4" s="14">
        <v>1</v>
      </c>
      <c r="BS4" s="13">
        <v>0</v>
      </c>
      <c r="BT4" s="139">
        <v>0</v>
      </c>
      <c r="BU4" s="14">
        <v>1</v>
      </c>
      <c r="BV4" s="14">
        <v>1</v>
      </c>
      <c r="BW4" s="14">
        <v>1</v>
      </c>
      <c r="BX4" s="14">
        <v>1</v>
      </c>
      <c r="BY4" s="13">
        <v>0</v>
      </c>
      <c r="BZ4" s="14">
        <v>1</v>
      </c>
      <c r="CA4" s="14">
        <v>1</v>
      </c>
      <c r="CB4" s="185" t="s">
        <v>57</v>
      </c>
      <c r="CC4" s="14">
        <v>1</v>
      </c>
      <c r="CD4" s="14">
        <v>1</v>
      </c>
      <c r="CE4" s="14">
        <v>1</v>
      </c>
      <c r="CF4" s="13">
        <v>0</v>
      </c>
      <c r="CG4" s="14">
        <v>1</v>
      </c>
      <c r="CH4" s="14">
        <v>1</v>
      </c>
      <c r="CI4" s="14">
        <v>1</v>
      </c>
      <c r="CJ4" s="67" t="s">
        <v>57</v>
      </c>
      <c r="CK4" s="13">
        <v>0</v>
      </c>
      <c r="CL4" s="13">
        <v>0</v>
      </c>
      <c r="CM4" s="13">
        <v>0</v>
      </c>
      <c r="CN4" s="13">
        <v>0</v>
      </c>
      <c r="CO4" s="67" t="s">
        <v>57</v>
      </c>
      <c r="CP4" s="67" t="s">
        <v>57</v>
      </c>
      <c r="CQ4" s="13">
        <v>0</v>
      </c>
      <c r="CR4" s="14">
        <v>1</v>
      </c>
      <c r="CS4" s="14">
        <v>1</v>
      </c>
      <c r="CT4" s="14">
        <v>1</v>
      </c>
      <c r="CU4" s="14">
        <v>1</v>
      </c>
      <c r="CV4" s="14">
        <v>1</v>
      </c>
      <c r="CW4" s="14">
        <v>1</v>
      </c>
      <c r="CX4" s="14">
        <v>1</v>
      </c>
      <c r="CY4" s="14">
        <v>1</v>
      </c>
      <c r="CZ4" s="14">
        <v>1</v>
      </c>
      <c r="DA4" s="14">
        <v>1</v>
      </c>
      <c r="DB4" s="13">
        <v>0</v>
      </c>
      <c r="DC4" s="67" t="s">
        <v>57</v>
      </c>
      <c r="DD4" s="185" t="s">
        <v>57</v>
      </c>
      <c r="DE4" s="67" t="s">
        <v>57</v>
      </c>
      <c r="DF4" s="14">
        <v>1</v>
      </c>
      <c r="DG4" s="67" t="s">
        <v>57</v>
      </c>
      <c r="DH4" s="14">
        <v>1</v>
      </c>
      <c r="DI4" s="67" t="s">
        <v>57</v>
      </c>
      <c r="DJ4" s="14">
        <v>1</v>
      </c>
      <c r="DK4" s="13">
        <v>0</v>
      </c>
      <c r="DL4" s="14">
        <v>1</v>
      </c>
      <c r="DM4" s="14">
        <v>1</v>
      </c>
      <c r="DN4" s="67" t="s">
        <v>57</v>
      </c>
      <c r="DO4" s="67" t="s">
        <v>57</v>
      </c>
      <c r="DP4" s="14">
        <v>1</v>
      </c>
      <c r="DQ4" s="14">
        <v>1</v>
      </c>
      <c r="DR4" s="14">
        <v>1</v>
      </c>
      <c r="DS4" s="14">
        <v>1</v>
      </c>
      <c r="DT4" s="14">
        <v>1</v>
      </c>
      <c r="DU4" s="14">
        <v>1</v>
      </c>
      <c r="DV4" s="14">
        <v>1</v>
      </c>
      <c r="DW4" s="14">
        <v>1</v>
      </c>
      <c r="DX4" s="14">
        <v>1</v>
      </c>
      <c r="DY4" s="14">
        <v>1</v>
      </c>
      <c r="DZ4" s="7">
        <v>1</v>
      </c>
      <c r="EA4" s="13">
        <v>0</v>
      </c>
      <c r="EB4" s="67" t="s">
        <v>57</v>
      </c>
      <c r="EC4" s="13">
        <v>0</v>
      </c>
      <c r="ED4" s="67" t="s">
        <v>57</v>
      </c>
      <c r="EE4" s="67" t="s">
        <v>57</v>
      </c>
      <c r="EF4" s="14">
        <v>1</v>
      </c>
      <c r="EG4" s="14">
        <v>1</v>
      </c>
      <c r="EH4" s="13">
        <v>0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14">
        <v>1</v>
      </c>
      <c r="EO4" s="14">
        <v>1</v>
      </c>
      <c r="EP4" s="14">
        <v>1</v>
      </c>
      <c r="EQ4" s="14">
        <v>1</v>
      </c>
      <c r="ER4" s="14">
        <v>1</v>
      </c>
      <c r="ES4" s="14">
        <v>1</v>
      </c>
      <c r="ET4" s="14">
        <v>1</v>
      </c>
      <c r="EU4" s="13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101">
        <f t="shared" ref="FC4:FC35" si="0">SUM(H4:FB4)</f>
        <v>83</v>
      </c>
      <c r="FD4" s="140">
        <f>(FC4/100)</f>
        <v>0.83</v>
      </c>
      <c r="FE4" s="101">
        <f t="shared" ref="FE4:FE35" si="1">RANK(FD4,$FD$4:$FD$35)</f>
        <v>13</v>
      </c>
      <c r="FF4" s="141"/>
      <c r="FG4" s="5">
        <v>1</v>
      </c>
      <c r="FH4" s="142">
        <v>1304743.7169897801</v>
      </c>
      <c r="FI4" s="124">
        <v>1190134000</v>
      </c>
      <c r="FJ4" s="124">
        <v>335205000</v>
      </c>
      <c r="FK4" s="124">
        <v>2278.0573895424727</v>
      </c>
      <c r="FL4" s="124">
        <v>2351804000</v>
      </c>
      <c r="FM4" s="124">
        <v>15727287000</v>
      </c>
      <c r="FN4" s="132"/>
      <c r="FO4" s="132"/>
    </row>
    <row r="5" spans="1:171" s="133" customFormat="1" x14ac:dyDescent="0.25">
      <c r="A5" s="130" t="s">
        <v>158</v>
      </c>
      <c r="B5" s="129" t="s">
        <v>4</v>
      </c>
      <c r="C5" s="14">
        <v>1</v>
      </c>
      <c r="D5" s="14">
        <v>1</v>
      </c>
      <c r="E5" s="128">
        <v>44402168922</v>
      </c>
      <c r="F5" s="128">
        <v>44402168922.489998</v>
      </c>
      <c r="G5" s="128">
        <f>(E5-F5)</f>
        <v>-0.48999786376953125</v>
      </c>
      <c r="H5" s="138">
        <v>1</v>
      </c>
      <c r="I5" s="143">
        <v>1</v>
      </c>
      <c r="J5" s="138">
        <v>1</v>
      </c>
      <c r="K5" s="138">
        <v>1</v>
      </c>
      <c r="L5" s="138">
        <v>1</v>
      </c>
      <c r="M5" s="138">
        <v>1</v>
      </c>
      <c r="N5" s="138">
        <v>1</v>
      </c>
      <c r="O5" s="144" t="s">
        <v>57</v>
      </c>
      <c r="P5" s="138">
        <v>1</v>
      </c>
      <c r="Q5" s="138">
        <v>1</v>
      </c>
      <c r="R5" s="138">
        <v>1</v>
      </c>
      <c r="S5" s="138">
        <v>1</v>
      </c>
      <c r="T5" s="138">
        <v>1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14">
        <v>1</v>
      </c>
      <c r="AD5" s="14">
        <v>1</v>
      </c>
      <c r="AE5" s="14">
        <v>1</v>
      </c>
      <c r="AF5" s="14">
        <v>1</v>
      </c>
      <c r="AG5" s="14">
        <v>1</v>
      </c>
      <c r="AH5" s="14">
        <v>1</v>
      </c>
      <c r="AI5" s="14">
        <v>1</v>
      </c>
      <c r="AJ5" s="14">
        <v>1</v>
      </c>
      <c r="AK5" s="14">
        <v>1</v>
      </c>
      <c r="AL5" s="14">
        <v>1</v>
      </c>
      <c r="AM5" s="13">
        <v>0</v>
      </c>
      <c r="AN5" s="14">
        <v>1</v>
      </c>
      <c r="AO5" s="14">
        <v>1</v>
      </c>
      <c r="AP5" s="14">
        <v>1</v>
      </c>
      <c r="AQ5" s="14">
        <v>1</v>
      </c>
      <c r="AR5" s="144" t="s">
        <v>57</v>
      </c>
      <c r="AS5" s="144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138">
        <v>1</v>
      </c>
      <c r="BG5" s="13">
        <v>0</v>
      </c>
      <c r="BH5" s="138">
        <v>1</v>
      </c>
      <c r="BI5" s="138">
        <v>1</v>
      </c>
      <c r="BJ5" s="138">
        <v>1</v>
      </c>
      <c r="BK5" s="14">
        <v>1</v>
      </c>
      <c r="BL5" s="144" t="s">
        <v>57</v>
      </c>
      <c r="BM5" s="144" t="s">
        <v>57</v>
      </c>
      <c r="BN5" s="14">
        <v>1</v>
      </c>
      <c r="BO5" s="138">
        <v>1</v>
      </c>
      <c r="BP5" s="138">
        <v>1</v>
      </c>
      <c r="BQ5" s="14">
        <v>1</v>
      </c>
      <c r="BR5" s="14">
        <v>1</v>
      </c>
      <c r="BS5" s="14">
        <v>1</v>
      </c>
      <c r="BT5" s="138">
        <v>1</v>
      </c>
      <c r="BU5" s="14">
        <v>1</v>
      </c>
      <c r="BV5" s="14">
        <v>1</v>
      </c>
      <c r="BW5" s="14">
        <v>1</v>
      </c>
      <c r="BX5" s="14">
        <v>1</v>
      </c>
      <c r="BY5" s="14">
        <v>1</v>
      </c>
      <c r="BZ5" s="14">
        <v>1</v>
      </c>
      <c r="CA5" s="14">
        <v>1</v>
      </c>
      <c r="CB5" s="185" t="s">
        <v>57</v>
      </c>
      <c r="CC5" s="14">
        <v>1</v>
      </c>
      <c r="CD5" s="14">
        <v>1</v>
      </c>
      <c r="CE5" s="14">
        <v>1</v>
      </c>
      <c r="CF5" s="14">
        <v>1</v>
      </c>
      <c r="CG5" s="14">
        <v>1</v>
      </c>
      <c r="CH5" s="14">
        <v>1</v>
      </c>
      <c r="CI5" s="14">
        <v>1</v>
      </c>
      <c r="CJ5" s="144" t="s">
        <v>57</v>
      </c>
      <c r="CK5" s="14">
        <v>1</v>
      </c>
      <c r="CL5" s="138">
        <v>1</v>
      </c>
      <c r="CM5" s="13">
        <v>0</v>
      </c>
      <c r="CN5" s="14">
        <v>1</v>
      </c>
      <c r="CO5" s="144" t="s">
        <v>57</v>
      </c>
      <c r="CP5" s="144" t="s">
        <v>57</v>
      </c>
      <c r="CQ5" s="14">
        <v>1</v>
      </c>
      <c r="CR5" s="14">
        <v>1</v>
      </c>
      <c r="CS5" s="14">
        <v>1</v>
      </c>
      <c r="CT5" s="14">
        <v>1</v>
      </c>
      <c r="CU5" s="14">
        <v>1</v>
      </c>
      <c r="CV5" s="14">
        <v>1</v>
      </c>
      <c r="CW5" s="14">
        <v>1</v>
      </c>
      <c r="CX5" s="14">
        <v>1</v>
      </c>
      <c r="CY5" s="14">
        <v>1</v>
      </c>
      <c r="CZ5" s="14">
        <v>1</v>
      </c>
      <c r="DA5" s="14">
        <v>1</v>
      </c>
      <c r="DB5" s="14">
        <v>1</v>
      </c>
      <c r="DC5" s="144" t="s">
        <v>57</v>
      </c>
      <c r="DD5" s="185" t="s">
        <v>57</v>
      </c>
      <c r="DE5" s="144" t="s">
        <v>57</v>
      </c>
      <c r="DF5" s="14">
        <v>1</v>
      </c>
      <c r="DG5" s="144" t="s">
        <v>57</v>
      </c>
      <c r="DH5" s="14">
        <v>1</v>
      </c>
      <c r="DI5" s="144" t="s">
        <v>57</v>
      </c>
      <c r="DJ5" s="14">
        <v>1</v>
      </c>
      <c r="DK5" s="14">
        <v>1</v>
      </c>
      <c r="DL5" s="14">
        <v>1</v>
      </c>
      <c r="DM5" s="14">
        <v>1</v>
      </c>
      <c r="DN5" s="144" t="s">
        <v>57</v>
      </c>
      <c r="DO5" s="144" t="s">
        <v>57</v>
      </c>
      <c r="DP5" s="14">
        <v>1</v>
      </c>
      <c r="DQ5" s="14">
        <v>1</v>
      </c>
      <c r="DR5" s="14">
        <v>1</v>
      </c>
      <c r="DS5" s="14">
        <v>1</v>
      </c>
      <c r="DT5" s="14">
        <v>1</v>
      </c>
      <c r="DU5" s="14">
        <v>1</v>
      </c>
      <c r="DV5" s="14">
        <v>1</v>
      </c>
      <c r="DW5" s="14">
        <v>1</v>
      </c>
      <c r="DX5" s="14">
        <v>1</v>
      </c>
      <c r="DY5" s="14">
        <v>1</v>
      </c>
      <c r="DZ5" s="14">
        <v>1</v>
      </c>
      <c r="EA5" s="14">
        <v>1</v>
      </c>
      <c r="EB5" s="144" t="s">
        <v>57</v>
      </c>
      <c r="EC5" s="14">
        <v>1</v>
      </c>
      <c r="ED5" s="144" t="s">
        <v>57</v>
      </c>
      <c r="EE5" s="144" t="s">
        <v>57</v>
      </c>
      <c r="EF5" s="14">
        <v>1</v>
      </c>
      <c r="EG5" s="14">
        <v>1</v>
      </c>
      <c r="EH5" s="138">
        <v>1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14">
        <v>1</v>
      </c>
      <c r="EO5" s="14">
        <v>1</v>
      </c>
      <c r="EP5" s="14">
        <v>1</v>
      </c>
      <c r="EQ5" s="14">
        <v>1</v>
      </c>
      <c r="ER5" s="14">
        <v>1</v>
      </c>
      <c r="ES5" s="14">
        <v>1</v>
      </c>
      <c r="ET5" s="14">
        <v>1</v>
      </c>
      <c r="EU5" s="14">
        <v>1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101">
        <f t="shared" si="0"/>
        <v>97</v>
      </c>
      <c r="FD5" s="140">
        <f t="shared" ref="FD5:FD35" si="2">(FC5/100)</f>
        <v>0.97</v>
      </c>
      <c r="FE5" s="101">
        <f t="shared" si="1"/>
        <v>6</v>
      </c>
      <c r="FF5" s="141"/>
      <c r="FG5" s="5">
        <v>1</v>
      </c>
      <c r="FH5" s="142">
        <v>3534688.20804943</v>
      </c>
      <c r="FI5" s="124">
        <v>14591346952.02</v>
      </c>
      <c r="FJ5" s="124">
        <v>862343458</v>
      </c>
      <c r="FK5" s="124">
        <v>10531.390882862061</v>
      </c>
      <c r="FL5" s="124">
        <v>22491917092</v>
      </c>
      <c r="FM5" s="124">
        <v>36676689819</v>
      </c>
      <c r="FN5" s="134"/>
      <c r="FO5" s="134"/>
    </row>
    <row r="6" spans="1:171" s="133" customFormat="1" x14ac:dyDescent="0.25">
      <c r="A6" s="130" t="s">
        <v>159</v>
      </c>
      <c r="B6" s="129" t="s">
        <v>5</v>
      </c>
      <c r="C6" s="14">
        <v>1</v>
      </c>
      <c r="D6" s="14">
        <v>1</v>
      </c>
      <c r="E6" s="128">
        <v>12647129226</v>
      </c>
      <c r="F6" s="128">
        <v>12647129226</v>
      </c>
      <c r="G6" s="97">
        <f t="shared" ref="G6:G14" si="3">(E6-F6)</f>
        <v>0</v>
      </c>
      <c r="H6" s="138">
        <v>1</v>
      </c>
      <c r="I6" s="138">
        <v>1</v>
      </c>
      <c r="J6" s="14">
        <v>1</v>
      </c>
      <c r="K6" s="138">
        <v>1</v>
      </c>
      <c r="L6" s="138">
        <v>1</v>
      </c>
      <c r="M6" s="138">
        <v>1</v>
      </c>
      <c r="N6" s="138">
        <v>1</v>
      </c>
      <c r="O6" s="144" t="s">
        <v>57</v>
      </c>
      <c r="P6" s="138">
        <v>1</v>
      </c>
      <c r="Q6" s="138">
        <v>1</v>
      </c>
      <c r="R6" s="138">
        <v>1</v>
      </c>
      <c r="S6" s="138">
        <v>1</v>
      </c>
      <c r="T6" s="138">
        <v>1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14">
        <v>1</v>
      </c>
      <c r="AD6" s="14">
        <v>1</v>
      </c>
      <c r="AE6" s="14">
        <v>1</v>
      </c>
      <c r="AF6" s="13">
        <v>0</v>
      </c>
      <c r="AG6" s="14">
        <v>1</v>
      </c>
      <c r="AH6" s="14">
        <v>1</v>
      </c>
      <c r="AI6" s="14">
        <v>1</v>
      </c>
      <c r="AJ6" s="14">
        <v>1</v>
      </c>
      <c r="AK6" s="14">
        <v>1</v>
      </c>
      <c r="AL6" s="14">
        <v>1</v>
      </c>
      <c r="AM6" s="14">
        <v>1</v>
      </c>
      <c r="AN6" s="14">
        <v>1</v>
      </c>
      <c r="AO6" s="14">
        <v>1</v>
      </c>
      <c r="AP6" s="14">
        <v>1</v>
      </c>
      <c r="AQ6" s="14">
        <v>1</v>
      </c>
      <c r="AR6" s="144" t="s">
        <v>57</v>
      </c>
      <c r="AS6" s="144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14">
        <v>1</v>
      </c>
      <c r="BG6" s="14">
        <v>1</v>
      </c>
      <c r="BH6" s="13">
        <v>0</v>
      </c>
      <c r="BI6" s="13">
        <v>0</v>
      </c>
      <c r="BJ6" s="14">
        <v>1</v>
      </c>
      <c r="BK6" s="13">
        <v>0</v>
      </c>
      <c r="BL6" s="144" t="s">
        <v>57</v>
      </c>
      <c r="BM6" s="144" t="s">
        <v>57</v>
      </c>
      <c r="BN6" s="139">
        <v>0</v>
      </c>
      <c r="BO6" s="14">
        <v>1</v>
      </c>
      <c r="BP6" s="14">
        <v>1</v>
      </c>
      <c r="BQ6" s="14">
        <v>1</v>
      </c>
      <c r="BR6" s="14">
        <v>1</v>
      </c>
      <c r="BS6" s="139">
        <v>0</v>
      </c>
      <c r="BT6" s="14">
        <v>1</v>
      </c>
      <c r="BU6" s="14">
        <v>1</v>
      </c>
      <c r="BV6" s="14">
        <v>1</v>
      </c>
      <c r="BW6" s="14">
        <v>1</v>
      </c>
      <c r="BX6" s="14">
        <v>1</v>
      </c>
      <c r="BY6" s="14">
        <v>1</v>
      </c>
      <c r="BZ6" s="14">
        <v>1</v>
      </c>
      <c r="CA6" s="14">
        <v>1</v>
      </c>
      <c r="CB6" s="185" t="s">
        <v>57</v>
      </c>
      <c r="CC6" s="138">
        <v>1</v>
      </c>
      <c r="CD6" s="138">
        <v>1</v>
      </c>
      <c r="CE6" s="14">
        <v>1</v>
      </c>
      <c r="CF6" s="13">
        <v>0</v>
      </c>
      <c r="CG6" s="14">
        <v>1</v>
      </c>
      <c r="CH6" s="13">
        <v>0</v>
      </c>
      <c r="CI6" s="13">
        <v>0</v>
      </c>
      <c r="CJ6" s="144" t="s">
        <v>57</v>
      </c>
      <c r="CK6" s="13">
        <v>0</v>
      </c>
      <c r="CL6" s="13">
        <v>0</v>
      </c>
      <c r="CM6" s="13">
        <v>0</v>
      </c>
      <c r="CN6" s="13">
        <v>0</v>
      </c>
      <c r="CO6" s="144" t="s">
        <v>57</v>
      </c>
      <c r="CP6" s="144" t="s">
        <v>57</v>
      </c>
      <c r="CQ6" s="13">
        <v>0</v>
      </c>
      <c r="CR6" s="14">
        <v>1</v>
      </c>
      <c r="CS6" s="13">
        <v>0</v>
      </c>
      <c r="CT6" s="14">
        <v>1</v>
      </c>
      <c r="CU6" s="14">
        <v>1</v>
      </c>
      <c r="CV6" s="14">
        <v>1</v>
      </c>
      <c r="CW6" s="14">
        <v>1</v>
      </c>
      <c r="CX6" s="14">
        <v>1</v>
      </c>
      <c r="CY6" s="14">
        <v>1</v>
      </c>
      <c r="CZ6" s="13">
        <v>0</v>
      </c>
      <c r="DA6" s="14">
        <v>1</v>
      </c>
      <c r="DB6" s="14">
        <v>1</v>
      </c>
      <c r="DC6" s="144" t="s">
        <v>57</v>
      </c>
      <c r="DD6" s="185" t="s">
        <v>57</v>
      </c>
      <c r="DE6" s="144" t="s">
        <v>57</v>
      </c>
      <c r="DF6" s="14">
        <v>1</v>
      </c>
      <c r="DG6" s="144" t="s">
        <v>57</v>
      </c>
      <c r="DH6" s="14">
        <v>1</v>
      </c>
      <c r="DI6" s="144" t="s">
        <v>57</v>
      </c>
      <c r="DJ6" s="13">
        <v>0</v>
      </c>
      <c r="DK6" s="13">
        <v>0</v>
      </c>
      <c r="DL6" s="14">
        <v>1</v>
      </c>
      <c r="DM6" s="14">
        <v>1</v>
      </c>
      <c r="DN6" s="144" t="s">
        <v>57</v>
      </c>
      <c r="DO6" s="144" t="s">
        <v>57</v>
      </c>
      <c r="DP6" s="14">
        <v>1</v>
      </c>
      <c r="DQ6" s="14">
        <v>1</v>
      </c>
      <c r="DR6" s="14">
        <v>1</v>
      </c>
      <c r="DS6" s="14">
        <v>1</v>
      </c>
      <c r="DT6" s="14">
        <v>1</v>
      </c>
      <c r="DU6" s="14">
        <v>1</v>
      </c>
      <c r="DV6" s="14">
        <v>1</v>
      </c>
      <c r="DW6" s="7">
        <v>1</v>
      </c>
      <c r="DX6" s="14">
        <v>1</v>
      </c>
      <c r="DY6" s="7">
        <v>1</v>
      </c>
      <c r="DZ6" s="14">
        <v>1</v>
      </c>
      <c r="EA6" s="13">
        <v>0</v>
      </c>
      <c r="EB6" s="144" t="s">
        <v>57</v>
      </c>
      <c r="EC6" s="13">
        <v>0</v>
      </c>
      <c r="ED6" s="144" t="s">
        <v>57</v>
      </c>
      <c r="EE6" s="144" t="s">
        <v>57</v>
      </c>
      <c r="EF6" s="13">
        <v>0</v>
      </c>
      <c r="EG6" s="13">
        <v>0</v>
      </c>
      <c r="EH6" s="13">
        <v>0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14">
        <v>1</v>
      </c>
      <c r="EO6" s="13">
        <v>0</v>
      </c>
      <c r="EP6" s="14">
        <v>1</v>
      </c>
      <c r="EQ6" s="14">
        <v>1</v>
      </c>
      <c r="ER6" s="13">
        <v>0</v>
      </c>
      <c r="ES6" s="14">
        <v>1</v>
      </c>
      <c r="ET6" s="14">
        <v>1</v>
      </c>
      <c r="EU6" s="14">
        <v>1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101">
        <f t="shared" si="0"/>
        <v>75</v>
      </c>
      <c r="FD6" s="140">
        <f t="shared" si="2"/>
        <v>0.75</v>
      </c>
      <c r="FE6" s="101">
        <f t="shared" si="1"/>
        <v>16</v>
      </c>
      <c r="FF6" s="141"/>
      <c r="FG6" s="5">
        <v>1</v>
      </c>
      <c r="FH6" s="142">
        <v>786863.90473186004</v>
      </c>
      <c r="FI6" s="124">
        <v>1319622798</v>
      </c>
      <c r="FJ6" s="124">
        <v>120726517</v>
      </c>
      <c r="FK6" s="124">
        <v>1323.093742560922</v>
      </c>
      <c r="FL6" s="124">
        <v>1197534920</v>
      </c>
      <c r="FM6" s="124">
        <v>11449594306</v>
      </c>
      <c r="FN6" s="134"/>
      <c r="FO6" s="134"/>
    </row>
    <row r="7" spans="1:171" s="133" customFormat="1" x14ac:dyDescent="0.25">
      <c r="A7" s="130" t="s">
        <v>160</v>
      </c>
      <c r="B7" s="129" t="s">
        <v>6</v>
      </c>
      <c r="C7" s="14">
        <v>1</v>
      </c>
      <c r="D7" s="14">
        <v>1</v>
      </c>
      <c r="E7" s="128">
        <v>19642114795</v>
      </c>
      <c r="F7" s="128">
        <v>19642114795</v>
      </c>
      <c r="G7" s="97">
        <f t="shared" si="3"/>
        <v>0</v>
      </c>
      <c r="H7" s="138">
        <v>1</v>
      </c>
      <c r="I7" s="143">
        <v>1</v>
      </c>
      <c r="J7" s="14">
        <v>1</v>
      </c>
      <c r="K7" s="138">
        <v>1</v>
      </c>
      <c r="L7" s="138">
        <v>1</v>
      </c>
      <c r="M7" s="138">
        <v>1</v>
      </c>
      <c r="N7" s="138">
        <v>1</v>
      </c>
      <c r="O7" s="144" t="s">
        <v>57</v>
      </c>
      <c r="P7" s="138">
        <v>1</v>
      </c>
      <c r="Q7" s="138">
        <v>1</v>
      </c>
      <c r="R7" s="138">
        <v>1</v>
      </c>
      <c r="S7" s="138">
        <v>1</v>
      </c>
      <c r="T7" s="138">
        <v>1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14">
        <v>1</v>
      </c>
      <c r="AJ7" s="14">
        <v>1</v>
      </c>
      <c r="AK7" s="14">
        <v>1</v>
      </c>
      <c r="AL7" s="14">
        <v>1</v>
      </c>
      <c r="AM7" s="14">
        <v>1</v>
      </c>
      <c r="AN7" s="14">
        <v>1</v>
      </c>
      <c r="AO7" s="14">
        <v>1</v>
      </c>
      <c r="AP7" s="14">
        <v>1</v>
      </c>
      <c r="AQ7" s="14">
        <v>1</v>
      </c>
      <c r="AR7" s="144" t="s">
        <v>57</v>
      </c>
      <c r="AS7" s="144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13">
        <v>0</v>
      </c>
      <c r="BG7" s="14">
        <v>1</v>
      </c>
      <c r="BH7" s="14">
        <v>1</v>
      </c>
      <c r="BI7" s="14">
        <v>1</v>
      </c>
      <c r="BJ7" s="14">
        <v>1</v>
      </c>
      <c r="BK7" s="13">
        <v>0</v>
      </c>
      <c r="BL7" s="144" t="s">
        <v>57</v>
      </c>
      <c r="BM7" s="144" t="s">
        <v>57</v>
      </c>
      <c r="BN7" s="139">
        <v>0</v>
      </c>
      <c r="BO7" s="14">
        <v>1</v>
      </c>
      <c r="BP7" s="14">
        <v>1</v>
      </c>
      <c r="BQ7" s="14">
        <v>1</v>
      </c>
      <c r="BR7" s="14">
        <v>1</v>
      </c>
      <c r="BS7" s="14">
        <v>1</v>
      </c>
      <c r="BT7" s="14">
        <v>1</v>
      </c>
      <c r="BU7" s="14">
        <v>1</v>
      </c>
      <c r="BV7" s="14">
        <v>1</v>
      </c>
      <c r="BW7" s="14">
        <v>1</v>
      </c>
      <c r="BX7" s="14">
        <v>1</v>
      </c>
      <c r="BY7" s="14">
        <v>1</v>
      </c>
      <c r="BZ7" s="14">
        <v>1</v>
      </c>
      <c r="CA7" s="14">
        <v>1</v>
      </c>
      <c r="CB7" s="185" t="s">
        <v>57</v>
      </c>
      <c r="CC7" s="14">
        <v>1</v>
      </c>
      <c r="CD7" s="14">
        <v>1</v>
      </c>
      <c r="CE7" s="14">
        <v>1</v>
      </c>
      <c r="CF7" s="14">
        <v>1</v>
      </c>
      <c r="CG7" s="14">
        <v>1</v>
      </c>
      <c r="CH7" s="7">
        <v>1</v>
      </c>
      <c r="CI7" s="145">
        <v>1</v>
      </c>
      <c r="CJ7" s="144" t="s">
        <v>57</v>
      </c>
      <c r="CK7" s="14">
        <v>1</v>
      </c>
      <c r="CL7" s="14">
        <v>1</v>
      </c>
      <c r="CM7" s="14">
        <v>1</v>
      </c>
      <c r="CN7" s="14">
        <v>1</v>
      </c>
      <c r="CO7" s="144" t="s">
        <v>57</v>
      </c>
      <c r="CP7" s="144" t="s">
        <v>57</v>
      </c>
      <c r="CQ7" s="14">
        <v>1</v>
      </c>
      <c r="CR7" s="14">
        <v>1</v>
      </c>
      <c r="CS7" s="14">
        <v>1</v>
      </c>
      <c r="CT7" s="14">
        <v>1</v>
      </c>
      <c r="CU7" s="14">
        <v>1</v>
      </c>
      <c r="CV7" s="14">
        <v>1</v>
      </c>
      <c r="CW7" s="14">
        <v>1</v>
      </c>
      <c r="CX7" s="14">
        <v>1</v>
      </c>
      <c r="CY7" s="14">
        <v>1</v>
      </c>
      <c r="CZ7" s="13">
        <v>0</v>
      </c>
      <c r="DA7" s="14">
        <v>1</v>
      </c>
      <c r="DB7" s="14">
        <v>1</v>
      </c>
      <c r="DC7" s="144" t="s">
        <v>57</v>
      </c>
      <c r="DD7" s="185" t="s">
        <v>57</v>
      </c>
      <c r="DE7" s="144" t="s">
        <v>57</v>
      </c>
      <c r="DF7" s="14">
        <v>1</v>
      </c>
      <c r="DG7" s="144" t="s">
        <v>57</v>
      </c>
      <c r="DH7" s="14">
        <v>1</v>
      </c>
      <c r="DI7" s="144" t="s">
        <v>57</v>
      </c>
      <c r="DJ7" s="14">
        <v>1</v>
      </c>
      <c r="DK7" s="14">
        <v>1</v>
      </c>
      <c r="DL7" s="14">
        <v>1</v>
      </c>
      <c r="DM7" s="14">
        <v>1</v>
      </c>
      <c r="DN7" s="144" t="s">
        <v>57</v>
      </c>
      <c r="DO7" s="144" t="s">
        <v>57</v>
      </c>
      <c r="DP7" s="14">
        <v>1</v>
      </c>
      <c r="DQ7" s="14">
        <v>1</v>
      </c>
      <c r="DR7" s="14">
        <v>1</v>
      </c>
      <c r="DS7" s="13">
        <v>0</v>
      </c>
      <c r="DT7" s="14">
        <v>1</v>
      </c>
      <c r="DU7" s="13">
        <v>0</v>
      </c>
      <c r="DV7" s="14">
        <v>1</v>
      </c>
      <c r="DW7" s="14">
        <v>1</v>
      </c>
      <c r="DX7" s="14">
        <v>1</v>
      </c>
      <c r="DY7" s="14">
        <v>1</v>
      </c>
      <c r="DZ7" s="14">
        <v>1</v>
      </c>
      <c r="EA7" s="7">
        <v>1</v>
      </c>
      <c r="EB7" s="144" t="s">
        <v>57</v>
      </c>
      <c r="EC7" s="14">
        <v>1</v>
      </c>
      <c r="ED7" s="144" t="s">
        <v>57</v>
      </c>
      <c r="EE7" s="144" t="s">
        <v>57</v>
      </c>
      <c r="EF7" s="14">
        <v>1</v>
      </c>
      <c r="EG7" s="13">
        <v>0</v>
      </c>
      <c r="EH7" s="9">
        <v>0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14">
        <v>1</v>
      </c>
      <c r="EO7" s="7">
        <v>1</v>
      </c>
      <c r="EP7" s="14">
        <v>1</v>
      </c>
      <c r="EQ7" s="14">
        <v>1</v>
      </c>
      <c r="ER7" s="14">
        <v>1</v>
      </c>
      <c r="ES7" s="14">
        <v>1</v>
      </c>
      <c r="ET7" s="14">
        <v>1</v>
      </c>
      <c r="EU7" s="14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101">
        <f t="shared" si="0"/>
        <v>92</v>
      </c>
      <c r="FD7" s="140">
        <f t="shared" si="2"/>
        <v>0.92</v>
      </c>
      <c r="FE7" s="101">
        <f t="shared" si="1"/>
        <v>9</v>
      </c>
      <c r="FF7" s="141"/>
      <c r="FG7" s="5">
        <v>1</v>
      </c>
      <c r="FH7" s="142">
        <v>921517.05178222503</v>
      </c>
      <c r="FI7" s="124">
        <v>2043701167</v>
      </c>
      <c r="FJ7" s="124">
        <v>325706470</v>
      </c>
      <c r="FK7" s="124">
        <v>888.76266306941488</v>
      </c>
      <c r="FL7" s="124">
        <v>2598006493</v>
      </c>
      <c r="FM7" s="124">
        <v>17044108302</v>
      </c>
      <c r="FN7" s="134"/>
      <c r="FO7" s="134"/>
    </row>
    <row r="8" spans="1:171" s="133" customFormat="1" x14ac:dyDescent="0.25">
      <c r="A8" s="135" t="s">
        <v>163</v>
      </c>
      <c r="B8" s="136" t="s">
        <v>7</v>
      </c>
      <c r="C8" s="14">
        <v>1</v>
      </c>
      <c r="D8" s="14">
        <v>1</v>
      </c>
      <c r="E8" s="128">
        <v>81214666503</v>
      </c>
      <c r="F8" s="128">
        <v>81214666503</v>
      </c>
      <c r="G8" s="97">
        <f t="shared" si="3"/>
        <v>0</v>
      </c>
      <c r="H8" s="138">
        <v>1</v>
      </c>
      <c r="I8" s="138">
        <v>1</v>
      </c>
      <c r="J8" s="138">
        <v>1</v>
      </c>
      <c r="K8" s="138">
        <v>1</v>
      </c>
      <c r="L8" s="138">
        <v>1</v>
      </c>
      <c r="M8" s="138">
        <v>1</v>
      </c>
      <c r="N8" s="138">
        <v>1</v>
      </c>
      <c r="O8" s="144" t="s">
        <v>57</v>
      </c>
      <c r="P8" s="138">
        <v>1</v>
      </c>
      <c r="Q8" s="138">
        <v>1</v>
      </c>
      <c r="R8" s="138">
        <v>1</v>
      </c>
      <c r="S8" s="138">
        <v>1</v>
      </c>
      <c r="T8" s="138">
        <v>1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14">
        <v>1</v>
      </c>
      <c r="AD8" s="14">
        <v>1</v>
      </c>
      <c r="AE8" s="7">
        <v>1</v>
      </c>
      <c r="AF8" s="7">
        <v>1</v>
      </c>
      <c r="AG8" s="14">
        <v>1</v>
      </c>
      <c r="AH8" s="14">
        <v>1</v>
      </c>
      <c r="AI8" s="14">
        <v>1</v>
      </c>
      <c r="AJ8" s="14">
        <v>1</v>
      </c>
      <c r="AK8" s="14">
        <v>1</v>
      </c>
      <c r="AL8" s="14">
        <v>1</v>
      </c>
      <c r="AM8" s="14">
        <v>1</v>
      </c>
      <c r="AN8" s="14">
        <v>1</v>
      </c>
      <c r="AO8" s="14">
        <v>1</v>
      </c>
      <c r="AP8" s="14">
        <v>1</v>
      </c>
      <c r="AQ8" s="14">
        <v>1</v>
      </c>
      <c r="AR8" s="144" t="s">
        <v>57</v>
      </c>
      <c r="AS8" s="144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13">
        <v>0</v>
      </c>
      <c r="BG8" s="14">
        <v>1</v>
      </c>
      <c r="BH8" s="138">
        <v>1</v>
      </c>
      <c r="BI8" s="138">
        <v>1</v>
      </c>
      <c r="BJ8" s="138">
        <v>1</v>
      </c>
      <c r="BK8" s="139">
        <v>0</v>
      </c>
      <c r="BL8" s="144" t="s">
        <v>57</v>
      </c>
      <c r="BM8" s="144" t="s">
        <v>57</v>
      </c>
      <c r="BN8" s="139">
        <v>0</v>
      </c>
      <c r="BO8" s="14">
        <v>1</v>
      </c>
      <c r="BP8" s="14">
        <v>1</v>
      </c>
      <c r="BQ8" s="14">
        <v>1</v>
      </c>
      <c r="BR8" s="14">
        <v>1</v>
      </c>
      <c r="BS8" s="138">
        <v>1</v>
      </c>
      <c r="BT8" s="14">
        <v>1</v>
      </c>
      <c r="BU8" s="14">
        <v>1</v>
      </c>
      <c r="BV8" s="14">
        <v>1</v>
      </c>
      <c r="BW8" s="14">
        <v>1</v>
      </c>
      <c r="BX8" s="14">
        <v>1</v>
      </c>
      <c r="BY8" s="14">
        <v>1</v>
      </c>
      <c r="BZ8" s="14">
        <v>1</v>
      </c>
      <c r="CA8" s="14">
        <v>1</v>
      </c>
      <c r="CB8" s="185" t="s">
        <v>57</v>
      </c>
      <c r="CC8" s="14">
        <v>1</v>
      </c>
      <c r="CD8" s="14">
        <v>1</v>
      </c>
      <c r="CE8" s="138">
        <v>1</v>
      </c>
      <c r="CF8" s="138">
        <v>1</v>
      </c>
      <c r="CG8" s="138">
        <v>1</v>
      </c>
      <c r="CH8" s="138">
        <v>1</v>
      </c>
      <c r="CI8" s="138">
        <v>1</v>
      </c>
      <c r="CJ8" s="144" t="s">
        <v>57</v>
      </c>
      <c r="CK8" s="138">
        <v>1</v>
      </c>
      <c r="CL8" s="138">
        <v>1</v>
      </c>
      <c r="CM8" s="138">
        <v>1</v>
      </c>
      <c r="CN8" s="14">
        <v>1</v>
      </c>
      <c r="CO8" s="144" t="s">
        <v>57</v>
      </c>
      <c r="CP8" s="144" t="s">
        <v>57</v>
      </c>
      <c r="CQ8" s="138">
        <v>1</v>
      </c>
      <c r="CR8" s="14">
        <v>1</v>
      </c>
      <c r="CS8" s="14">
        <v>1</v>
      </c>
      <c r="CT8" s="14">
        <v>1</v>
      </c>
      <c r="CU8" s="14">
        <v>1</v>
      </c>
      <c r="CV8" s="14">
        <v>1</v>
      </c>
      <c r="CW8" s="14">
        <v>1</v>
      </c>
      <c r="CX8" s="14">
        <v>1</v>
      </c>
      <c r="CY8" s="14">
        <v>1</v>
      </c>
      <c r="CZ8" s="14">
        <v>1</v>
      </c>
      <c r="DA8" s="14">
        <v>1</v>
      </c>
      <c r="DB8" s="14">
        <v>1</v>
      </c>
      <c r="DC8" s="144" t="s">
        <v>57</v>
      </c>
      <c r="DD8" s="185" t="s">
        <v>57</v>
      </c>
      <c r="DE8" s="144" t="s">
        <v>57</v>
      </c>
      <c r="DF8" s="14">
        <v>1</v>
      </c>
      <c r="DG8" s="144" t="s">
        <v>57</v>
      </c>
      <c r="DH8" s="14">
        <v>1</v>
      </c>
      <c r="DI8" s="144" t="s">
        <v>57</v>
      </c>
      <c r="DJ8" s="14">
        <v>1</v>
      </c>
      <c r="DK8" s="14">
        <v>1</v>
      </c>
      <c r="DL8" s="14">
        <v>1</v>
      </c>
      <c r="DM8" s="14">
        <v>1</v>
      </c>
      <c r="DN8" s="144" t="s">
        <v>57</v>
      </c>
      <c r="DO8" s="144" t="s">
        <v>57</v>
      </c>
      <c r="DP8" s="14">
        <v>1</v>
      </c>
      <c r="DQ8" s="14">
        <v>1</v>
      </c>
      <c r="DR8" s="14">
        <v>1</v>
      </c>
      <c r="DS8" s="14">
        <v>1</v>
      </c>
      <c r="DT8" s="14">
        <v>1</v>
      </c>
      <c r="DU8" s="14">
        <v>1</v>
      </c>
      <c r="DV8" s="14">
        <v>1</v>
      </c>
      <c r="DW8" s="14">
        <v>1</v>
      </c>
      <c r="DX8" s="14">
        <v>1</v>
      </c>
      <c r="DY8" s="14">
        <v>1</v>
      </c>
      <c r="DZ8" s="14">
        <v>1</v>
      </c>
      <c r="EA8" s="14">
        <v>1</v>
      </c>
      <c r="EB8" s="144" t="s">
        <v>57</v>
      </c>
      <c r="EC8" s="14">
        <v>1</v>
      </c>
      <c r="ED8" s="144" t="s">
        <v>57</v>
      </c>
      <c r="EE8" s="144" t="s">
        <v>57</v>
      </c>
      <c r="EF8" s="14">
        <v>1</v>
      </c>
      <c r="EG8" s="14">
        <v>1</v>
      </c>
      <c r="EH8" s="14">
        <v>1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14">
        <v>1</v>
      </c>
      <c r="EO8" s="14">
        <v>1</v>
      </c>
      <c r="EP8" s="146">
        <v>1</v>
      </c>
      <c r="EQ8" s="14">
        <v>1</v>
      </c>
      <c r="ER8" s="14">
        <v>1</v>
      </c>
      <c r="ES8" s="14">
        <v>1</v>
      </c>
      <c r="ET8" s="14">
        <v>1</v>
      </c>
      <c r="EU8" s="14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101">
        <f t="shared" si="0"/>
        <v>97</v>
      </c>
      <c r="FD8" s="140">
        <f t="shared" si="2"/>
        <v>0.97</v>
      </c>
      <c r="FE8" s="101">
        <f t="shared" si="1"/>
        <v>6</v>
      </c>
      <c r="FF8" s="141"/>
      <c r="FG8" s="5">
        <v>1</v>
      </c>
      <c r="FH8" s="142">
        <v>5317959.7750113802</v>
      </c>
      <c r="FI8" s="124">
        <v>31629995682.950001</v>
      </c>
      <c r="FJ8" s="124">
        <v>1013870855.9400001</v>
      </c>
      <c r="FK8" s="124">
        <v>14829.849586570785</v>
      </c>
      <c r="FL8" s="124">
        <v>6635751866</v>
      </c>
      <c r="FM8" s="124">
        <v>74578914637</v>
      </c>
      <c r="FN8" s="134"/>
      <c r="FO8" s="134"/>
    </row>
    <row r="9" spans="1:171" s="133" customFormat="1" x14ac:dyDescent="0.25">
      <c r="A9" s="135" t="s">
        <v>164</v>
      </c>
      <c r="B9" s="129" t="s">
        <v>8</v>
      </c>
      <c r="C9" s="7">
        <v>1</v>
      </c>
      <c r="D9" s="7">
        <v>1</v>
      </c>
      <c r="E9" s="128">
        <v>62000000000</v>
      </c>
      <c r="F9" s="128">
        <v>62000000000</v>
      </c>
      <c r="G9" s="97">
        <f t="shared" si="3"/>
        <v>0</v>
      </c>
      <c r="H9" s="143">
        <v>1</v>
      </c>
      <c r="I9" s="143">
        <v>1</v>
      </c>
      <c r="J9" s="143">
        <v>1</v>
      </c>
      <c r="K9" s="143">
        <v>1</v>
      </c>
      <c r="L9" s="143">
        <v>1</v>
      </c>
      <c r="M9" s="143">
        <v>1</v>
      </c>
      <c r="N9" s="143">
        <v>1</v>
      </c>
      <c r="O9" s="147" t="s">
        <v>57</v>
      </c>
      <c r="P9" s="14">
        <v>1</v>
      </c>
      <c r="Q9" s="143">
        <v>1</v>
      </c>
      <c r="R9" s="143">
        <v>1</v>
      </c>
      <c r="S9" s="143">
        <v>1</v>
      </c>
      <c r="T9" s="143">
        <v>1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7">
        <v>1</v>
      </c>
      <c r="AD9" s="7">
        <v>1</v>
      </c>
      <c r="AE9" s="7">
        <v>1</v>
      </c>
      <c r="AF9" s="7">
        <v>1</v>
      </c>
      <c r="AG9" s="7">
        <v>1</v>
      </c>
      <c r="AH9" s="7">
        <v>1</v>
      </c>
      <c r="AI9" s="7">
        <v>1</v>
      </c>
      <c r="AJ9" s="7">
        <v>1</v>
      </c>
      <c r="AK9" s="7">
        <v>1</v>
      </c>
      <c r="AL9" s="7">
        <v>1</v>
      </c>
      <c r="AM9" s="7">
        <v>1</v>
      </c>
      <c r="AN9" s="7">
        <v>1</v>
      </c>
      <c r="AO9" s="7">
        <v>1</v>
      </c>
      <c r="AP9" s="7">
        <v>1</v>
      </c>
      <c r="AQ9" s="7">
        <v>1</v>
      </c>
      <c r="AR9" s="147" t="s">
        <v>57</v>
      </c>
      <c r="AS9" s="147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145">
        <v>1</v>
      </c>
      <c r="BG9" s="7">
        <v>1</v>
      </c>
      <c r="BH9" s="143">
        <v>1</v>
      </c>
      <c r="BI9" s="14">
        <v>1</v>
      </c>
      <c r="BJ9" s="7">
        <v>1</v>
      </c>
      <c r="BK9" s="143">
        <v>1</v>
      </c>
      <c r="BL9" s="147" t="s">
        <v>57</v>
      </c>
      <c r="BM9" s="147" t="s">
        <v>57</v>
      </c>
      <c r="BN9" s="138">
        <v>1</v>
      </c>
      <c r="BO9" s="7">
        <v>1</v>
      </c>
      <c r="BP9" s="7">
        <v>1</v>
      </c>
      <c r="BQ9" s="7">
        <v>1</v>
      </c>
      <c r="BR9" s="7">
        <v>1</v>
      </c>
      <c r="BS9" s="143">
        <v>1</v>
      </c>
      <c r="BT9" s="7">
        <v>1</v>
      </c>
      <c r="BU9" s="7">
        <v>1</v>
      </c>
      <c r="BV9" s="7">
        <v>1</v>
      </c>
      <c r="BW9" s="7">
        <v>1</v>
      </c>
      <c r="BX9" s="7">
        <v>1</v>
      </c>
      <c r="BY9" s="7">
        <v>1</v>
      </c>
      <c r="BZ9" s="7">
        <v>1</v>
      </c>
      <c r="CA9" s="7">
        <v>1</v>
      </c>
      <c r="CB9" s="185" t="s">
        <v>57</v>
      </c>
      <c r="CC9" s="7">
        <v>1</v>
      </c>
      <c r="CD9" s="7">
        <v>1</v>
      </c>
      <c r="CE9" s="7">
        <v>1</v>
      </c>
      <c r="CF9" s="7">
        <v>1</v>
      </c>
      <c r="CG9" s="7">
        <v>1</v>
      </c>
      <c r="CH9" s="9">
        <v>0</v>
      </c>
      <c r="CI9" s="145">
        <v>1</v>
      </c>
      <c r="CJ9" s="147" t="s">
        <v>57</v>
      </c>
      <c r="CK9" s="7">
        <v>1</v>
      </c>
      <c r="CL9" s="7">
        <v>1</v>
      </c>
      <c r="CM9" s="7">
        <v>1</v>
      </c>
      <c r="CN9" s="7">
        <v>1</v>
      </c>
      <c r="CO9" s="147" t="s">
        <v>57</v>
      </c>
      <c r="CP9" s="147" t="s">
        <v>57</v>
      </c>
      <c r="CQ9" s="9">
        <v>0</v>
      </c>
      <c r="CR9" s="7">
        <v>1</v>
      </c>
      <c r="CS9" s="7">
        <v>1</v>
      </c>
      <c r="CT9" s="7">
        <v>1</v>
      </c>
      <c r="CU9" s="7">
        <v>1</v>
      </c>
      <c r="CV9" s="7">
        <v>1</v>
      </c>
      <c r="CW9" s="7">
        <v>1</v>
      </c>
      <c r="CX9" s="7">
        <v>1</v>
      </c>
      <c r="CY9" s="7">
        <v>1</v>
      </c>
      <c r="CZ9" s="7">
        <v>1</v>
      </c>
      <c r="DA9" s="7">
        <v>1</v>
      </c>
      <c r="DB9" s="7">
        <v>1</v>
      </c>
      <c r="DC9" s="147" t="s">
        <v>57</v>
      </c>
      <c r="DD9" s="185" t="s">
        <v>57</v>
      </c>
      <c r="DE9" s="147" t="s">
        <v>57</v>
      </c>
      <c r="DF9" s="7">
        <v>1</v>
      </c>
      <c r="DG9" s="147" t="s">
        <v>57</v>
      </c>
      <c r="DH9" s="13">
        <v>0</v>
      </c>
      <c r="DI9" s="147" t="s">
        <v>57</v>
      </c>
      <c r="DJ9" s="7">
        <v>1</v>
      </c>
      <c r="DK9" s="7">
        <v>1</v>
      </c>
      <c r="DL9" s="7">
        <v>1</v>
      </c>
      <c r="DM9" s="7">
        <v>1</v>
      </c>
      <c r="DN9" s="147" t="s">
        <v>57</v>
      </c>
      <c r="DO9" s="147" t="s">
        <v>57</v>
      </c>
      <c r="DP9" s="7">
        <v>1</v>
      </c>
      <c r="DQ9" s="7">
        <v>1</v>
      </c>
      <c r="DR9" s="7">
        <v>1</v>
      </c>
      <c r="DS9" s="7">
        <v>1</v>
      </c>
      <c r="DT9" s="7">
        <v>1</v>
      </c>
      <c r="DU9" s="7">
        <v>1</v>
      </c>
      <c r="DV9" s="7">
        <v>1</v>
      </c>
      <c r="DW9" s="7">
        <v>1</v>
      </c>
      <c r="DX9" s="7">
        <v>1</v>
      </c>
      <c r="DY9" s="7">
        <v>1</v>
      </c>
      <c r="DZ9" s="7">
        <v>1</v>
      </c>
      <c r="EA9" s="7">
        <v>1</v>
      </c>
      <c r="EB9" s="147" t="s">
        <v>57</v>
      </c>
      <c r="EC9" s="146">
        <v>1</v>
      </c>
      <c r="ED9" s="147" t="s">
        <v>57</v>
      </c>
      <c r="EE9" s="147" t="s">
        <v>57</v>
      </c>
      <c r="EF9" s="9">
        <v>0</v>
      </c>
      <c r="EG9" s="9">
        <v>0</v>
      </c>
      <c r="EH9" s="9">
        <v>0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7">
        <v>1</v>
      </c>
      <c r="EO9" s="7">
        <v>1</v>
      </c>
      <c r="EP9" s="146">
        <v>1</v>
      </c>
      <c r="EQ9" s="7">
        <v>1</v>
      </c>
      <c r="ER9" s="7">
        <v>1</v>
      </c>
      <c r="ES9" s="14">
        <v>1</v>
      </c>
      <c r="ET9" s="14">
        <v>1</v>
      </c>
      <c r="EU9" s="7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101">
        <f t="shared" si="0"/>
        <v>94</v>
      </c>
      <c r="FD9" s="140">
        <f t="shared" si="2"/>
        <v>0.94</v>
      </c>
      <c r="FE9" s="101">
        <f t="shared" si="1"/>
        <v>8</v>
      </c>
      <c r="FF9" s="141"/>
      <c r="FG9" s="5">
        <v>1</v>
      </c>
      <c r="FH9" s="142">
        <v>3746281.3833078998</v>
      </c>
      <c r="FI9" s="124">
        <v>9788915762</v>
      </c>
      <c r="FJ9" s="124">
        <v>308560054</v>
      </c>
      <c r="FK9" s="124">
        <v>34652.650454692084</v>
      </c>
      <c r="FL9" s="124">
        <v>17050833437.000002</v>
      </c>
      <c r="FM9" s="124">
        <v>44949166563</v>
      </c>
      <c r="FN9" s="134"/>
      <c r="FO9" s="134"/>
    </row>
    <row r="10" spans="1:171" s="133" customFormat="1" x14ac:dyDescent="0.25">
      <c r="A10" s="135" t="s">
        <v>162</v>
      </c>
      <c r="B10" s="129" t="s">
        <v>9</v>
      </c>
      <c r="C10" s="7">
        <v>1</v>
      </c>
      <c r="D10" s="7">
        <v>1</v>
      </c>
      <c r="E10" s="128">
        <v>43763068350</v>
      </c>
      <c r="F10" s="128">
        <v>43763068000</v>
      </c>
      <c r="G10" s="97">
        <f t="shared" si="3"/>
        <v>350</v>
      </c>
      <c r="H10" s="143">
        <v>1</v>
      </c>
      <c r="I10" s="143">
        <v>1</v>
      </c>
      <c r="J10" s="143">
        <v>1</v>
      </c>
      <c r="K10" s="143">
        <v>1</v>
      </c>
      <c r="L10" s="143">
        <v>1</v>
      </c>
      <c r="M10" s="143">
        <v>1</v>
      </c>
      <c r="N10" s="143">
        <v>1</v>
      </c>
      <c r="O10" s="147" t="s">
        <v>57</v>
      </c>
      <c r="P10" s="143">
        <v>1</v>
      </c>
      <c r="Q10" s="143">
        <v>1</v>
      </c>
      <c r="R10" s="143">
        <v>1</v>
      </c>
      <c r="S10" s="143">
        <v>1</v>
      </c>
      <c r="T10" s="143">
        <v>1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143">
        <v>1</v>
      </c>
      <c r="AD10" s="143">
        <v>1</v>
      </c>
      <c r="AE10" s="14">
        <v>1</v>
      </c>
      <c r="AF10" s="14">
        <v>1</v>
      </c>
      <c r="AG10" s="143">
        <v>1</v>
      </c>
      <c r="AH10" s="143">
        <v>1</v>
      </c>
      <c r="AI10" s="143">
        <v>1</v>
      </c>
      <c r="AJ10" s="143">
        <v>1</v>
      </c>
      <c r="AK10" s="143">
        <v>1</v>
      </c>
      <c r="AL10" s="143">
        <v>1</v>
      </c>
      <c r="AM10" s="143">
        <v>1</v>
      </c>
      <c r="AN10" s="143">
        <v>1</v>
      </c>
      <c r="AO10" s="143">
        <v>1</v>
      </c>
      <c r="AP10" s="143">
        <v>1</v>
      </c>
      <c r="AQ10" s="143">
        <v>1</v>
      </c>
      <c r="AR10" s="147" t="s">
        <v>57</v>
      </c>
      <c r="AS10" s="147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143">
        <v>1</v>
      </c>
      <c r="BG10" s="143">
        <v>1</v>
      </c>
      <c r="BH10" s="143">
        <v>1</v>
      </c>
      <c r="BI10" s="143">
        <v>1</v>
      </c>
      <c r="BJ10" s="143">
        <v>1</v>
      </c>
      <c r="BK10" s="14">
        <v>1</v>
      </c>
      <c r="BL10" s="147" t="s">
        <v>57</v>
      </c>
      <c r="BM10" s="147" t="s">
        <v>57</v>
      </c>
      <c r="BN10" s="138">
        <v>1</v>
      </c>
      <c r="BO10" s="7">
        <v>1</v>
      </c>
      <c r="BP10" s="143">
        <v>1</v>
      </c>
      <c r="BQ10" s="7">
        <v>1</v>
      </c>
      <c r="BR10" s="7">
        <v>1</v>
      </c>
      <c r="BS10" s="143">
        <v>1</v>
      </c>
      <c r="BT10" s="143">
        <v>1</v>
      </c>
      <c r="BU10" s="7">
        <v>1</v>
      </c>
      <c r="BV10" s="7">
        <v>1</v>
      </c>
      <c r="BW10" s="143">
        <v>1</v>
      </c>
      <c r="BX10" s="7">
        <v>1</v>
      </c>
      <c r="BY10" s="143">
        <v>1</v>
      </c>
      <c r="BZ10" s="7">
        <v>1</v>
      </c>
      <c r="CA10" s="7">
        <v>1</v>
      </c>
      <c r="CB10" s="185" t="s">
        <v>57</v>
      </c>
      <c r="CC10" s="143">
        <v>1</v>
      </c>
      <c r="CD10" s="143">
        <v>1</v>
      </c>
      <c r="CE10" s="143">
        <v>1</v>
      </c>
      <c r="CF10" s="143">
        <v>1</v>
      </c>
      <c r="CG10" s="143">
        <v>1</v>
      </c>
      <c r="CH10" s="7">
        <v>1</v>
      </c>
      <c r="CI10" s="143">
        <v>1</v>
      </c>
      <c r="CJ10" s="147" t="s">
        <v>57</v>
      </c>
      <c r="CK10" s="7">
        <v>1</v>
      </c>
      <c r="CL10" s="7">
        <v>1</v>
      </c>
      <c r="CM10" s="7">
        <v>1</v>
      </c>
      <c r="CN10" s="7">
        <v>1</v>
      </c>
      <c r="CO10" s="147" t="s">
        <v>57</v>
      </c>
      <c r="CP10" s="147" t="s">
        <v>57</v>
      </c>
      <c r="CQ10" s="138">
        <v>1</v>
      </c>
      <c r="CR10" s="138">
        <v>1</v>
      </c>
      <c r="CS10" s="138">
        <v>1</v>
      </c>
      <c r="CT10" s="138">
        <v>1</v>
      </c>
      <c r="CU10" s="138">
        <v>1</v>
      </c>
      <c r="CV10" s="138">
        <v>1</v>
      </c>
      <c r="CW10" s="138">
        <v>1</v>
      </c>
      <c r="CX10" s="138">
        <v>1</v>
      </c>
      <c r="CY10" s="138">
        <v>1</v>
      </c>
      <c r="CZ10" s="138">
        <v>1</v>
      </c>
      <c r="DA10" s="138">
        <v>1</v>
      </c>
      <c r="DB10" s="138">
        <v>1</v>
      </c>
      <c r="DC10" s="147" t="s">
        <v>57</v>
      </c>
      <c r="DD10" s="185" t="s">
        <v>57</v>
      </c>
      <c r="DE10" s="147" t="s">
        <v>57</v>
      </c>
      <c r="DF10" s="138">
        <v>1</v>
      </c>
      <c r="DG10" s="147" t="s">
        <v>57</v>
      </c>
      <c r="DH10" s="138">
        <v>1</v>
      </c>
      <c r="DI10" s="147" t="s">
        <v>57</v>
      </c>
      <c r="DJ10" s="138">
        <v>1</v>
      </c>
      <c r="DK10" s="138">
        <v>1</v>
      </c>
      <c r="DL10" s="7">
        <v>1</v>
      </c>
      <c r="DM10" s="7">
        <v>1</v>
      </c>
      <c r="DN10" s="147" t="s">
        <v>57</v>
      </c>
      <c r="DO10" s="147" t="s">
        <v>57</v>
      </c>
      <c r="DP10" s="7">
        <v>1</v>
      </c>
      <c r="DQ10" s="138">
        <v>1</v>
      </c>
      <c r="DR10" s="138">
        <v>1</v>
      </c>
      <c r="DS10" s="7">
        <v>1</v>
      </c>
      <c r="DT10" s="7">
        <v>1</v>
      </c>
      <c r="DU10" s="7">
        <v>1</v>
      </c>
      <c r="DV10" s="7">
        <v>1</v>
      </c>
      <c r="DW10" s="7">
        <v>1</v>
      </c>
      <c r="DX10" s="7">
        <v>1</v>
      </c>
      <c r="DY10" s="138">
        <v>1</v>
      </c>
      <c r="DZ10" s="7">
        <v>1</v>
      </c>
      <c r="EA10" s="7">
        <v>1</v>
      </c>
      <c r="EB10" s="147" t="s">
        <v>57</v>
      </c>
      <c r="EC10" s="14">
        <v>1</v>
      </c>
      <c r="ED10" s="147" t="s">
        <v>57</v>
      </c>
      <c r="EE10" s="147" t="s">
        <v>57</v>
      </c>
      <c r="EF10" s="138">
        <v>1</v>
      </c>
      <c r="EG10" s="138">
        <v>1</v>
      </c>
      <c r="EH10" s="138">
        <v>1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138">
        <v>1</v>
      </c>
      <c r="EO10" s="138">
        <v>1</v>
      </c>
      <c r="EP10" s="138">
        <v>1</v>
      </c>
      <c r="EQ10" s="138">
        <v>1</v>
      </c>
      <c r="ER10" s="138">
        <v>1</v>
      </c>
      <c r="ES10" s="7">
        <v>1</v>
      </c>
      <c r="ET10" s="138">
        <v>1</v>
      </c>
      <c r="EU10" s="7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101">
        <f t="shared" si="0"/>
        <v>100</v>
      </c>
      <c r="FD10" s="140">
        <f t="shared" si="2"/>
        <v>1</v>
      </c>
      <c r="FE10" s="101">
        <f t="shared" si="1"/>
        <v>1</v>
      </c>
      <c r="FF10" s="141"/>
      <c r="FG10" s="5">
        <v>1</v>
      </c>
      <c r="FH10" s="142">
        <v>2995373.7379431999</v>
      </c>
      <c r="FI10" s="124">
        <v>15724169000</v>
      </c>
      <c r="FJ10" s="124">
        <v>3368789000</v>
      </c>
      <c r="FK10" s="124">
        <v>30836.747847914627</v>
      </c>
      <c r="FL10" s="124">
        <v>6852147000</v>
      </c>
      <c r="FM10" s="124">
        <v>36910921350</v>
      </c>
      <c r="FN10" s="134"/>
      <c r="FO10" s="134"/>
    </row>
    <row r="11" spans="1:171" s="133" customFormat="1" x14ac:dyDescent="0.25">
      <c r="A11" s="135" t="s">
        <v>161</v>
      </c>
      <c r="B11" s="129" t="s">
        <v>10</v>
      </c>
      <c r="C11" s="14">
        <v>1</v>
      </c>
      <c r="D11" s="14">
        <v>1</v>
      </c>
      <c r="E11" s="128">
        <v>13339962000</v>
      </c>
      <c r="F11" s="128">
        <v>13339962000</v>
      </c>
      <c r="G11" s="97">
        <f t="shared" si="3"/>
        <v>0</v>
      </c>
      <c r="H11" s="138">
        <v>1</v>
      </c>
      <c r="I11" s="138">
        <v>1</v>
      </c>
      <c r="J11" s="138">
        <v>1</v>
      </c>
      <c r="K11" s="138">
        <v>1</v>
      </c>
      <c r="L11" s="138">
        <v>1</v>
      </c>
      <c r="M11" s="138">
        <v>1</v>
      </c>
      <c r="N11" s="138">
        <v>1</v>
      </c>
      <c r="O11" s="144" t="s">
        <v>57</v>
      </c>
      <c r="P11" s="138">
        <v>1</v>
      </c>
      <c r="Q11" s="138">
        <v>1</v>
      </c>
      <c r="R11" s="138">
        <v>1</v>
      </c>
      <c r="S11" s="138">
        <v>1</v>
      </c>
      <c r="T11" s="138">
        <v>1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14">
        <v>1</v>
      </c>
      <c r="AJ11" s="14">
        <v>1</v>
      </c>
      <c r="AK11" s="14">
        <v>1</v>
      </c>
      <c r="AL11" s="14">
        <v>1</v>
      </c>
      <c r="AM11" s="14">
        <v>1</v>
      </c>
      <c r="AN11" s="14">
        <v>1</v>
      </c>
      <c r="AO11" s="14">
        <v>1</v>
      </c>
      <c r="AP11" s="14">
        <v>1</v>
      </c>
      <c r="AQ11" s="14">
        <v>1</v>
      </c>
      <c r="AR11" s="144" t="s">
        <v>57</v>
      </c>
      <c r="AS11" s="144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14">
        <v>1</v>
      </c>
      <c r="BG11" s="14">
        <v>1</v>
      </c>
      <c r="BH11" s="14">
        <v>1</v>
      </c>
      <c r="BI11" s="14">
        <v>1</v>
      </c>
      <c r="BJ11" s="14">
        <v>1</v>
      </c>
      <c r="BK11" s="14">
        <v>1</v>
      </c>
      <c r="BL11" s="144" t="s">
        <v>57</v>
      </c>
      <c r="BM11" s="144" t="s">
        <v>57</v>
      </c>
      <c r="BN11" s="138">
        <v>1</v>
      </c>
      <c r="BO11" s="14">
        <v>1</v>
      </c>
      <c r="BP11" s="14">
        <v>1</v>
      </c>
      <c r="BQ11" s="14">
        <v>1</v>
      </c>
      <c r="BR11" s="14">
        <v>1</v>
      </c>
      <c r="BS11" s="14">
        <v>1</v>
      </c>
      <c r="BT11" s="14">
        <v>1</v>
      </c>
      <c r="BU11" s="14">
        <v>1</v>
      </c>
      <c r="BV11" s="14">
        <v>1</v>
      </c>
      <c r="BW11" s="14">
        <v>1</v>
      </c>
      <c r="BX11" s="14">
        <v>1</v>
      </c>
      <c r="BY11" s="14">
        <v>1</v>
      </c>
      <c r="BZ11" s="14">
        <v>1</v>
      </c>
      <c r="CA11" s="14">
        <v>1</v>
      </c>
      <c r="CB11" s="185" t="s">
        <v>57</v>
      </c>
      <c r="CC11" s="14">
        <v>1</v>
      </c>
      <c r="CD11" s="14">
        <v>1</v>
      </c>
      <c r="CE11" s="14">
        <v>1</v>
      </c>
      <c r="CF11" s="14">
        <v>1</v>
      </c>
      <c r="CG11" s="14">
        <v>1</v>
      </c>
      <c r="CH11" s="138">
        <v>1</v>
      </c>
      <c r="CI11" s="14">
        <v>1</v>
      </c>
      <c r="CJ11" s="144" t="s">
        <v>57</v>
      </c>
      <c r="CK11" s="14">
        <v>1</v>
      </c>
      <c r="CL11" s="13">
        <v>0</v>
      </c>
      <c r="CM11" s="14">
        <v>1</v>
      </c>
      <c r="CN11" s="7">
        <v>1</v>
      </c>
      <c r="CO11" s="144" t="s">
        <v>57</v>
      </c>
      <c r="CP11" s="144" t="s">
        <v>57</v>
      </c>
      <c r="CQ11" s="13">
        <v>0</v>
      </c>
      <c r="CR11" s="14">
        <v>1</v>
      </c>
      <c r="CS11" s="14">
        <v>1</v>
      </c>
      <c r="CT11" s="14">
        <v>1</v>
      </c>
      <c r="CU11" s="14">
        <v>1</v>
      </c>
      <c r="CV11" s="14">
        <v>1</v>
      </c>
      <c r="CW11" s="9">
        <v>0</v>
      </c>
      <c r="CX11" s="14">
        <v>1</v>
      </c>
      <c r="CY11" s="14">
        <v>1</v>
      </c>
      <c r="CZ11" s="14">
        <v>1</v>
      </c>
      <c r="DA11" s="14">
        <v>1</v>
      </c>
      <c r="DB11" s="14">
        <v>1</v>
      </c>
      <c r="DC11" s="144" t="s">
        <v>57</v>
      </c>
      <c r="DD11" s="185" t="s">
        <v>57</v>
      </c>
      <c r="DE11" s="144" t="s">
        <v>57</v>
      </c>
      <c r="DF11" s="14">
        <v>1</v>
      </c>
      <c r="DG11" s="144" t="s">
        <v>57</v>
      </c>
      <c r="DH11" s="14">
        <v>1</v>
      </c>
      <c r="DI11" s="144" t="s">
        <v>57</v>
      </c>
      <c r="DJ11" s="14">
        <v>1</v>
      </c>
      <c r="DK11" s="14">
        <v>1</v>
      </c>
      <c r="DL11" s="14">
        <v>1</v>
      </c>
      <c r="DM11" s="14">
        <v>1</v>
      </c>
      <c r="DN11" s="144" t="s">
        <v>57</v>
      </c>
      <c r="DO11" s="144" t="s">
        <v>57</v>
      </c>
      <c r="DP11" s="14">
        <v>1</v>
      </c>
      <c r="DQ11" s="14">
        <v>1</v>
      </c>
      <c r="DR11" s="14">
        <v>1</v>
      </c>
      <c r="DS11" s="14">
        <v>1</v>
      </c>
      <c r="DT11" s="14">
        <v>1</v>
      </c>
      <c r="DU11" s="14">
        <v>1</v>
      </c>
      <c r="DV11" s="14">
        <v>1</v>
      </c>
      <c r="DW11" s="14">
        <v>1</v>
      </c>
      <c r="DX11" s="14">
        <v>1</v>
      </c>
      <c r="DY11" s="13">
        <v>0</v>
      </c>
      <c r="DZ11" s="14">
        <v>1</v>
      </c>
      <c r="EA11" s="9">
        <v>0</v>
      </c>
      <c r="EB11" s="144" t="s">
        <v>57</v>
      </c>
      <c r="EC11" s="14">
        <v>1</v>
      </c>
      <c r="ED11" s="144" t="s">
        <v>57</v>
      </c>
      <c r="EE11" s="144" t="s">
        <v>57</v>
      </c>
      <c r="EF11" s="13">
        <v>0</v>
      </c>
      <c r="EG11" s="14">
        <v>1</v>
      </c>
      <c r="EH11" s="14">
        <v>1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14">
        <v>1</v>
      </c>
      <c r="EO11" s="14">
        <v>1</v>
      </c>
      <c r="EP11" s="14">
        <v>1</v>
      </c>
      <c r="EQ11" s="14">
        <v>1</v>
      </c>
      <c r="ER11" s="9">
        <v>0</v>
      </c>
      <c r="ES11" s="14">
        <v>1</v>
      </c>
      <c r="ET11" s="13">
        <v>0</v>
      </c>
      <c r="EU11" s="14">
        <v>1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101">
        <f t="shared" si="0"/>
        <v>92</v>
      </c>
      <c r="FD11" s="140">
        <f t="shared" si="2"/>
        <v>0.92</v>
      </c>
      <c r="FE11" s="101">
        <f t="shared" si="1"/>
        <v>9</v>
      </c>
      <c r="FF11" s="141"/>
      <c r="FG11" s="5">
        <v>1</v>
      </c>
      <c r="FH11" s="142">
        <v>735723.54476708197</v>
      </c>
      <c r="FI11" s="124">
        <v>1595155649</v>
      </c>
      <c r="FJ11" s="124">
        <v>361164368</v>
      </c>
      <c r="FK11" s="124">
        <v>2401.2054046908383</v>
      </c>
      <c r="FL11" s="124">
        <v>1178451000</v>
      </c>
      <c r="FM11" s="124">
        <v>12161511000</v>
      </c>
      <c r="FN11" s="134"/>
      <c r="FO11" s="134"/>
    </row>
    <row r="12" spans="1:171" s="133" customFormat="1" x14ac:dyDescent="0.25">
      <c r="A12" s="135" t="s">
        <v>165</v>
      </c>
      <c r="B12" s="129" t="s">
        <v>311</v>
      </c>
      <c r="C12" s="14">
        <v>1</v>
      </c>
      <c r="D12" s="14">
        <v>1</v>
      </c>
      <c r="E12" s="128">
        <v>181334439127</v>
      </c>
      <c r="F12" s="128">
        <v>181334439127</v>
      </c>
      <c r="G12" s="97">
        <f t="shared" si="3"/>
        <v>0</v>
      </c>
      <c r="H12" s="138">
        <v>1</v>
      </c>
      <c r="I12" s="139">
        <v>0</v>
      </c>
      <c r="J12" s="138">
        <v>1</v>
      </c>
      <c r="K12" s="138">
        <v>1</v>
      </c>
      <c r="L12" s="138">
        <v>1</v>
      </c>
      <c r="M12" s="138">
        <v>1</v>
      </c>
      <c r="N12" s="138">
        <v>1</v>
      </c>
      <c r="O12" s="144" t="s">
        <v>57</v>
      </c>
      <c r="P12" s="148" t="s">
        <v>156</v>
      </c>
      <c r="Q12" s="138">
        <v>1</v>
      </c>
      <c r="R12" s="138">
        <v>1</v>
      </c>
      <c r="S12" s="148" t="s">
        <v>156</v>
      </c>
      <c r="T12" s="138">
        <v>1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14">
        <v>1</v>
      </c>
      <c r="AD12" s="14">
        <v>1</v>
      </c>
      <c r="AE12" s="14">
        <v>1</v>
      </c>
      <c r="AF12" s="14">
        <v>1</v>
      </c>
      <c r="AG12" s="14">
        <v>1</v>
      </c>
      <c r="AH12" s="14">
        <v>1</v>
      </c>
      <c r="AI12" s="14">
        <v>1</v>
      </c>
      <c r="AJ12" s="14">
        <v>1</v>
      </c>
      <c r="AK12" s="14">
        <v>1</v>
      </c>
      <c r="AL12" s="14">
        <v>1</v>
      </c>
      <c r="AM12" s="14">
        <v>1</v>
      </c>
      <c r="AN12" s="14">
        <v>1</v>
      </c>
      <c r="AO12" s="14">
        <v>1</v>
      </c>
      <c r="AP12" s="13">
        <v>0</v>
      </c>
      <c r="AQ12" s="14">
        <v>1</v>
      </c>
      <c r="AR12" s="144" t="s">
        <v>57</v>
      </c>
      <c r="AS12" s="144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44" t="s">
        <v>57</v>
      </c>
      <c r="BM12" s="144" t="s">
        <v>57</v>
      </c>
      <c r="BN12" s="13">
        <v>0</v>
      </c>
      <c r="BO12" s="13">
        <v>0</v>
      </c>
      <c r="BP12" s="14">
        <v>1</v>
      </c>
      <c r="BQ12" s="14">
        <v>1</v>
      </c>
      <c r="BR12" s="14">
        <v>1</v>
      </c>
      <c r="BS12" s="14">
        <v>1</v>
      </c>
      <c r="BT12" s="14">
        <v>1</v>
      </c>
      <c r="BU12" s="14">
        <v>1</v>
      </c>
      <c r="BV12" s="14">
        <v>1</v>
      </c>
      <c r="BW12" s="14">
        <v>1</v>
      </c>
      <c r="BX12" s="14">
        <v>1</v>
      </c>
      <c r="BY12" s="14">
        <v>1</v>
      </c>
      <c r="BZ12" s="14">
        <v>1</v>
      </c>
      <c r="CA12" s="14">
        <v>1</v>
      </c>
      <c r="CB12" s="185" t="s">
        <v>57</v>
      </c>
      <c r="CC12" s="14">
        <v>1</v>
      </c>
      <c r="CD12" s="14">
        <v>1</v>
      </c>
      <c r="CE12" s="13">
        <v>0</v>
      </c>
      <c r="CF12" s="13">
        <v>0</v>
      </c>
      <c r="CG12" s="14">
        <v>1</v>
      </c>
      <c r="CH12" s="13">
        <v>0</v>
      </c>
      <c r="CI12" s="13">
        <v>0</v>
      </c>
      <c r="CJ12" s="144" t="s">
        <v>57</v>
      </c>
      <c r="CK12" s="148" t="s">
        <v>156</v>
      </c>
      <c r="CL12" s="148" t="s">
        <v>156</v>
      </c>
      <c r="CM12" s="148" t="s">
        <v>156</v>
      </c>
      <c r="CN12" s="148" t="s">
        <v>156</v>
      </c>
      <c r="CO12" s="144" t="s">
        <v>57</v>
      </c>
      <c r="CP12" s="144" t="s">
        <v>57</v>
      </c>
      <c r="CQ12" s="9">
        <v>0</v>
      </c>
      <c r="CR12" s="13">
        <v>0</v>
      </c>
      <c r="CS12" s="13">
        <v>0</v>
      </c>
      <c r="CT12" s="14">
        <v>1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44" t="s">
        <v>57</v>
      </c>
      <c r="DD12" s="185" t="s">
        <v>57</v>
      </c>
      <c r="DE12" s="144" t="s">
        <v>57</v>
      </c>
      <c r="DF12" s="14">
        <v>1</v>
      </c>
      <c r="DG12" s="144" t="s">
        <v>57</v>
      </c>
      <c r="DH12" s="14">
        <v>1</v>
      </c>
      <c r="DI12" s="144" t="s">
        <v>57</v>
      </c>
      <c r="DJ12" s="13">
        <v>0</v>
      </c>
      <c r="DK12" s="13">
        <v>0</v>
      </c>
      <c r="DL12" s="13">
        <v>0</v>
      </c>
      <c r="DM12" s="13">
        <v>0</v>
      </c>
      <c r="DN12" s="144" t="s">
        <v>57</v>
      </c>
      <c r="DO12" s="144" t="s">
        <v>57</v>
      </c>
      <c r="DP12" s="9">
        <v>0</v>
      </c>
      <c r="DQ12" s="14">
        <v>1</v>
      </c>
      <c r="DR12" s="14">
        <v>1</v>
      </c>
      <c r="DS12" s="9">
        <v>0</v>
      </c>
      <c r="DT12" s="9">
        <v>0</v>
      </c>
      <c r="DU12" s="9">
        <v>0</v>
      </c>
      <c r="DV12" s="13">
        <v>0</v>
      </c>
      <c r="DW12" s="7">
        <v>1</v>
      </c>
      <c r="DX12" s="14">
        <v>1</v>
      </c>
      <c r="DY12" s="13">
        <v>0</v>
      </c>
      <c r="DZ12" s="13">
        <v>0</v>
      </c>
      <c r="EA12" s="13">
        <v>0</v>
      </c>
      <c r="EB12" s="144" t="s">
        <v>57</v>
      </c>
      <c r="EC12" s="13">
        <v>0</v>
      </c>
      <c r="ED12" s="144" t="s">
        <v>57</v>
      </c>
      <c r="EE12" s="144" t="s">
        <v>57</v>
      </c>
      <c r="EF12" s="13">
        <v>0</v>
      </c>
      <c r="EG12" s="13">
        <v>0</v>
      </c>
      <c r="EH12" s="13">
        <v>0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14">
        <v>1</v>
      </c>
      <c r="EO12" s="13">
        <v>0</v>
      </c>
      <c r="EP12" s="14">
        <v>1</v>
      </c>
      <c r="EQ12" s="13">
        <v>0</v>
      </c>
      <c r="ER12" s="14">
        <v>1</v>
      </c>
      <c r="ES12" s="13">
        <v>0</v>
      </c>
      <c r="ET12" s="14">
        <v>1</v>
      </c>
      <c r="EU12" s="14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101">
        <f t="shared" si="0"/>
        <v>50</v>
      </c>
      <c r="FD12" s="140">
        <f>(FC12/94)</f>
        <v>0.53191489361702127</v>
      </c>
      <c r="FE12" s="101">
        <f t="shared" si="1"/>
        <v>30</v>
      </c>
      <c r="FF12" s="141"/>
      <c r="FG12" s="6">
        <v>0</v>
      </c>
      <c r="FH12" s="142">
        <v>8833416.2259124108</v>
      </c>
      <c r="FI12" s="124">
        <v>76113514905</v>
      </c>
      <c r="FJ12" s="124">
        <v>4082035746</v>
      </c>
      <c r="FK12" s="124">
        <v>57024.184513871252</v>
      </c>
      <c r="FL12" s="124">
        <v>94690499536</v>
      </c>
      <c r="FM12" s="124">
        <v>82143939591</v>
      </c>
      <c r="FN12" s="134"/>
      <c r="FO12" s="134"/>
    </row>
    <row r="13" spans="1:171" s="133" customFormat="1" x14ac:dyDescent="0.25">
      <c r="A13" s="135" t="s">
        <v>166</v>
      </c>
      <c r="B13" s="129" t="s">
        <v>11</v>
      </c>
      <c r="C13" s="14">
        <v>1</v>
      </c>
      <c r="D13" s="14">
        <v>1</v>
      </c>
      <c r="E13" s="128">
        <v>30729294021</v>
      </c>
      <c r="F13" s="128">
        <v>30729294021</v>
      </c>
      <c r="G13" s="97">
        <f t="shared" si="3"/>
        <v>0</v>
      </c>
      <c r="H13" s="138">
        <v>1</v>
      </c>
      <c r="I13" s="138">
        <v>1</v>
      </c>
      <c r="J13" s="138">
        <v>1</v>
      </c>
      <c r="K13" s="138">
        <v>1</v>
      </c>
      <c r="L13" s="138">
        <v>1</v>
      </c>
      <c r="M13" s="138">
        <v>1</v>
      </c>
      <c r="N13" s="138">
        <v>1</v>
      </c>
      <c r="O13" s="144" t="s">
        <v>57</v>
      </c>
      <c r="P13" s="138">
        <v>1</v>
      </c>
      <c r="Q13" s="138">
        <v>1</v>
      </c>
      <c r="R13" s="138">
        <v>1</v>
      </c>
      <c r="S13" s="138">
        <v>1</v>
      </c>
      <c r="T13" s="138">
        <v>1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14">
        <v>1</v>
      </c>
      <c r="AD13" s="14">
        <v>1</v>
      </c>
      <c r="AE13" s="14">
        <v>1</v>
      </c>
      <c r="AF13" s="13">
        <v>0</v>
      </c>
      <c r="AG13" s="14">
        <v>1</v>
      </c>
      <c r="AH13" s="13">
        <v>0</v>
      </c>
      <c r="AI13" s="13">
        <v>0</v>
      </c>
      <c r="AJ13" s="14">
        <v>1</v>
      </c>
      <c r="AK13" s="14">
        <v>1</v>
      </c>
      <c r="AL13" s="14">
        <v>1</v>
      </c>
      <c r="AM13" s="14">
        <v>1</v>
      </c>
      <c r="AN13" s="14">
        <v>1</v>
      </c>
      <c r="AO13" s="14">
        <v>1</v>
      </c>
      <c r="AP13" s="13">
        <v>0</v>
      </c>
      <c r="AQ13" s="14">
        <v>1</v>
      </c>
      <c r="AR13" s="144" t="s">
        <v>57</v>
      </c>
      <c r="AS13" s="144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14">
        <v>1</v>
      </c>
      <c r="BG13" s="138">
        <v>1</v>
      </c>
      <c r="BH13" s="13">
        <v>0</v>
      </c>
      <c r="BI13" s="13">
        <v>0</v>
      </c>
      <c r="BJ13" s="13">
        <v>0</v>
      </c>
      <c r="BK13" s="13">
        <v>0</v>
      </c>
      <c r="BL13" s="144" t="s">
        <v>57</v>
      </c>
      <c r="BM13" s="144" t="s">
        <v>57</v>
      </c>
      <c r="BN13" s="139">
        <v>0</v>
      </c>
      <c r="BO13" s="14">
        <v>1</v>
      </c>
      <c r="BP13" s="14">
        <v>1</v>
      </c>
      <c r="BQ13" s="14">
        <v>1</v>
      </c>
      <c r="BR13" s="14">
        <v>1</v>
      </c>
      <c r="BS13" s="14">
        <v>1</v>
      </c>
      <c r="BT13" s="13">
        <v>0</v>
      </c>
      <c r="BU13" s="14">
        <v>1</v>
      </c>
      <c r="BV13" s="14">
        <v>1</v>
      </c>
      <c r="BW13" s="14">
        <v>1</v>
      </c>
      <c r="BX13" s="14">
        <v>1</v>
      </c>
      <c r="BY13" s="14">
        <v>1</v>
      </c>
      <c r="BZ13" s="14">
        <v>1</v>
      </c>
      <c r="CA13" s="14">
        <v>1</v>
      </c>
      <c r="CB13" s="185" t="s">
        <v>57</v>
      </c>
      <c r="CC13" s="14">
        <v>1</v>
      </c>
      <c r="CD13" s="14">
        <v>1</v>
      </c>
      <c r="CE13" s="14">
        <v>1</v>
      </c>
      <c r="CF13" s="13">
        <v>0</v>
      </c>
      <c r="CG13" s="14">
        <v>1</v>
      </c>
      <c r="CH13" s="9">
        <v>0</v>
      </c>
      <c r="CI13" s="14">
        <v>1</v>
      </c>
      <c r="CJ13" s="144" t="s">
        <v>57</v>
      </c>
      <c r="CK13" s="13">
        <v>0</v>
      </c>
      <c r="CL13" s="13">
        <v>0</v>
      </c>
      <c r="CM13" s="13">
        <v>0</v>
      </c>
      <c r="CN13" s="13">
        <v>0</v>
      </c>
      <c r="CO13" s="144" t="s">
        <v>57</v>
      </c>
      <c r="CP13" s="144" t="s">
        <v>57</v>
      </c>
      <c r="CQ13" s="13">
        <v>0</v>
      </c>
      <c r="CR13" s="14">
        <v>1</v>
      </c>
      <c r="CS13" s="14">
        <v>1</v>
      </c>
      <c r="CT13" s="14">
        <v>1</v>
      </c>
      <c r="CU13" s="14">
        <v>1</v>
      </c>
      <c r="CV13" s="14">
        <v>1</v>
      </c>
      <c r="CW13" s="13">
        <v>0</v>
      </c>
      <c r="CX13" s="14">
        <v>1</v>
      </c>
      <c r="CY13" s="14">
        <v>1</v>
      </c>
      <c r="CZ13" s="13">
        <v>0</v>
      </c>
      <c r="DA13" s="13">
        <v>0</v>
      </c>
      <c r="DB13" s="13">
        <v>0</v>
      </c>
      <c r="DC13" s="144" t="s">
        <v>57</v>
      </c>
      <c r="DD13" s="185" t="s">
        <v>57</v>
      </c>
      <c r="DE13" s="144" t="s">
        <v>57</v>
      </c>
      <c r="DF13" s="14">
        <v>1</v>
      </c>
      <c r="DG13" s="144" t="s">
        <v>57</v>
      </c>
      <c r="DH13" s="14">
        <v>1</v>
      </c>
      <c r="DI13" s="144" t="s">
        <v>57</v>
      </c>
      <c r="DJ13" s="14">
        <v>1</v>
      </c>
      <c r="DK13" s="14">
        <v>1</v>
      </c>
      <c r="DL13" s="14">
        <v>1</v>
      </c>
      <c r="DM13" s="14">
        <v>1</v>
      </c>
      <c r="DN13" s="144" t="s">
        <v>57</v>
      </c>
      <c r="DO13" s="144" t="s">
        <v>57</v>
      </c>
      <c r="DP13" s="14">
        <v>1</v>
      </c>
      <c r="DQ13" s="14">
        <v>1</v>
      </c>
      <c r="DR13" s="14">
        <v>1</v>
      </c>
      <c r="DS13" s="14">
        <v>1</v>
      </c>
      <c r="DT13" s="14">
        <v>1</v>
      </c>
      <c r="DU13" s="14">
        <v>1</v>
      </c>
      <c r="DV13" s="14">
        <v>1</v>
      </c>
      <c r="DW13" s="14">
        <v>1</v>
      </c>
      <c r="DX13" s="14">
        <v>1</v>
      </c>
      <c r="DY13" s="13">
        <v>0</v>
      </c>
      <c r="DZ13" s="13">
        <v>0</v>
      </c>
      <c r="EA13" s="13">
        <v>0</v>
      </c>
      <c r="EB13" s="144" t="s">
        <v>57</v>
      </c>
      <c r="EC13" s="14">
        <v>1</v>
      </c>
      <c r="ED13" s="144" t="s">
        <v>57</v>
      </c>
      <c r="EE13" s="144" t="s">
        <v>57</v>
      </c>
      <c r="EF13" s="13">
        <v>0</v>
      </c>
      <c r="EG13" s="13">
        <v>0</v>
      </c>
      <c r="EH13" s="13">
        <v>0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9">
        <v>0</v>
      </c>
      <c r="EO13" s="13">
        <v>0</v>
      </c>
      <c r="EP13" s="14">
        <v>1</v>
      </c>
      <c r="EQ13" s="14">
        <v>1</v>
      </c>
      <c r="ER13" s="14">
        <v>1</v>
      </c>
      <c r="ES13" s="14">
        <v>1</v>
      </c>
      <c r="ET13" s="14">
        <v>1</v>
      </c>
      <c r="EU13" s="14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101">
        <f t="shared" si="0"/>
        <v>71</v>
      </c>
      <c r="FD13" s="140">
        <f t="shared" si="2"/>
        <v>0.71</v>
      </c>
      <c r="FE13" s="101">
        <f t="shared" si="1"/>
        <v>17</v>
      </c>
      <c r="FF13" s="141"/>
      <c r="FG13" s="6">
        <v>0</v>
      </c>
      <c r="FH13" s="142">
        <v>1782205.14945503</v>
      </c>
      <c r="FI13" s="124">
        <v>11497470000</v>
      </c>
      <c r="FJ13" s="124">
        <v>398570000</v>
      </c>
      <c r="FK13" s="124">
        <v>5364.7689824571626</v>
      </c>
      <c r="FL13" s="124">
        <v>1974641960</v>
      </c>
      <c r="FM13" s="124">
        <v>28754652061</v>
      </c>
      <c r="FN13" s="134"/>
      <c r="FO13" s="134"/>
    </row>
    <row r="14" spans="1:171" s="133" customFormat="1" x14ac:dyDescent="0.25">
      <c r="A14" s="135" t="s">
        <v>167</v>
      </c>
      <c r="B14" s="129" t="s">
        <v>12</v>
      </c>
      <c r="C14" s="14">
        <v>1</v>
      </c>
      <c r="D14" s="14">
        <v>1</v>
      </c>
      <c r="E14" s="128">
        <v>71435057590</v>
      </c>
      <c r="F14" s="128">
        <v>71435057590</v>
      </c>
      <c r="G14" s="97">
        <f t="shared" si="3"/>
        <v>0</v>
      </c>
      <c r="H14" s="138">
        <v>1</v>
      </c>
      <c r="I14" s="138">
        <v>1</v>
      </c>
      <c r="J14" s="138">
        <v>1</v>
      </c>
      <c r="K14" s="138">
        <v>1</v>
      </c>
      <c r="L14" s="138">
        <v>1</v>
      </c>
      <c r="M14" s="138">
        <v>1</v>
      </c>
      <c r="N14" s="138">
        <v>1</v>
      </c>
      <c r="O14" s="144" t="s">
        <v>57</v>
      </c>
      <c r="P14" s="138">
        <v>1</v>
      </c>
      <c r="Q14" s="138">
        <v>1</v>
      </c>
      <c r="R14" s="138">
        <v>1</v>
      </c>
      <c r="S14" s="138">
        <v>1</v>
      </c>
      <c r="T14" s="138">
        <v>1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143">
        <v>1</v>
      </c>
      <c r="AD14" s="143">
        <v>1</v>
      </c>
      <c r="AE14" s="14">
        <v>1</v>
      </c>
      <c r="AF14" s="14">
        <v>1</v>
      </c>
      <c r="AG14" s="14">
        <v>1</v>
      </c>
      <c r="AH14" s="14">
        <v>1</v>
      </c>
      <c r="AI14" s="14">
        <v>1</v>
      </c>
      <c r="AJ14" s="14">
        <v>1</v>
      </c>
      <c r="AK14" s="14">
        <v>1</v>
      </c>
      <c r="AL14" s="14">
        <v>1</v>
      </c>
      <c r="AM14" s="14">
        <v>1</v>
      </c>
      <c r="AN14" s="14">
        <v>1</v>
      </c>
      <c r="AO14" s="14">
        <v>1</v>
      </c>
      <c r="AP14" s="14">
        <v>1</v>
      </c>
      <c r="AQ14" s="14">
        <v>1</v>
      </c>
      <c r="AR14" s="144" t="s">
        <v>57</v>
      </c>
      <c r="AS14" s="144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13">
        <v>0</v>
      </c>
      <c r="BG14" s="14">
        <v>1</v>
      </c>
      <c r="BH14" s="138">
        <v>1</v>
      </c>
      <c r="BI14" s="138">
        <v>1</v>
      </c>
      <c r="BJ14" s="14">
        <v>1</v>
      </c>
      <c r="BK14" s="14">
        <v>1</v>
      </c>
      <c r="BL14" s="144" t="s">
        <v>57</v>
      </c>
      <c r="BM14" s="144" t="s">
        <v>57</v>
      </c>
      <c r="BN14" s="138">
        <v>1</v>
      </c>
      <c r="BO14" s="14">
        <v>1</v>
      </c>
      <c r="BP14" s="14">
        <v>1</v>
      </c>
      <c r="BQ14" s="14">
        <v>1</v>
      </c>
      <c r="BR14" s="14">
        <v>1</v>
      </c>
      <c r="BS14" s="14">
        <v>1</v>
      </c>
      <c r="BT14" s="14">
        <v>1</v>
      </c>
      <c r="BU14" s="14">
        <v>1</v>
      </c>
      <c r="BV14" s="14">
        <v>1</v>
      </c>
      <c r="BW14" s="14">
        <v>1</v>
      </c>
      <c r="BX14" s="14">
        <v>1</v>
      </c>
      <c r="BY14" s="14">
        <v>1</v>
      </c>
      <c r="BZ14" s="14">
        <v>1</v>
      </c>
      <c r="CA14" s="14">
        <v>1</v>
      </c>
      <c r="CB14" s="185" t="s">
        <v>57</v>
      </c>
      <c r="CC14" s="14">
        <v>1</v>
      </c>
      <c r="CD14" s="14">
        <v>1</v>
      </c>
      <c r="CE14" s="14">
        <v>1</v>
      </c>
      <c r="CF14" s="14">
        <v>1</v>
      </c>
      <c r="CG14" s="14">
        <v>1</v>
      </c>
      <c r="CH14" s="14">
        <v>1</v>
      </c>
      <c r="CI14" s="14">
        <v>1</v>
      </c>
      <c r="CJ14" s="144" t="s">
        <v>57</v>
      </c>
      <c r="CK14" s="14">
        <v>1</v>
      </c>
      <c r="CL14" s="14">
        <v>1</v>
      </c>
      <c r="CM14" s="14">
        <v>1</v>
      </c>
      <c r="CN14" s="14">
        <v>1</v>
      </c>
      <c r="CO14" s="144" t="s">
        <v>57</v>
      </c>
      <c r="CP14" s="144" t="s">
        <v>57</v>
      </c>
      <c r="CQ14" s="14">
        <v>1</v>
      </c>
      <c r="CR14" s="14">
        <v>1</v>
      </c>
      <c r="CS14" s="14">
        <v>1</v>
      </c>
      <c r="CT14" s="14">
        <v>1</v>
      </c>
      <c r="CU14" s="14">
        <v>1</v>
      </c>
      <c r="CV14" s="14">
        <v>1</v>
      </c>
      <c r="CW14" s="14">
        <v>1</v>
      </c>
      <c r="CX14" s="14">
        <v>1</v>
      </c>
      <c r="CY14" s="14">
        <v>1</v>
      </c>
      <c r="CZ14" s="14">
        <v>1</v>
      </c>
      <c r="DA14" s="14">
        <v>1</v>
      </c>
      <c r="DB14" s="14">
        <v>1</v>
      </c>
      <c r="DC14" s="144" t="s">
        <v>57</v>
      </c>
      <c r="DD14" s="185" t="s">
        <v>57</v>
      </c>
      <c r="DE14" s="144" t="s">
        <v>57</v>
      </c>
      <c r="DF14" s="14">
        <v>1</v>
      </c>
      <c r="DG14" s="144" t="s">
        <v>57</v>
      </c>
      <c r="DH14" s="14">
        <v>1</v>
      </c>
      <c r="DI14" s="144" t="s">
        <v>57</v>
      </c>
      <c r="DJ14" s="14">
        <v>1</v>
      </c>
      <c r="DK14" s="14">
        <v>1</v>
      </c>
      <c r="DL14" s="14">
        <v>1</v>
      </c>
      <c r="DM14" s="14">
        <v>1</v>
      </c>
      <c r="DN14" s="144" t="s">
        <v>57</v>
      </c>
      <c r="DO14" s="144" t="s">
        <v>57</v>
      </c>
      <c r="DP14" s="14">
        <v>1</v>
      </c>
      <c r="DQ14" s="14">
        <v>1</v>
      </c>
      <c r="DR14" s="14">
        <v>1</v>
      </c>
      <c r="DS14" s="14">
        <v>1</v>
      </c>
      <c r="DT14" s="14">
        <v>1</v>
      </c>
      <c r="DU14" s="14">
        <v>1</v>
      </c>
      <c r="DV14" s="14">
        <v>1</v>
      </c>
      <c r="DW14" s="14">
        <v>1</v>
      </c>
      <c r="DX14" s="14">
        <v>1</v>
      </c>
      <c r="DY14" s="14">
        <v>1</v>
      </c>
      <c r="DZ14" s="14">
        <v>1</v>
      </c>
      <c r="EA14" s="14">
        <v>1</v>
      </c>
      <c r="EB14" s="144" t="s">
        <v>57</v>
      </c>
      <c r="EC14" s="14">
        <v>1</v>
      </c>
      <c r="ED14" s="144" t="s">
        <v>57</v>
      </c>
      <c r="EE14" s="144" t="s">
        <v>57</v>
      </c>
      <c r="EF14" s="14">
        <v>1</v>
      </c>
      <c r="EG14" s="14">
        <v>1</v>
      </c>
      <c r="EH14" s="14">
        <v>1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14">
        <v>1</v>
      </c>
      <c r="EO14" s="14">
        <v>1</v>
      </c>
      <c r="EP14" s="14">
        <v>1</v>
      </c>
      <c r="EQ14" s="14">
        <v>1</v>
      </c>
      <c r="ER14" s="14">
        <v>1</v>
      </c>
      <c r="ES14" s="14">
        <v>1</v>
      </c>
      <c r="ET14" s="14">
        <v>1</v>
      </c>
      <c r="EU14" s="14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101">
        <f t="shared" si="0"/>
        <v>99</v>
      </c>
      <c r="FD14" s="140">
        <f t="shared" si="2"/>
        <v>0.99</v>
      </c>
      <c r="FE14" s="101">
        <f t="shared" si="1"/>
        <v>4</v>
      </c>
      <c r="FF14" s="141"/>
      <c r="FG14" s="5">
        <v>1</v>
      </c>
      <c r="FH14" s="142">
        <v>5864016.4293026701</v>
      </c>
      <c r="FI14" s="124">
        <v>23629433283.919998</v>
      </c>
      <c r="FJ14" s="124">
        <v>1416516784.22</v>
      </c>
      <c r="FK14" s="124">
        <v>3926.5854776557449</v>
      </c>
      <c r="FL14" s="124">
        <v>6369874747</v>
      </c>
      <c r="FM14" s="124">
        <v>61922902843</v>
      </c>
      <c r="FN14" s="137"/>
      <c r="FO14" s="134"/>
    </row>
    <row r="15" spans="1:171" s="133" customFormat="1" x14ac:dyDescent="0.25">
      <c r="A15" s="135" t="s">
        <v>168</v>
      </c>
      <c r="B15" s="129" t="s">
        <v>13</v>
      </c>
      <c r="C15" s="14">
        <v>1</v>
      </c>
      <c r="D15" s="14">
        <v>1</v>
      </c>
      <c r="E15" s="128">
        <v>49246711100</v>
      </c>
      <c r="F15" s="128">
        <v>49246711100</v>
      </c>
      <c r="G15" s="97">
        <f>E15-F15</f>
        <v>0</v>
      </c>
      <c r="H15" s="138">
        <v>1</v>
      </c>
      <c r="I15" s="138">
        <v>1</v>
      </c>
      <c r="J15" s="138">
        <v>1</v>
      </c>
      <c r="K15" s="138">
        <v>1</v>
      </c>
      <c r="L15" s="138">
        <v>1</v>
      </c>
      <c r="M15" s="138">
        <v>1</v>
      </c>
      <c r="N15" s="138">
        <v>1</v>
      </c>
      <c r="O15" s="144" t="s">
        <v>57</v>
      </c>
      <c r="P15" s="138">
        <v>1</v>
      </c>
      <c r="Q15" s="138">
        <v>1</v>
      </c>
      <c r="R15" s="138">
        <v>1</v>
      </c>
      <c r="S15" s="138">
        <v>1</v>
      </c>
      <c r="T15" s="138">
        <v>1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14">
        <v>1</v>
      </c>
      <c r="AD15" s="14">
        <v>1</v>
      </c>
      <c r="AE15" s="14">
        <v>1</v>
      </c>
      <c r="AF15" s="13">
        <v>0</v>
      </c>
      <c r="AG15" s="14">
        <v>1</v>
      </c>
      <c r="AH15" s="13">
        <v>0</v>
      </c>
      <c r="AI15" s="13">
        <v>0</v>
      </c>
      <c r="AJ15" s="14">
        <v>1</v>
      </c>
      <c r="AK15" s="14">
        <v>1</v>
      </c>
      <c r="AL15" s="14">
        <v>1</v>
      </c>
      <c r="AM15" s="13">
        <v>0</v>
      </c>
      <c r="AN15" s="14">
        <v>1</v>
      </c>
      <c r="AO15" s="14">
        <v>1</v>
      </c>
      <c r="AP15" s="13">
        <v>0</v>
      </c>
      <c r="AQ15" s="13">
        <v>0</v>
      </c>
      <c r="AR15" s="144" t="s">
        <v>57</v>
      </c>
      <c r="AS15" s="144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13">
        <v>0</v>
      </c>
      <c r="BG15" s="138">
        <v>1</v>
      </c>
      <c r="BH15" s="138">
        <v>1</v>
      </c>
      <c r="BI15" s="138">
        <v>1</v>
      </c>
      <c r="BJ15" s="138">
        <v>1</v>
      </c>
      <c r="BK15" s="138">
        <v>1</v>
      </c>
      <c r="BL15" s="144" t="s">
        <v>57</v>
      </c>
      <c r="BM15" s="144" t="s">
        <v>57</v>
      </c>
      <c r="BN15" s="138">
        <v>1</v>
      </c>
      <c r="BO15" s="14">
        <v>1</v>
      </c>
      <c r="BP15" s="138">
        <v>1</v>
      </c>
      <c r="BQ15" s="138">
        <v>1</v>
      </c>
      <c r="BR15" s="14">
        <v>1</v>
      </c>
      <c r="BS15" s="138">
        <v>1</v>
      </c>
      <c r="BT15" s="138">
        <v>1</v>
      </c>
      <c r="BU15" s="138">
        <v>1</v>
      </c>
      <c r="BV15" s="138">
        <v>1</v>
      </c>
      <c r="BW15" s="14">
        <v>1</v>
      </c>
      <c r="BX15" s="138">
        <v>1</v>
      </c>
      <c r="BY15" s="138">
        <v>1</v>
      </c>
      <c r="BZ15" s="14">
        <v>1</v>
      </c>
      <c r="CA15" s="14">
        <v>1</v>
      </c>
      <c r="CB15" s="185" t="s">
        <v>57</v>
      </c>
      <c r="CC15" s="14">
        <v>1</v>
      </c>
      <c r="CD15" s="138">
        <v>1</v>
      </c>
      <c r="CE15" s="13">
        <v>0</v>
      </c>
      <c r="CF15" s="13">
        <v>0</v>
      </c>
      <c r="CG15" s="138">
        <v>1</v>
      </c>
      <c r="CH15" s="13">
        <v>0</v>
      </c>
      <c r="CI15" s="138">
        <v>1</v>
      </c>
      <c r="CJ15" s="144" t="s">
        <v>57</v>
      </c>
      <c r="CK15" s="13">
        <v>0</v>
      </c>
      <c r="CL15" s="13">
        <v>0</v>
      </c>
      <c r="CM15" s="13">
        <v>0</v>
      </c>
      <c r="CN15" s="13">
        <v>0</v>
      </c>
      <c r="CO15" s="144" t="s">
        <v>57</v>
      </c>
      <c r="CP15" s="144" t="s">
        <v>57</v>
      </c>
      <c r="CQ15" s="9">
        <v>0</v>
      </c>
      <c r="CR15" s="14">
        <v>1</v>
      </c>
      <c r="CS15" s="13">
        <v>0</v>
      </c>
      <c r="CT15" s="14">
        <v>1</v>
      </c>
      <c r="CU15" s="14">
        <v>1</v>
      </c>
      <c r="CV15" s="13">
        <v>0</v>
      </c>
      <c r="CW15" s="13">
        <v>0</v>
      </c>
      <c r="CX15" s="14">
        <v>1</v>
      </c>
      <c r="CY15" s="13">
        <v>0</v>
      </c>
      <c r="CZ15" s="13">
        <v>0</v>
      </c>
      <c r="DA15" s="14">
        <v>1</v>
      </c>
      <c r="DB15" s="14">
        <v>1</v>
      </c>
      <c r="DC15" s="144" t="s">
        <v>57</v>
      </c>
      <c r="DD15" s="185" t="s">
        <v>57</v>
      </c>
      <c r="DE15" s="144" t="s">
        <v>57</v>
      </c>
      <c r="DF15" s="14">
        <v>1</v>
      </c>
      <c r="DG15" s="144" t="s">
        <v>57</v>
      </c>
      <c r="DH15" s="14">
        <v>1</v>
      </c>
      <c r="DI15" s="144" t="s">
        <v>57</v>
      </c>
      <c r="DJ15" s="13">
        <v>0</v>
      </c>
      <c r="DK15" s="13">
        <v>0</v>
      </c>
      <c r="DL15" s="13">
        <v>0</v>
      </c>
      <c r="DM15" s="13">
        <v>0</v>
      </c>
      <c r="DN15" s="144" t="s">
        <v>57</v>
      </c>
      <c r="DO15" s="144" t="s">
        <v>57</v>
      </c>
      <c r="DP15" s="14">
        <v>1</v>
      </c>
      <c r="DQ15" s="14">
        <v>1</v>
      </c>
      <c r="DR15" s="14">
        <v>1</v>
      </c>
      <c r="DS15" s="7">
        <v>1</v>
      </c>
      <c r="DT15" s="14">
        <v>1</v>
      </c>
      <c r="DU15" s="13">
        <v>0</v>
      </c>
      <c r="DV15" s="14">
        <v>1</v>
      </c>
      <c r="DW15" s="14">
        <v>1</v>
      </c>
      <c r="DX15" s="14">
        <v>1</v>
      </c>
      <c r="DY15" s="13">
        <v>0</v>
      </c>
      <c r="DZ15" s="14">
        <v>1</v>
      </c>
      <c r="EA15" s="14">
        <v>1</v>
      </c>
      <c r="EB15" s="144" t="s">
        <v>57</v>
      </c>
      <c r="EC15" s="13">
        <v>0</v>
      </c>
      <c r="ED15" s="144" t="s">
        <v>57</v>
      </c>
      <c r="EE15" s="144" t="s">
        <v>57</v>
      </c>
      <c r="EF15" s="13">
        <v>0</v>
      </c>
      <c r="EG15" s="13">
        <v>0</v>
      </c>
      <c r="EH15" s="13">
        <v>0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14">
        <v>1</v>
      </c>
      <c r="EO15" s="13">
        <v>0</v>
      </c>
      <c r="EP15" s="14">
        <v>1</v>
      </c>
      <c r="EQ15" s="14">
        <v>1</v>
      </c>
      <c r="ER15" s="14">
        <v>1</v>
      </c>
      <c r="ES15" s="14">
        <v>1</v>
      </c>
      <c r="ET15" s="14">
        <v>1</v>
      </c>
      <c r="EU15" s="13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101">
        <f t="shared" si="0"/>
        <v>68</v>
      </c>
      <c r="FD15" s="140">
        <f t="shared" si="2"/>
        <v>0.68</v>
      </c>
      <c r="FE15" s="101">
        <f t="shared" si="1"/>
        <v>20</v>
      </c>
      <c r="FF15" s="141"/>
      <c r="FG15" s="6">
        <v>0</v>
      </c>
      <c r="FH15" s="142">
        <v>3588255.1045894101</v>
      </c>
      <c r="FI15" s="124">
        <v>3661687700.0000005</v>
      </c>
      <c r="FJ15" s="124">
        <v>728413200</v>
      </c>
      <c r="FK15" s="124">
        <v>1816.197865468876</v>
      </c>
      <c r="FL15" s="124">
        <v>1743795100</v>
      </c>
      <c r="FM15" s="124">
        <v>47502916000</v>
      </c>
      <c r="FN15" s="134"/>
      <c r="FO15" s="134"/>
    </row>
    <row r="16" spans="1:171" s="133" customFormat="1" x14ac:dyDescent="0.25">
      <c r="A16" s="135" t="s">
        <v>169</v>
      </c>
      <c r="B16" s="129" t="s">
        <v>14</v>
      </c>
      <c r="C16" s="14">
        <v>1</v>
      </c>
      <c r="D16" s="14">
        <v>1</v>
      </c>
      <c r="E16" s="128">
        <v>34144116124</v>
      </c>
      <c r="F16" s="128">
        <v>34144116124</v>
      </c>
      <c r="G16" s="97">
        <f>E16-F16</f>
        <v>0</v>
      </c>
      <c r="H16" s="138">
        <v>1</v>
      </c>
      <c r="I16" s="138">
        <v>1</v>
      </c>
      <c r="J16" s="138">
        <v>1</v>
      </c>
      <c r="K16" s="138">
        <v>1</v>
      </c>
      <c r="L16" s="138">
        <v>1</v>
      </c>
      <c r="M16" s="138">
        <v>1</v>
      </c>
      <c r="N16" s="138">
        <v>1</v>
      </c>
      <c r="O16" s="144" t="s">
        <v>57</v>
      </c>
      <c r="P16" s="14">
        <v>1</v>
      </c>
      <c r="Q16" s="138">
        <v>1</v>
      </c>
      <c r="R16" s="138">
        <v>1</v>
      </c>
      <c r="S16" s="138">
        <v>1</v>
      </c>
      <c r="T16" s="138">
        <v>1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138">
        <v>1</v>
      </c>
      <c r="AD16" s="138">
        <v>1</v>
      </c>
      <c r="AE16" s="14">
        <v>1</v>
      </c>
      <c r="AF16" s="14">
        <v>1</v>
      </c>
      <c r="AG16" s="138">
        <v>1</v>
      </c>
      <c r="AH16" s="13">
        <v>0</v>
      </c>
      <c r="AI16" s="13">
        <v>0</v>
      </c>
      <c r="AJ16" s="14">
        <v>1</v>
      </c>
      <c r="AK16" s="14">
        <v>1</v>
      </c>
      <c r="AL16" s="14">
        <v>1</v>
      </c>
      <c r="AM16" s="13">
        <v>0</v>
      </c>
      <c r="AN16" s="14">
        <v>1</v>
      </c>
      <c r="AO16" s="14">
        <v>1</v>
      </c>
      <c r="AP16" s="13">
        <v>0</v>
      </c>
      <c r="AQ16" s="139">
        <v>0</v>
      </c>
      <c r="AR16" s="144" t="s">
        <v>57</v>
      </c>
      <c r="AS16" s="144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138">
        <v>1</v>
      </c>
      <c r="BG16" s="14">
        <v>1</v>
      </c>
      <c r="BH16" s="138">
        <v>1</v>
      </c>
      <c r="BI16" s="138">
        <v>1</v>
      </c>
      <c r="BJ16" s="138">
        <v>1</v>
      </c>
      <c r="BK16" s="138">
        <v>1</v>
      </c>
      <c r="BL16" s="144" t="s">
        <v>57</v>
      </c>
      <c r="BM16" s="144" t="s">
        <v>57</v>
      </c>
      <c r="BN16" s="139">
        <v>0</v>
      </c>
      <c r="BO16" s="14">
        <v>1</v>
      </c>
      <c r="BP16" s="138">
        <v>1</v>
      </c>
      <c r="BQ16" s="14">
        <v>1</v>
      </c>
      <c r="BR16" s="14">
        <v>1</v>
      </c>
      <c r="BS16" s="14">
        <v>1</v>
      </c>
      <c r="BT16" s="138">
        <v>1</v>
      </c>
      <c r="BU16" s="14">
        <v>1</v>
      </c>
      <c r="BV16" s="14">
        <v>1</v>
      </c>
      <c r="BW16" s="14">
        <v>1</v>
      </c>
      <c r="BX16" s="14">
        <v>1</v>
      </c>
      <c r="BY16" s="14">
        <v>1</v>
      </c>
      <c r="BZ16" s="14">
        <v>1</v>
      </c>
      <c r="CA16" s="14">
        <v>1</v>
      </c>
      <c r="CB16" s="185" t="s">
        <v>57</v>
      </c>
      <c r="CC16" s="138">
        <v>1</v>
      </c>
      <c r="CD16" s="138">
        <v>1</v>
      </c>
      <c r="CE16" s="138">
        <v>1</v>
      </c>
      <c r="CF16" s="138">
        <v>1</v>
      </c>
      <c r="CG16" s="138">
        <v>1</v>
      </c>
      <c r="CH16" s="14">
        <v>1</v>
      </c>
      <c r="CI16" s="138">
        <v>1</v>
      </c>
      <c r="CJ16" s="144" t="s">
        <v>57</v>
      </c>
      <c r="CK16" s="13">
        <v>0</v>
      </c>
      <c r="CL16" s="13">
        <v>0</v>
      </c>
      <c r="CM16" s="13">
        <v>0</v>
      </c>
      <c r="CN16" s="13">
        <v>0</v>
      </c>
      <c r="CO16" s="144" t="s">
        <v>57</v>
      </c>
      <c r="CP16" s="144" t="s">
        <v>57</v>
      </c>
      <c r="CQ16" s="139">
        <v>0</v>
      </c>
      <c r="CR16" s="138">
        <v>1</v>
      </c>
      <c r="CS16" s="138">
        <v>1</v>
      </c>
      <c r="CT16" s="138">
        <v>1</v>
      </c>
      <c r="CU16" s="138">
        <v>1</v>
      </c>
      <c r="CV16" s="138">
        <v>1</v>
      </c>
      <c r="CW16" s="138">
        <v>1</v>
      </c>
      <c r="CX16" s="138">
        <v>1</v>
      </c>
      <c r="CY16" s="138">
        <v>1</v>
      </c>
      <c r="CZ16" s="138">
        <v>1</v>
      </c>
      <c r="DA16" s="138">
        <v>1</v>
      </c>
      <c r="DB16" s="13">
        <v>0</v>
      </c>
      <c r="DC16" s="144" t="s">
        <v>57</v>
      </c>
      <c r="DD16" s="185" t="s">
        <v>57</v>
      </c>
      <c r="DE16" s="144" t="s">
        <v>57</v>
      </c>
      <c r="DF16" s="14">
        <v>1</v>
      </c>
      <c r="DG16" s="144" t="s">
        <v>57</v>
      </c>
      <c r="DH16" s="14">
        <v>1</v>
      </c>
      <c r="DI16" s="144" t="s">
        <v>57</v>
      </c>
      <c r="DJ16" s="138">
        <v>1</v>
      </c>
      <c r="DK16" s="138">
        <v>1</v>
      </c>
      <c r="DL16" s="14">
        <v>1</v>
      </c>
      <c r="DM16" s="14">
        <v>1</v>
      </c>
      <c r="DN16" s="144" t="s">
        <v>57</v>
      </c>
      <c r="DO16" s="144" t="s">
        <v>57</v>
      </c>
      <c r="DP16" s="14">
        <v>1</v>
      </c>
      <c r="DQ16" s="139">
        <v>0</v>
      </c>
      <c r="DR16" s="14">
        <v>1</v>
      </c>
      <c r="DS16" s="14">
        <v>1</v>
      </c>
      <c r="DT16" s="14">
        <v>1</v>
      </c>
      <c r="DU16" s="14">
        <v>1</v>
      </c>
      <c r="DV16" s="14">
        <v>1</v>
      </c>
      <c r="DW16" s="7">
        <v>1</v>
      </c>
      <c r="DX16" s="14">
        <v>1</v>
      </c>
      <c r="DY16" s="139">
        <v>0</v>
      </c>
      <c r="DZ16" s="14">
        <v>1</v>
      </c>
      <c r="EA16" s="14">
        <v>1</v>
      </c>
      <c r="EB16" s="144" t="s">
        <v>57</v>
      </c>
      <c r="EC16" s="14">
        <v>1</v>
      </c>
      <c r="ED16" s="144" t="s">
        <v>57</v>
      </c>
      <c r="EE16" s="144" t="s">
        <v>57</v>
      </c>
      <c r="EF16" s="138">
        <v>1</v>
      </c>
      <c r="EG16" s="138">
        <v>1</v>
      </c>
      <c r="EH16" s="138">
        <v>1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138">
        <v>1</v>
      </c>
      <c r="EO16" s="138">
        <v>1</v>
      </c>
      <c r="EP16" s="138">
        <v>1</v>
      </c>
      <c r="EQ16" s="138">
        <v>1</v>
      </c>
      <c r="ER16" s="138">
        <v>1</v>
      </c>
      <c r="ES16" s="14">
        <v>1</v>
      </c>
      <c r="ET16" s="138">
        <v>1</v>
      </c>
      <c r="EU16" s="14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101">
        <f t="shared" si="0"/>
        <v>86</v>
      </c>
      <c r="FD16" s="140">
        <f t="shared" si="2"/>
        <v>0.86</v>
      </c>
      <c r="FE16" s="101">
        <f t="shared" si="1"/>
        <v>12</v>
      </c>
      <c r="FF16" s="141"/>
      <c r="FG16" s="5">
        <v>1</v>
      </c>
      <c r="FH16" s="123">
        <v>2913152.42088723</v>
      </c>
      <c r="FI16" s="149">
        <v>2286503410</v>
      </c>
      <c r="FJ16" s="149">
        <v>385694884</v>
      </c>
      <c r="FK16" s="149">
        <v>4683.0847718682708</v>
      </c>
      <c r="FL16" s="149">
        <v>2910981466</v>
      </c>
      <c r="FM16" s="149">
        <v>31233134658</v>
      </c>
      <c r="FN16" s="134"/>
      <c r="FO16" s="134"/>
    </row>
    <row r="17" spans="1:171" s="133" customFormat="1" x14ac:dyDescent="0.25">
      <c r="A17" s="135" t="s">
        <v>170</v>
      </c>
      <c r="B17" s="129" t="s">
        <v>15</v>
      </c>
      <c r="C17" s="7">
        <v>1</v>
      </c>
      <c r="D17" s="7">
        <v>1</v>
      </c>
      <c r="E17" s="128">
        <v>90466084138</v>
      </c>
      <c r="F17" s="128">
        <v>90466084138</v>
      </c>
      <c r="G17" s="97">
        <f>E17-F17</f>
        <v>0</v>
      </c>
      <c r="H17" s="143">
        <v>1</v>
      </c>
      <c r="I17" s="143">
        <v>1</v>
      </c>
      <c r="J17" s="143">
        <v>1</v>
      </c>
      <c r="K17" s="143">
        <v>1</v>
      </c>
      <c r="L17" s="143">
        <v>1</v>
      </c>
      <c r="M17" s="143">
        <v>1</v>
      </c>
      <c r="N17" s="143">
        <v>1</v>
      </c>
      <c r="O17" s="147" t="s">
        <v>57</v>
      </c>
      <c r="P17" s="143">
        <v>1</v>
      </c>
      <c r="Q17" s="143">
        <v>1</v>
      </c>
      <c r="R17" s="143">
        <v>1</v>
      </c>
      <c r="S17" s="143">
        <v>1</v>
      </c>
      <c r="T17" s="143">
        <v>1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143">
        <v>1</v>
      </c>
      <c r="AD17" s="143">
        <v>1</v>
      </c>
      <c r="AE17" s="7">
        <v>1</v>
      </c>
      <c r="AF17" s="14">
        <v>1</v>
      </c>
      <c r="AG17" s="143">
        <v>1</v>
      </c>
      <c r="AH17" s="143">
        <v>1</v>
      </c>
      <c r="AI17" s="143">
        <v>1</v>
      </c>
      <c r="AJ17" s="143">
        <v>1</v>
      </c>
      <c r="AK17" s="143">
        <v>1</v>
      </c>
      <c r="AL17" s="143">
        <v>1</v>
      </c>
      <c r="AM17" s="143">
        <v>1</v>
      </c>
      <c r="AN17" s="143">
        <v>1</v>
      </c>
      <c r="AO17" s="143">
        <v>1</v>
      </c>
      <c r="AP17" s="143">
        <v>1</v>
      </c>
      <c r="AQ17" s="143">
        <v>1</v>
      </c>
      <c r="AR17" s="147" t="s">
        <v>57</v>
      </c>
      <c r="AS17" s="147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143">
        <v>1</v>
      </c>
      <c r="BG17" s="143">
        <v>1</v>
      </c>
      <c r="BH17" s="143">
        <v>1</v>
      </c>
      <c r="BI17" s="143">
        <v>1</v>
      </c>
      <c r="BJ17" s="143">
        <v>1</v>
      </c>
      <c r="BK17" s="143">
        <v>1</v>
      </c>
      <c r="BL17" s="147" t="s">
        <v>57</v>
      </c>
      <c r="BM17" s="147" t="s">
        <v>57</v>
      </c>
      <c r="BN17" s="138">
        <v>1</v>
      </c>
      <c r="BO17" s="7">
        <v>1</v>
      </c>
      <c r="BP17" s="143">
        <v>1</v>
      </c>
      <c r="BQ17" s="138">
        <v>1</v>
      </c>
      <c r="BR17" s="7">
        <v>1</v>
      </c>
      <c r="BS17" s="7">
        <v>1</v>
      </c>
      <c r="BT17" s="143">
        <v>1</v>
      </c>
      <c r="BU17" s="7">
        <v>1</v>
      </c>
      <c r="BV17" s="7">
        <v>1</v>
      </c>
      <c r="BW17" s="143">
        <v>1</v>
      </c>
      <c r="BX17" s="7">
        <v>1</v>
      </c>
      <c r="BY17" s="7">
        <v>1</v>
      </c>
      <c r="BZ17" s="7">
        <v>1</v>
      </c>
      <c r="CA17" s="7">
        <v>1</v>
      </c>
      <c r="CB17" s="185" t="s">
        <v>57</v>
      </c>
      <c r="CC17" s="143">
        <v>1</v>
      </c>
      <c r="CD17" s="143">
        <v>1</v>
      </c>
      <c r="CE17" s="143">
        <v>1</v>
      </c>
      <c r="CF17" s="143">
        <v>1</v>
      </c>
      <c r="CG17" s="143">
        <v>1</v>
      </c>
      <c r="CH17" s="7">
        <v>1</v>
      </c>
      <c r="CI17" s="143">
        <v>1</v>
      </c>
      <c r="CJ17" s="147" t="s">
        <v>57</v>
      </c>
      <c r="CK17" s="7">
        <v>1</v>
      </c>
      <c r="CL17" s="7">
        <v>1</v>
      </c>
      <c r="CM17" s="14">
        <v>1</v>
      </c>
      <c r="CN17" s="7">
        <v>1</v>
      </c>
      <c r="CO17" s="147" t="s">
        <v>57</v>
      </c>
      <c r="CP17" s="147" t="s">
        <v>57</v>
      </c>
      <c r="CQ17" s="138">
        <v>1</v>
      </c>
      <c r="CR17" s="138">
        <v>1</v>
      </c>
      <c r="CS17" s="138">
        <v>1</v>
      </c>
      <c r="CT17" s="138">
        <v>1</v>
      </c>
      <c r="CU17" s="138">
        <v>1</v>
      </c>
      <c r="CV17" s="7">
        <v>1</v>
      </c>
      <c r="CW17" s="138">
        <v>1</v>
      </c>
      <c r="CX17" s="138">
        <v>1</v>
      </c>
      <c r="CY17" s="138">
        <v>1</v>
      </c>
      <c r="CZ17" s="138">
        <v>1</v>
      </c>
      <c r="DA17" s="138">
        <v>1</v>
      </c>
      <c r="DB17" s="7">
        <v>1</v>
      </c>
      <c r="DC17" s="147" t="s">
        <v>57</v>
      </c>
      <c r="DD17" s="185" t="s">
        <v>57</v>
      </c>
      <c r="DE17" s="147" t="s">
        <v>57</v>
      </c>
      <c r="DF17" s="138">
        <v>1</v>
      </c>
      <c r="DG17" s="147" t="s">
        <v>57</v>
      </c>
      <c r="DH17" s="7">
        <v>1</v>
      </c>
      <c r="DI17" s="147" t="s">
        <v>57</v>
      </c>
      <c r="DJ17" s="138">
        <v>1</v>
      </c>
      <c r="DK17" s="7">
        <v>1</v>
      </c>
      <c r="DL17" s="7">
        <v>1</v>
      </c>
      <c r="DM17" s="143">
        <v>1</v>
      </c>
      <c r="DN17" s="147" t="s">
        <v>57</v>
      </c>
      <c r="DO17" s="147" t="s">
        <v>57</v>
      </c>
      <c r="DP17" s="143">
        <v>1</v>
      </c>
      <c r="DQ17" s="7">
        <v>1</v>
      </c>
      <c r="DR17" s="7">
        <v>1</v>
      </c>
      <c r="DS17" s="7">
        <v>1</v>
      </c>
      <c r="DT17" s="7">
        <v>1</v>
      </c>
      <c r="DU17" s="7">
        <v>1</v>
      </c>
      <c r="DV17" s="7">
        <v>1</v>
      </c>
      <c r="DW17" s="7">
        <v>1</v>
      </c>
      <c r="DX17" s="7">
        <v>1</v>
      </c>
      <c r="DY17" s="143">
        <v>1</v>
      </c>
      <c r="DZ17" s="7">
        <v>1</v>
      </c>
      <c r="EA17" s="7">
        <v>1</v>
      </c>
      <c r="EB17" s="147" t="s">
        <v>57</v>
      </c>
      <c r="EC17" s="7">
        <v>1</v>
      </c>
      <c r="ED17" s="147" t="s">
        <v>57</v>
      </c>
      <c r="EE17" s="147" t="s">
        <v>57</v>
      </c>
      <c r="EF17" s="138">
        <v>1</v>
      </c>
      <c r="EG17" s="138">
        <v>1</v>
      </c>
      <c r="EH17" s="138">
        <v>1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14">
        <v>1</v>
      </c>
      <c r="EO17" s="138">
        <v>1</v>
      </c>
      <c r="EP17" s="138">
        <v>1</v>
      </c>
      <c r="EQ17" s="138">
        <v>1</v>
      </c>
      <c r="ER17" s="138">
        <v>1</v>
      </c>
      <c r="ES17" s="7">
        <v>1</v>
      </c>
      <c r="ET17" s="138">
        <v>1</v>
      </c>
      <c r="EU17" s="7">
        <v>1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101">
        <f t="shared" si="0"/>
        <v>100</v>
      </c>
      <c r="FD17" s="140">
        <f t="shared" si="2"/>
        <v>1</v>
      </c>
      <c r="FE17" s="101">
        <f t="shared" si="1"/>
        <v>1</v>
      </c>
      <c r="FF17" s="141"/>
      <c r="FG17" s="5">
        <v>1</v>
      </c>
      <c r="FH17" s="125">
        <v>8022181.1143995998</v>
      </c>
      <c r="FI17" s="124">
        <v>16681854086</v>
      </c>
      <c r="FJ17" s="124">
        <v>1863803837</v>
      </c>
      <c r="FK17" s="124">
        <v>13545.206078841404</v>
      </c>
      <c r="FL17" s="124">
        <v>12984023000</v>
      </c>
      <c r="FM17" s="124">
        <v>77482061138</v>
      </c>
      <c r="FN17" s="134"/>
      <c r="FO17" s="134"/>
    </row>
    <row r="18" spans="1:171" s="133" customFormat="1" x14ac:dyDescent="0.25">
      <c r="A18" s="135" t="s">
        <v>171</v>
      </c>
      <c r="B18" s="129" t="s">
        <v>16</v>
      </c>
      <c r="C18" s="7">
        <v>1</v>
      </c>
      <c r="D18" s="7">
        <v>1</v>
      </c>
      <c r="E18" s="128">
        <v>221285729374</v>
      </c>
      <c r="F18" s="128">
        <v>221285729374</v>
      </c>
      <c r="G18" s="97">
        <f>E18-F18</f>
        <v>0</v>
      </c>
      <c r="H18" s="143">
        <v>1</v>
      </c>
      <c r="I18" s="143">
        <v>1</v>
      </c>
      <c r="J18" s="143">
        <v>1</v>
      </c>
      <c r="K18" s="143">
        <v>1</v>
      </c>
      <c r="L18" s="143">
        <v>1</v>
      </c>
      <c r="M18" s="143">
        <v>1</v>
      </c>
      <c r="N18" s="143">
        <v>1</v>
      </c>
      <c r="O18" s="147" t="s">
        <v>57</v>
      </c>
      <c r="P18" s="143">
        <v>1</v>
      </c>
      <c r="Q18" s="143">
        <v>1</v>
      </c>
      <c r="R18" s="143">
        <v>1</v>
      </c>
      <c r="S18" s="143">
        <v>1</v>
      </c>
      <c r="T18" s="143">
        <v>1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7">
        <v>1</v>
      </c>
      <c r="AD18" s="7">
        <v>1</v>
      </c>
      <c r="AE18" s="7">
        <v>1</v>
      </c>
      <c r="AF18" s="9">
        <v>0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1</v>
      </c>
      <c r="AN18" s="14">
        <v>1</v>
      </c>
      <c r="AO18" s="7">
        <v>1</v>
      </c>
      <c r="AP18" s="9">
        <v>0</v>
      </c>
      <c r="AQ18" s="7">
        <v>1</v>
      </c>
      <c r="AR18" s="147" t="s">
        <v>57</v>
      </c>
      <c r="AS18" s="147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147" t="s">
        <v>57</v>
      </c>
      <c r="BM18" s="147" t="s">
        <v>57</v>
      </c>
      <c r="BN18" s="9">
        <v>0</v>
      </c>
      <c r="BO18" s="138">
        <v>1</v>
      </c>
      <c r="BP18" s="7">
        <v>1</v>
      </c>
      <c r="BQ18" s="9">
        <v>0</v>
      </c>
      <c r="BR18" s="7">
        <v>1</v>
      </c>
      <c r="BS18" s="7">
        <v>1</v>
      </c>
      <c r="BT18" s="7">
        <v>1</v>
      </c>
      <c r="BU18" s="7">
        <v>1</v>
      </c>
      <c r="BV18" s="7">
        <v>1</v>
      </c>
      <c r="BW18" s="7">
        <v>1</v>
      </c>
      <c r="BX18" s="7">
        <v>1</v>
      </c>
      <c r="BY18" s="7">
        <v>1</v>
      </c>
      <c r="BZ18" s="7">
        <v>1</v>
      </c>
      <c r="CA18" s="7">
        <v>1</v>
      </c>
      <c r="CB18" s="185" t="s">
        <v>57</v>
      </c>
      <c r="CC18" s="7">
        <v>1</v>
      </c>
      <c r="CD18" s="7">
        <v>1</v>
      </c>
      <c r="CE18" s="9">
        <v>0</v>
      </c>
      <c r="CF18" s="9">
        <v>0</v>
      </c>
      <c r="CG18" s="9">
        <v>0</v>
      </c>
      <c r="CH18" s="9">
        <v>0</v>
      </c>
      <c r="CI18" s="7">
        <v>1</v>
      </c>
      <c r="CJ18" s="147" t="s">
        <v>57</v>
      </c>
      <c r="CK18" s="9">
        <v>0</v>
      </c>
      <c r="CL18" s="9">
        <v>0</v>
      </c>
      <c r="CM18" s="9">
        <v>0</v>
      </c>
      <c r="CN18" s="9">
        <v>0</v>
      </c>
      <c r="CO18" s="147" t="s">
        <v>57</v>
      </c>
      <c r="CP18" s="147" t="s">
        <v>57</v>
      </c>
      <c r="CQ18" s="7">
        <v>1</v>
      </c>
      <c r="CR18" s="9">
        <v>0</v>
      </c>
      <c r="CS18" s="9">
        <v>0</v>
      </c>
      <c r="CT18" s="7">
        <v>1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14">
        <v>1</v>
      </c>
      <c r="DC18" s="147" t="s">
        <v>57</v>
      </c>
      <c r="DD18" s="185" t="s">
        <v>57</v>
      </c>
      <c r="DE18" s="147" t="s">
        <v>57</v>
      </c>
      <c r="DF18" s="7">
        <v>1</v>
      </c>
      <c r="DG18" s="147" t="s">
        <v>57</v>
      </c>
      <c r="DH18" s="7">
        <v>1</v>
      </c>
      <c r="DI18" s="147" t="s">
        <v>57</v>
      </c>
      <c r="DJ18" s="7">
        <v>1</v>
      </c>
      <c r="DK18" s="9">
        <v>0</v>
      </c>
      <c r="DL18" s="14">
        <v>1</v>
      </c>
      <c r="DM18" s="14">
        <v>1</v>
      </c>
      <c r="DN18" s="147" t="s">
        <v>57</v>
      </c>
      <c r="DO18" s="147" t="s">
        <v>57</v>
      </c>
      <c r="DP18" s="9">
        <v>0</v>
      </c>
      <c r="DQ18" s="7">
        <v>1</v>
      </c>
      <c r="DR18" s="7">
        <v>1</v>
      </c>
      <c r="DS18" s="9">
        <v>0</v>
      </c>
      <c r="DT18" s="9">
        <v>0</v>
      </c>
      <c r="DU18" s="9">
        <v>0</v>
      </c>
      <c r="DV18" s="7">
        <v>1</v>
      </c>
      <c r="DW18" s="7">
        <v>1</v>
      </c>
      <c r="DX18" s="7">
        <v>1</v>
      </c>
      <c r="DY18" s="9">
        <v>0</v>
      </c>
      <c r="DZ18" s="9">
        <v>0</v>
      </c>
      <c r="EA18" s="9">
        <v>0</v>
      </c>
      <c r="EB18" s="147" t="s">
        <v>57</v>
      </c>
      <c r="EC18" s="9">
        <v>0</v>
      </c>
      <c r="ED18" s="147" t="s">
        <v>57</v>
      </c>
      <c r="EE18" s="147" t="s">
        <v>57</v>
      </c>
      <c r="EF18" s="7">
        <v>1</v>
      </c>
      <c r="EG18" s="9">
        <v>0</v>
      </c>
      <c r="EH18" s="9">
        <v>0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9">
        <v>0</v>
      </c>
      <c r="EO18" s="9">
        <v>0</v>
      </c>
      <c r="EP18" s="7">
        <v>1</v>
      </c>
      <c r="EQ18" s="14">
        <v>1</v>
      </c>
      <c r="ER18" s="9">
        <v>0</v>
      </c>
      <c r="ES18" s="7">
        <v>1</v>
      </c>
      <c r="ET18" s="7">
        <v>1</v>
      </c>
      <c r="EU18" s="7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101">
        <f t="shared" si="0"/>
        <v>59</v>
      </c>
      <c r="FD18" s="140">
        <f t="shared" si="2"/>
        <v>0.59</v>
      </c>
      <c r="FE18" s="101">
        <f t="shared" si="1"/>
        <v>26</v>
      </c>
      <c r="FF18" s="141"/>
      <c r="FG18" s="6">
        <v>0</v>
      </c>
      <c r="FH18" s="125">
        <v>17118524.796907499</v>
      </c>
      <c r="FI18" s="108" t="s">
        <v>199</v>
      </c>
      <c r="FJ18" s="108" t="s">
        <v>199</v>
      </c>
      <c r="FK18" s="124">
        <v>29876.564240528114</v>
      </c>
      <c r="FL18" s="124">
        <v>46980069458</v>
      </c>
      <c r="FM18" s="124">
        <v>165054998616</v>
      </c>
      <c r="FN18" s="134"/>
      <c r="FO18" s="134"/>
    </row>
    <row r="19" spans="1:171" s="133" customFormat="1" x14ac:dyDescent="0.25">
      <c r="A19" s="135" t="s">
        <v>172</v>
      </c>
      <c r="B19" s="129" t="s">
        <v>17</v>
      </c>
      <c r="C19" s="14">
        <v>1</v>
      </c>
      <c r="D19" s="14">
        <v>1</v>
      </c>
      <c r="E19" s="150">
        <v>59034220364</v>
      </c>
      <c r="F19" s="150">
        <v>59034220364</v>
      </c>
      <c r="G19" s="97">
        <f t="shared" ref="G19:G21" si="4">(E19-F19)</f>
        <v>0</v>
      </c>
      <c r="H19" s="138">
        <v>1</v>
      </c>
      <c r="I19" s="138">
        <v>1</v>
      </c>
      <c r="J19" s="138">
        <v>1</v>
      </c>
      <c r="K19" s="138">
        <v>1</v>
      </c>
      <c r="L19" s="138">
        <v>1</v>
      </c>
      <c r="M19" s="138">
        <v>1</v>
      </c>
      <c r="N19" s="138">
        <v>1</v>
      </c>
      <c r="O19" s="144" t="s">
        <v>57</v>
      </c>
      <c r="P19" s="138">
        <v>1</v>
      </c>
      <c r="Q19" s="138">
        <v>1</v>
      </c>
      <c r="R19" s="138">
        <v>1</v>
      </c>
      <c r="S19" s="138">
        <v>1</v>
      </c>
      <c r="T19" s="138">
        <v>1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14">
        <v>1</v>
      </c>
      <c r="AD19" s="14">
        <v>1</v>
      </c>
      <c r="AE19" s="14">
        <v>1</v>
      </c>
      <c r="AF19" s="14">
        <v>1</v>
      </c>
      <c r="AG19" s="14">
        <v>1</v>
      </c>
      <c r="AH19" s="14">
        <v>1</v>
      </c>
      <c r="AI19" s="14">
        <v>1</v>
      </c>
      <c r="AJ19" s="14">
        <v>1</v>
      </c>
      <c r="AK19" s="14">
        <v>1</v>
      </c>
      <c r="AL19" s="14">
        <v>1</v>
      </c>
      <c r="AM19" s="14">
        <v>1</v>
      </c>
      <c r="AN19" s="14">
        <v>1</v>
      </c>
      <c r="AO19" s="14">
        <v>1</v>
      </c>
      <c r="AP19" s="14">
        <v>1</v>
      </c>
      <c r="AQ19" s="14">
        <v>1</v>
      </c>
      <c r="AR19" s="144" t="s">
        <v>57</v>
      </c>
      <c r="AS19" s="144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44" t="s">
        <v>57</v>
      </c>
      <c r="BM19" s="144" t="s">
        <v>57</v>
      </c>
      <c r="BN19" s="13">
        <v>0</v>
      </c>
      <c r="BO19" s="13">
        <v>0</v>
      </c>
      <c r="BP19" s="14">
        <v>1</v>
      </c>
      <c r="BQ19" s="14">
        <v>1</v>
      </c>
      <c r="BR19" s="14">
        <v>1</v>
      </c>
      <c r="BS19" s="14">
        <v>1</v>
      </c>
      <c r="BT19" s="14">
        <v>1</v>
      </c>
      <c r="BU19" s="14">
        <v>1</v>
      </c>
      <c r="BV19" s="14">
        <v>1</v>
      </c>
      <c r="BW19" s="13">
        <v>0</v>
      </c>
      <c r="BX19" s="14">
        <v>1</v>
      </c>
      <c r="BY19" s="14">
        <v>1</v>
      </c>
      <c r="BZ19" s="14">
        <v>1</v>
      </c>
      <c r="CA19" s="14">
        <v>1</v>
      </c>
      <c r="CB19" s="185" t="s">
        <v>57</v>
      </c>
      <c r="CC19" s="14">
        <v>1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44" t="s">
        <v>57</v>
      </c>
      <c r="CK19" s="13">
        <v>0</v>
      </c>
      <c r="CL19" s="13">
        <v>0</v>
      </c>
      <c r="CM19" s="13">
        <v>0</v>
      </c>
      <c r="CN19" s="13">
        <v>0</v>
      </c>
      <c r="CO19" s="144" t="s">
        <v>57</v>
      </c>
      <c r="CP19" s="144" t="s">
        <v>57</v>
      </c>
      <c r="CQ19" s="13">
        <v>0</v>
      </c>
      <c r="CR19" s="13">
        <v>0</v>
      </c>
      <c r="CS19" s="13">
        <v>0</v>
      </c>
      <c r="CT19" s="14">
        <v>1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44" t="s">
        <v>57</v>
      </c>
      <c r="DD19" s="185" t="s">
        <v>57</v>
      </c>
      <c r="DE19" s="144" t="s">
        <v>57</v>
      </c>
      <c r="DF19" s="14">
        <v>1</v>
      </c>
      <c r="DG19" s="144" t="s">
        <v>57</v>
      </c>
      <c r="DH19" s="14">
        <v>1</v>
      </c>
      <c r="DI19" s="144" t="s">
        <v>57</v>
      </c>
      <c r="DJ19" s="13">
        <v>0</v>
      </c>
      <c r="DK19" s="13">
        <v>0</v>
      </c>
      <c r="DL19" s="14">
        <v>1</v>
      </c>
      <c r="DM19" s="13">
        <v>0</v>
      </c>
      <c r="DN19" s="144" t="s">
        <v>57</v>
      </c>
      <c r="DO19" s="144" t="s">
        <v>57</v>
      </c>
      <c r="DP19" s="13">
        <v>0</v>
      </c>
      <c r="DQ19" s="7">
        <v>1</v>
      </c>
      <c r="DR19" s="7">
        <v>1</v>
      </c>
      <c r="DS19" s="13">
        <v>0</v>
      </c>
      <c r="DT19" s="13">
        <v>0</v>
      </c>
      <c r="DU19" s="13">
        <v>0</v>
      </c>
      <c r="DV19" s="13">
        <v>0</v>
      </c>
      <c r="DW19" s="13">
        <v>0</v>
      </c>
      <c r="DX19" s="14">
        <v>1</v>
      </c>
      <c r="DY19" s="13">
        <v>0</v>
      </c>
      <c r="DZ19" s="13">
        <v>0</v>
      </c>
      <c r="EA19" s="13">
        <v>0</v>
      </c>
      <c r="EB19" s="144" t="s">
        <v>57</v>
      </c>
      <c r="EC19" s="13">
        <v>0</v>
      </c>
      <c r="ED19" s="144" t="s">
        <v>57</v>
      </c>
      <c r="EE19" s="144" t="s">
        <v>57</v>
      </c>
      <c r="EF19" s="13">
        <v>0</v>
      </c>
      <c r="EG19" s="13">
        <v>0</v>
      </c>
      <c r="EH19" s="13">
        <v>0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13">
        <v>0</v>
      </c>
      <c r="EO19" s="13">
        <v>0</v>
      </c>
      <c r="EP19" s="7">
        <v>1</v>
      </c>
      <c r="EQ19" s="13">
        <v>0</v>
      </c>
      <c r="ER19" s="138">
        <v>1</v>
      </c>
      <c r="ES19" s="7">
        <v>1</v>
      </c>
      <c r="ET19" s="14">
        <v>1</v>
      </c>
      <c r="EU19" s="13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101">
        <f t="shared" si="0"/>
        <v>50</v>
      </c>
      <c r="FD19" s="140">
        <f t="shared" si="2"/>
        <v>0.5</v>
      </c>
      <c r="FE19" s="101">
        <f t="shared" si="1"/>
        <v>31</v>
      </c>
      <c r="FF19" s="141"/>
      <c r="FG19" s="6">
        <v>0</v>
      </c>
      <c r="FH19" s="125">
        <v>4627901.5855770698</v>
      </c>
      <c r="FI19" s="124">
        <v>24710037694</v>
      </c>
      <c r="FJ19" s="124">
        <v>1555396466</v>
      </c>
      <c r="FK19" s="124">
        <v>14989.478847826269</v>
      </c>
      <c r="FL19" s="124">
        <v>4272288056.0000005</v>
      </c>
      <c r="FM19" s="124">
        <v>54002208429</v>
      </c>
      <c r="FN19" s="134"/>
      <c r="FO19" s="134"/>
    </row>
    <row r="20" spans="1:171" s="133" customFormat="1" x14ac:dyDescent="0.25">
      <c r="A20" s="135" t="s">
        <v>173</v>
      </c>
      <c r="B20" s="129" t="s">
        <v>18</v>
      </c>
      <c r="C20" s="7">
        <v>1</v>
      </c>
      <c r="D20" s="7">
        <v>1</v>
      </c>
      <c r="E20" s="150">
        <v>20491835000</v>
      </c>
      <c r="F20" s="150">
        <v>20491835000</v>
      </c>
      <c r="G20" s="97">
        <f t="shared" si="4"/>
        <v>0</v>
      </c>
      <c r="H20" s="151">
        <v>0</v>
      </c>
      <c r="I20" s="151">
        <v>0</v>
      </c>
      <c r="J20" s="143">
        <v>1</v>
      </c>
      <c r="K20" s="143">
        <v>1</v>
      </c>
      <c r="L20" s="143">
        <v>1</v>
      </c>
      <c r="M20" s="143">
        <v>1</v>
      </c>
      <c r="N20" s="143">
        <v>1</v>
      </c>
      <c r="O20" s="147" t="s">
        <v>57</v>
      </c>
      <c r="P20" s="151">
        <v>0</v>
      </c>
      <c r="Q20" s="143">
        <v>1</v>
      </c>
      <c r="R20" s="151">
        <v>0</v>
      </c>
      <c r="S20" s="143">
        <v>1</v>
      </c>
      <c r="T20" s="143">
        <v>1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7">
        <v>1</v>
      </c>
      <c r="AD20" s="7">
        <v>1</v>
      </c>
      <c r="AE20" s="7">
        <v>1</v>
      </c>
      <c r="AF20" s="7">
        <v>1</v>
      </c>
      <c r="AG20" s="143">
        <v>1</v>
      </c>
      <c r="AH20" s="151">
        <v>0</v>
      </c>
      <c r="AI20" s="151">
        <v>0</v>
      </c>
      <c r="AJ20" s="143">
        <v>1</v>
      </c>
      <c r="AK20" s="143">
        <v>1</v>
      </c>
      <c r="AL20" s="143">
        <v>1</v>
      </c>
      <c r="AM20" s="151">
        <v>0</v>
      </c>
      <c r="AN20" s="143">
        <v>1</v>
      </c>
      <c r="AO20" s="13">
        <v>0</v>
      </c>
      <c r="AP20" s="151">
        <v>0</v>
      </c>
      <c r="AQ20" s="143">
        <v>1</v>
      </c>
      <c r="AR20" s="147" t="s">
        <v>57</v>
      </c>
      <c r="AS20" s="147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9">
        <v>0</v>
      </c>
      <c r="BG20" s="7">
        <v>1</v>
      </c>
      <c r="BH20" s="9">
        <v>0</v>
      </c>
      <c r="BI20" s="9">
        <v>0</v>
      </c>
      <c r="BJ20" s="9">
        <v>0</v>
      </c>
      <c r="BK20" s="9">
        <v>0</v>
      </c>
      <c r="BL20" s="147" t="s">
        <v>57</v>
      </c>
      <c r="BM20" s="147" t="s">
        <v>57</v>
      </c>
      <c r="BN20" s="139">
        <v>0</v>
      </c>
      <c r="BO20" s="7">
        <v>1</v>
      </c>
      <c r="BP20" s="13">
        <v>0</v>
      </c>
      <c r="BQ20" s="7">
        <v>1</v>
      </c>
      <c r="BR20" s="9">
        <v>0</v>
      </c>
      <c r="BS20" s="7">
        <v>1</v>
      </c>
      <c r="BT20" s="9">
        <v>0</v>
      </c>
      <c r="BU20" s="7">
        <v>1</v>
      </c>
      <c r="BV20" s="7">
        <v>1</v>
      </c>
      <c r="BW20" s="7">
        <v>1</v>
      </c>
      <c r="BX20" s="7">
        <v>1</v>
      </c>
      <c r="BY20" s="7">
        <v>1</v>
      </c>
      <c r="BZ20" s="7">
        <v>1</v>
      </c>
      <c r="CA20" s="7">
        <v>1</v>
      </c>
      <c r="CB20" s="185" t="s">
        <v>57</v>
      </c>
      <c r="CC20" s="7">
        <v>1</v>
      </c>
      <c r="CD20" s="7">
        <v>1</v>
      </c>
      <c r="CE20" s="7">
        <v>1</v>
      </c>
      <c r="CF20" s="7">
        <v>1</v>
      </c>
      <c r="CG20" s="7">
        <v>1</v>
      </c>
      <c r="CH20" s="9">
        <v>0</v>
      </c>
      <c r="CI20" s="7">
        <v>1</v>
      </c>
      <c r="CJ20" s="147" t="s">
        <v>57</v>
      </c>
      <c r="CK20" s="7">
        <v>1</v>
      </c>
      <c r="CL20" s="7">
        <v>1</v>
      </c>
      <c r="CM20" s="7">
        <v>1</v>
      </c>
      <c r="CN20" s="7">
        <v>1</v>
      </c>
      <c r="CO20" s="147" t="s">
        <v>57</v>
      </c>
      <c r="CP20" s="147" t="s">
        <v>57</v>
      </c>
      <c r="CQ20" s="9">
        <v>0</v>
      </c>
      <c r="CR20" s="9">
        <v>0</v>
      </c>
      <c r="CS20" s="9">
        <v>0</v>
      </c>
      <c r="CT20" s="7">
        <v>1</v>
      </c>
      <c r="CU20" s="7">
        <v>1</v>
      </c>
      <c r="CV20" s="9">
        <v>0</v>
      </c>
      <c r="CW20" s="9">
        <v>0</v>
      </c>
      <c r="CX20" s="7">
        <v>1</v>
      </c>
      <c r="CY20" s="9">
        <v>0</v>
      </c>
      <c r="CZ20" s="7">
        <v>1</v>
      </c>
      <c r="DA20" s="9">
        <v>0</v>
      </c>
      <c r="DB20" s="7">
        <v>1</v>
      </c>
      <c r="DC20" s="147" t="s">
        <v>57</v>
      </c>
      <c r="DD20" s="185" t="s">
        <v>57</v>
      </c>
      <c r="DE20" s="147" t="s">
        <v>57</v>
      </c>
      <c r="DF20" s="143">
        <v>1</v>
      </c>
      <c r="DG20" s="147" t="s">
        <v>57</v>
      </c>
      <c r="DH20" s="143">
        <v>1</v>
      </c>
      <c r="DI20" s="147" t="s">
        <v>57</v>
      </c>
      <c r="DJ20" s="7">
        <v>1</v>
      </c>
      <c r="DK20" s="9">
        <v>0</v>
      </c>
      <c r="DL20" s="7">
        <v>1</v>
      </c>
      <c r="DM20" s="7">
        <v>1</v>
      </c>
      <c r="DN20" s="147" t="s">
        <v>57</v>
      </c>
      <c r="DO20" s="147" t="s">
        <v>57</v>
      </c>
      <c r="DP20" s="7">
        <v>1</v>
      </c>
      <c r="DQ20" s="7">
        <v>1</v>
      </c>
      <c r="DR20" s="7">
        <v>1</v>
      </c>
      <c r="DS20" s="7">
        <v>1</v>
      </c>
      <c r="DT20" s="7">
        <v>1</v>
      </c>
      <c r="DU20" s="9">
        <v>0</v>
      </c>
      <c r="DV20" s="7">
        <v>1</v>
      </c>
      <c r="DW20" s="7">
        <v>1</v>
      </c>
      <c r="DX20" s="7">
        <v>1</v>
      </c>
      <c r="DY20" s="9">
        <v>0</v>
      </c>
      <c r="DZ20" s="9">
        <v>0</v>
      </c>
      <c r="EA20" s="9">
        <v>0</v>
      </c>
      <c r="EB20" s="147" t="s">
        <v>57</v>
      </c>
      <c r="EC20" s="7">
        <v>1</v>
      </c>
      <c r="ED20" s="147" t="s">
        <v>57</v>
      </c>
      <c r="EE20" s="147" t="s">
        <v>57</v>
      </c>
      <c r="EF20" s="9">
        <v>0</v>
      </c>
      <c r="EG20" s="9">
        <v>0</v>
      </c>
      <c r="EH20" s="14">
        <v>1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7">
        <v>1</v>
      </c>
      <c r="EO20" s="9">
        <v>0</v>
      </c>
      <c r="EP20" s="7">
        <v>1</v>
      </c>
      <c r="EQ20" s="7">
        <v>1</v>
      </c>
      <c r="ER20" s="7">
        <v>1</v>
      </c>
      <c r="ES20" s="7">
        <v>1</v>
      </c>
      <c r="ET20" s="7">
        <v>1</v>
      </c>
      <c r="EU20" s="7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101">
        <f t="shared" si="0"/>
        <v>66</v>
      </c>
      <c r="FD20" s="140">
        <f t="shared" si="2"/>
        <v>0.66</v>
      </c>
      <c r="FE20" s="101">
        <f t="shared" si="1"/>
        <v>21</v>
      </c>
      <c r="FF20" s="141"/>
      <c r="FG20" s="5">
        <v>1</v>
      </c>
      <c r="FH20" s="125">
        <v>1943044.3049351999</v>
      </c>
      <c r="FI20" s="124">
        <v>1300924000</v>
      </c>
      <c r="FJ20" s="124">
        <v>653309000</v>
      </c>
      <c r="FK20" s="124">
        <v>3316.3188276561614</v>
      </c>
      <c r="FL20" s="124">
        <v>1326885000</v>
      </c>
      <c r="FM20" s="124">
        <v>19164950000</v>
      </c>
      <c r="FN20" s="134"/>
      <c r="FO20" s="134"/>
    </row>
    <row r="21" spans="1:171" s="133" customFormat="1" x14ac:dyDescent="0.25">
      <c r="A21" s="135" t="s">
        <v>174</v>
      </c>
      <c r="B21" s="129" t="s">
        <v>19</v>
      </c>
      <c r="C21" s="7">
        <v>1</v>
      </c>
      <c r="D21" s="7">
        <v>1</v>
      </c>
      <c r="E21" s="150">
        <v>19361451000</v>
      </c>
      <c r="F21" s="150">
        <v>19361451000</v>
      </c>
      <c r="G21" s="97">
        <f t="shared" si="4"/>
        <v>0</v>
      </c>
      <c r="H21" s="143">
        <v>1</v>
      </c>
      <c r="I21" s="143">
        <v>1</v>
      </c>
      <c r="J21" s="14">
        <v>1</v>
      </c>
      <c r="K21" s="143">
        <v>1</v>
      </c>
      <c r="L21" s="143">
        <v>1</v>
      </c>
      <c r="M21" s="143">
        <v>1</v>
      </c>
      <c r="N21" s="143">
        <v>1</v>
      </c>
      <c r="O21" s="147" t="s">
        <v>57</v>
      </c>
      <c r="P21" s="143">
        <v>1</v>
      </c>
      <c r="Q21" s="143">
        <v>1</v>
      </c>
      <c r="R21" s="143">
        <v>1</v>
      </c>
      <c r="S21" s="143">
        <v>1</v>
      </c>
      <c r="T21" s="143">
        <v>1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7">
        <v>1</v>
      </c>
      <c r="AD21" s="7">
        <v>1</v>
      </c>
      <c r="AE21" s="7">
        <v>1</v>
      </c>
      <c r="AF21" s="13">
        <v>0</v>
      </c>
      <c r="AG21" s="143">
        <v>1</v>
      </c>
      <c r="AH21" s="151">
        <v>0</v>
      </c>
      <c r="AI21" s="151">
        <v>0</v>
      </c>
      <c r="AJ21" s="143">
        <v>1</v>
      </c>
      <c r="AK21" s="143">
        <v>1</v>
      </c>
      <c r="AL21" s="143">
        <v>1</v>
      </c>
      <c r="AM21" s="143">
        <v>1</v>
      </c>
      <c r="AN21" s="143">
        <v>1</v>
      </c>
      <c r="AO21" s="143">
        <v>1</v>
      </c>
      <c r="AP21" s="151">
        <v>0</v>
      </c>
      <c r="AQ21" s="151">
        <v>0</v>
      </c>
      <c r="AR21" s="147" t="s">
        <v>57</v>
      </c>
      <c r="AS21" s="147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9">
        <v>0</v>
      </c>
      <c r="BG21" s="9">
        <v>0</v>
      </c>
      <c r="BH21" s="7">
        <v>1</v>
      </c>
      <c r="BI21" s="7">
        <v>1</v>
      </c>
      <c r="BJ21" s="7">
        <v>1</v>
      </c>
      <c r="BK21" s="9">
        <v>0</v>
      </c>
      <c r="BL21" s="147" t="s">
        <v>57</v>
      </c>
      <c r="BM21" s="147" t="s">
        <v>57</v>
      </c>
      <c r="BN21" s="138">
        <v>1</v>
      </c>
      <c r="BO21" s="13">
        <v>0</v>
      </c>
      <c r="BP21" s="13">
        <v>0</v>
      </c>
      <c r="BQ21" s="7">
        <v>1</v>
      </c>
      <c r="BR21" s="7">
        <v>1</v>
      </c>
      <c r="BS21" s="9">
        <v>0</v>
      </c>
      <c r="BT21" s="9">
        <v>0</v>
      </c>
      <c r="BU21" s="7">
        <v>1</v>
      </c>
      <c r="BV21" s="7">
        <v>1</v>
      </c>
      <c r="BW21" s="7">
        <v>1</v>
      </c>
      <c r="BX21" s="7">
        <v>1</v>
      </c>
      <c r="BY21" s="9">
        <v>0</v>
      </c>
      <c r="BZ21" s="7">
        <v>1</v>
      </c>
      <c r="CA21" s="7">
        <v>1</v>
      </c>
      <c r="CB21" s="185" t="s">
        <v>57</v>
      </c>
      <c r="CC21" s="7">
        <v>1</v>
      </c>
      <c r="CD21" s="9">
        <v>0</v>
      </c>
      <c r="CE21" s="7">
        <v>1</v>
      </c>
      <c r="CF21" s="7">
        <v>1</v>
      </c>
      <c r="CG21" s="7">
        <v>1</v>
      </c>
      <c r="CH21" s="7">
        <v>1</v>
      </c>
      <c r="CI21" s="7">
        <v>1</v>
      </c>
      <c r="CJ21" s="147" t="s">
        <v>57</v>
      </c>
      <c r="CK21" s="7">
        <v>1</v>
      </c>
      <c r="CL21" s="9">
        <v>0</v>
      </c>
      <c r="CM21" s="7">
        <v>1</v>
      </c>
      <c r="CN21" s="7">
        <v>1</v>
      </c>
      <c r="CO21" s="147" t="s">
        <v>57</v>
      </c>
      <c r="CP21" s="147" t="s">
        <v>57</v>
      </c>
      <c r="CQ21" s="9">
        <v>0</v>
      </c>
      <c r="CR21" s="7">
        <v>1</v>
      </c>
      <c r="CS21" s="9">
        <v>0</v>
      </c>
      <c r="CT21" s="7">
        <v>1</v>
      </c>
      <c r="CU21" s="7">
        <v>1</v>
      </c>
      <c r="CV21" s="9">
        <v>0</v>
      </c>
      <c r="CW21" s="9">
        <v>0</v>
      </c>
      <c r="CX21" s="7">
        <v>1</v>
      </c>
      <c r="CY21" s="9">
        <v>0</v>
      </c>
      <c r="CZ21" s="9">
        <v>0</v>
      </c>
      <c r="DA21" s="9">
        <v>0</v>
      </c>
      <c r="DB21" s="9">
        <v>0</v>
      </c>
      <c r="DC21" s="147" t="s">
        <v>57</v>
      </c>
      <c r="DD21" s="185" t="s">
        <v>57</v>
      </c>
      <c r="DE21" s="147" t="s">
        <v>57</v>
      </c>
      <c r="DF21" s="7">
        <v>1</v>
      </c>
      <c r="DG21" s="147" t="s">
        <v>57</v>
      </c>
      <c r="DH21" s="7">
        <v>1</v>
      </c>
      <c r="DI21" s="147" t="s">
        <v>57</v>
      </c>
      <c r="DJ21" s="7">
        <v>1</v>
      </c>
      <c r="DK21" s="7">
        <v>1</v>
      </c>
      <c r="DL21" s="7">
        <v>1</v>
      </c>
      <c r="DM21" s="7">
        <v>1</v>
      </c>
      <c r="DN21" s="147" t="s">
        <v>57</v>
      </c>
      <c r="DO21" s="147" t="s">
        <v>57</v>
      </c>
      <c r="DP21" s="143">
        <v>1</v>
      </c>
      <c r="DQ21" s="7">
        <v>1</v>
      </c>
      <c r="DR21" s="7">
        <v>1</v>
      </c>
      <c r="DS21" s="7">
        <v>1</v>
      </c>
      <c r="DT21" s="7">
        <v>1</v>
      </c>
      <c r="DU21" s="7">
        <v>1</v>
      </c>
      <c r="DV21" s="14">
        <v>1</v>
      </c>
      <c r="DW21" s="7">
        <v>1</v>
      </c>
      <c r="DX21" s="7">
        <v>1</v>
      </c>
      <c r="DY21" s="9">
        <v>0</v>
      </c>
      <c r="DZ21" s="7">
        <v>1</v>
      </c>
      <c r="EA21" s="9">
        <v>0</v>
      </c>
      <c r="EB21" s="147" t="s">
        <v>57</v>
      </c>
      <c r="EC21" s="7">
        <v>1</v>
      </c>
      <c r="ED21" s="147" t="s">
        <v>57</v>
      </c>
      <c r="EE21" s="147" t="s">
        <v>57</v>
      </c>
      <c r="EF21" s="9">
        <v>0</v>
      </c>
      <c r="EG21" s="7">
        <v>1</v>
      </c>
      <c r="EH21" s="9">
        <v>0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9">
        <v>0</v>
      </c>
      <c r="EO21" s="7">
        <v>1</v>
      </c>
      <c r="EP21" s="7">
        <v>1</v>
      </c>
      <c r="EQ21" s="9">
        <v>0</v>
      </c>
      <c r="ER21" s="7">
        <v>1</v>
      </c>
      <c r="ES21" s="14">
        <v>1</v>
      </c>
      <c r="ET21" s="7">
        <v>1</v>
      </c>
      <c r="EU21" s="7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101">
        <f t="shared" si="0"/>
        <v>71</v>
      </c>
      <c r="FD21" s="140">
        <f t="shared" si="2"/>
        <v>0.71</v>
      </c>
      <c r="FE21" s="101">
        <f t="shared" si="1"/>
        <v>17</v>
      </c>
      <c r="FF21" s="141"/>
      <c r="FG21" s="5">
        <v>1</v>
      </c>
      <c r="FH21" s="125">
        <v>1246202.1498970201</v>
      </c>
      <c r="FI21" s="124">
        <v>2827323782.79</v>
      </c>
      <c r="FJ21" s="124">
        <v>418526517</v>
      </c>
      <c r="FK21" s="124">
        <v>4759.6187123748177</v>
      </c>
      <c r="FL21" s="124">
        <v>1233750000</v>
      </c>
      <c r="FM21" s="124">
        <v>18127701000</v>
      </c>
      <c r="FN21" s="134"/>
      <c r="FO21" s="134"/>
    </row>
    <row r="22" spans="1:171" s="133" customFormat="1" x14ac:dyDescent="0.25">
      <c r="A22" s="135" t="s">
        <v>175</v>
      </c>
      <c r="B22" s="129" t="s">
        <v>20</v>
      </c>
      <c r="C22" s="14">
        <v>1</v>
      </c>
      <c r="D22" s="14">
        <v>1</v>
      </c>
      <c r="E22" s="128">
        <v>77077411183</v>
      </c>
      <c r="F22" s="128">
        <v>77077411183</v>
      </c>
      <c r="G22" s="97">
        <f>(E22-F22)</f>
        <v>0</v>
      </c>
      <c r="H22" s="138">
        <v>1</v>
      </c>
      <c r="I22" s="138">
        <v>1</v>
      </c>
      <c r="J22" s="138">
        <v>1</v>
      </c>
      <c r="K22" s="138">
        <v>1</v>
      </c>
      <c r="L22" s="138">
        <v>1</v>
      </c>
      <c r="M22" s="138">
        <v>1</v>
      </c>
      <c r="N22" s="14">
        <v>1</v>
      </c>
      <c r="O22" s="144" t="s">
        <v>57</v>
      </c>
      <c r="P22" s="138">
        <v>1</v>
      </c>
      <c r="Q22" s="138">
        <v>1</v>
      </c>
      <c r="R22" s="138">
        <v>1</v>
      </c>
      <c r="S22" s="152">
        <v>0</v>
      </c>
      <c r="T22" s="138">
        <v>1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14">
        <v>1</v>
      </c>
      <c r="AD22" s="14">
        <v>1</v>
      </c>
      <c r="AE22" s="14">
        <v>1</v>
      </c>
      <c r="AF22" s="13">
        <v>0</v>
      </c>
      <c r="AG22" s="14">
        <v>1</v>
      </c>
      <c r="AH22" s="13">
        <v>0</v>
      </c>
      <c r="AI22" s="13">
        <v>0</v>
      </c>
      <c r="AJ22" s="14">
        <v>1</v>
      </c>
      <c r="AK22" s="14">
        <v>1</v>
      </c>
      <c r="AL22" s="14">
        <v>1</v>
      </c>
      <c r="AM22" s="13">
        <v>0</v>
      </c>
      <c r="AN22" s="14">
        <v>1</v>
      </c>
      <c r="AO22" s="14">
        <v>1</v>
      </c>
      <c r="AP22" s="14">
        <v>1</v>
      </c>
      <c r="AQ22" s="13">
        <v>0</v>
      </c>
      <c r="AR22" s="144" t="s">
        <v>57</v>
      </c>
      <c r="AS22" s="144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139">
        <v>0</v>
      </c>
      <c r="BG22" s="14">
        <v>1</v>
      </c>
      <c r="BH22" s="139">
        <v>0</v>
      </c>
      <c r="BI22" s="139">
        <v>0</v>
      </c>
      <c r="BJ22" s="14">
        <v>1</v>
      </c>
      <c r="BK22" s="139">
        <v>0</v>
      </c>
      <c r="BL22" s="144" t="s">
        <v>57</v>
      </c>
      <c r="BM22" s="144" t="s">
        <v>57</v>
      </c>
      <c r="BN22" s="139">
        <v>0</v>
      </c>
      <c r="BO22" s="14">
        <v>1</v>
      </c>
      <c r="BP22" s="14">
        <v>1</v>
      </c>
      <c r="BQ22" s="14">
        <v>1</v>
      </c>
      <c r="BR22" s="13">
        <v>0</v>
      </c>
      <c r="BS22" s="14">
        <v>1</v>
      </c>
      <c r="BT22" s="14">
        <v>1</v>
      </c>
      <c r="BU22" s="14">
        <v>1</v>
      </c>
      <c r="BV22" s="14">
        <v>1</v>
      </c>
      <c r="BW22" s="14">
        <v>1</v>
      </c>
      <c r="BX22" s="14">
        <v>1</v>
      </c>
      <c r="BY22" s="14">
        <v>1</v>
      </c>
      <c r="BZ22" s="14">
        <v>1</v>
      </c>
      <c r="CA22" s="14">
        <v>1</v>
      </c>
      <c r="CB22" s="185" t="s">
        <v>57</v>
      </c>
      <c r="CC22" s="14">
        <v>1</v>
      </c>
      <c r="CD22" s="13">
        <v>0</v>
      </c>
      <c r="CE22" s="13">
        <v>0</v>
      </c>
      <c r="CF22" s="13">
        <v>0</v>
      </c>
      <c r="CG22" s="14">
        <v>1</v>
      </c>
      <c r="CH22" s="13">
        <v>0</v>
      </c>
      <c r="CI22" s="7">
        <v>1</v>
      </c>
      <c r="CJ22" s="144" t="s">
        <v>57</v>
      </c>
      <c r="CK22" s="13">
        <v>0</v>
      </c>
      <c r="CL22" s="13">
        <v>0</v>
      </c>
      <c r="CM22" s="13">
        <v>0</v>
      </c>
      <c r="CN22" s="13">
        <v>0</v>
      </c>
      <c r="CO22" s="144" t="s">
        <v>57</v>
      </c>
      <c r="CP22" s="144" t="s">
        <v>57</v>
      </c>
      <c r="CQ22" s="14">
        <v>1</v>
      </c>
      <c r="CR22" s="13">
        <v>0</v>
      </c>
      <c r="CS22" s="13">
        <v>0</v>
      </c>
      <c r="CT22" s="14">
        <v>1</v>
      </c>
      <c r="CU22" s="14">
        <v>1</v>
      </c>
      <c r="CV22" s="13">
        <v>0</v>
      </c>
      <c r="CW22" s="13">
        <v>0</v>
      </c>
      <c r="CX22" s="13">
        <v>0</v>
      </c>
      <c r="CY22" s="13">
        <v>0</v>
      </c>
      <c r="CZ22" s="14">
        <v>1</v>
      </c>
      <c r="DA22" s="13">
        <v>0</v>
      </c>
      <c r="DB22" s="14">
        <v>1</v>
      </c>
      <c r="DC22" s="144" t="s">
        <v>57</v>
      </c>
      <c r="DD22" s="185" t="s">
        <v>57</v>
      </c>
      <c r="DE22" s="144" t="s">
        <v>57</v>
      </c>
      <c r="DF22" s="13">
        <v>0</v>
      </c>
      <c r="DG22" s="144" t="s">
        <v>57</v>
      </c>
      <c r="DH22" s="14">
        <v>1</v>
      </c>
      <c r="DI22" s="144" t="s">
        <v>57</v>
      </c>
      <c r="DJ22" s="13">
        <v>0</v>
      </c>
      <c r="DK22" s="13">
        <v>0</v>
      </c>
      <c r="DL22" s="14">
        <v>1</v>
      </c>
      <c r="DM22" s="13">
        <v>0</v>
      </c>
      <c r="DN22" s="144" t="s">
        <v>57</v>
      </c>
      <c r="DO22" s="144" t="s">
        <v>57</v>
      </c>
      <c r="DP22" s="14">
        <v>1</v>
      </c>
      <c r="DQ22" s="138">
        <v>1</v>
      </c>
      <c r="DR22" s="138">
        <v>1</v>
      </c>
      <c r="DS22" s="7">
        <v>1</v>
      </c>
      <c r="DT22" s="7">
        <v>1</v>
      </c>
      <c r="DU22" s="7">
        <v>1</v>
      </c>
      <c r="DV22" s="14">
        <v>1</v>
      </c>
      <c r="DW22" s="7">
        <v>1</v>
      </c>
      <c r="DX22" s="7">
        <v>1</v>
      </c>
      <c r="DY22" s="13">
        <v>0</v>
      </c>
      <c r="DZ22" s="13">
        <v>0</v>
      </c>
      <c r="EA22" s="13">
        <v>0</v>
      </c>
      <c r="EB22" s="144" t="s">
        <v>57</v>
      </c>
      <c r="EC22" s="13">
        <v>0</v>
      </c>
      <c r="ED22" s="144" t="s">
        <v>57</v>
      </c>
      <c r="EE22" s="144" t="s">
        <v>57</v>
      </c>
      <c r="EF22" s="13">
        <v>0</v>
      </c>
      <c r="EG22" s="9">
        <v>0</v>
      </c>
      <c r="EH22" s="13">
        <v>0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13">
        <v>0</v>
      </c>
      <c r="EO22" s="7">
        <v>1</v>
      </c>
      <c r="EP22" s="14">
        <v>1</v>
      </c>
      <c r="EQ22" s="13">
        <v>0</v>
      </c>
      <c r="ER22" s="14">
        <v>1</v>
      </c>
      <c r="ES22" s="13">
        <v>0</v>
      </c>
      <c r="ET22" s="13">
        <v>0</v>
      </c>
      <c r="EU22" s="14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101">
        <f t="shared" si="0"/>
        <v>58</v>
      </c>
      <c r="FD22" s="140">
        <f t="shared" si="2"/>
        <v>0.57999999999999996</v>
      </c>
      <c r="FE22" s="101">
        <f t="shared" si="1"/>
        <v>27</v>
      </c>
      <c r="FF22" s="141"/>
      <c r="FG22" s="6">
        <v>0</v>
      </c>
      <c r="FH22" s="125">
        <v>5157780.4108811999</v>
      </c>
      <c r="FI22" s="108" t="s">
        <v>199</v>
      </c>
      <c r="FJ22" s="124">
        <v>3088092426</v>
      </c>
      <c r="FK22" s="124">
        <v>47832.690146829096</v>
      </c>
      <c r="FL22" s="124">
        <v>17347281561</v>
      </c>
      <c r="FM22" s="124">
        <v>59730129622</v>
      </c>
      <c r="FN22" s="134"/>
      <c r="FO22" s="134"/>
    </row>
    <row r="23" spans="1:171" s="133" customFormat="1" x14ac:dyDescent="0.25">
      <c r="A23" s="135" t="s">
        <v>176</v>
      </c>
      <c r="B23" s="129" t="s">
        <v>21</v>
      </c>
      <c r="C23" s="7">
        <v>1</v>
      </c>
      <c r="D23" s="7">
        <v>1</v>
      </c>
      <c r="E23" s="128">
        <v>60495049279</v>
      </c>
      <c r="F23" s="128">
        <v>60495049279</v>
      </c>
      <c r="G23" s="97">
        <f>(E23-F23)</f>
        <v>0</v>
      </c>
      <c r="H23" s="143">
        <v>1</v>
      </c>
      <c r="I23" s="143">
        <v>1</v>
      </c>
      <c r="J23" s="14">
        <v>1</v>
      </c>
      <c r="K23" s="143">
        <v>1</v>
      </c>
      <c r="L23" s="143">
        <v>1</v>
      </c>
      <c r="M23" s="143">
        <v>1</v>
      </c>
      <c r="N23" s="143">
        <v>1</v>
      </c>
      <c r="O23" s="147" t="s">
        <v>57</v>
      </c>
      <c r="P23" s="143">
        <v>1</v>
      </c>
      <c r="Q23" s="143">
        <v>1</v>
      </c>
      <c r="R23" s="143">
        <v>1</v>
      </c>
      <c r="S23" s="143">
        <v>1</v>
      </c>
      <c r="T23" s="143">
        <v>1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7">
        <v>1</v>
      </c>
      <c r="AD23" s="7">
        <v>1</v>
      </c>
      <c r="AE23" s="14">
        <v>1</v>
      </c>
      <c r="AF23" s="14">
        <v>1</v>
      </c>
      <c r="AG23" s="7">
        <v>1</v>
      </c>
      <c r="AH23" s="7">
        <v>1</v>
      </c>
      <c r="AI23" s="7">
        <v>1</v>
      </c>
      <c r="AJ23" s="7">
        <v>1</v>
      </c>
      <c r="AK23" s="7">
        <v>1</v>
      </c>
      <c r="AL23" s="7">
        <v>1</v>
      </c>
      <c r="AM23" s="7">
        <v>1</v>
      </c>
      <c r="AN23" s="7">
        <v>1</v>
      </c>
      <c r="AO23" s="7">
        <v>1</v>
      </c>
      <c r="AP23" s="7">
        <v>1</v>
      </c>
      <c r="AQ23" s="9">
        <v>0</v>
      </c>
      <c r="AR23" s="147" t="s">
        <v>57</v>
      </c>
      <c r="AS23" s="147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9">
        <v>0</v>
      </c>
      <c r="BG23" s="7">
        <v>1</v>
      </c>
      <c r="BH23" s="7">
        <v>1</v>
      </c>
      <c r="BI23" s="14">
        <v>1</v>
      </c>
      <c r="BJ23" s="7">
        <v>1</v>
      </c>
      <c r="BK23" s="7">
        <v>1</v>
      </c>
      <c r="BL23" s="147" t="s">
        <v>57</v>
      </c>
      <c r="BM23" s="147" t="s">
        <v>57</v>
      </c>
      <c r="BN23" s="7">
        <v>1</v>
      </c>
      <c r="BO23" s="7">
        <v>1</v>
      </c>
      <c r="BP23" s="7">
        <v>1</v>
      </c>
      <c r="BQ23" s="7">
        <v>1</v>
      </c>
      <c r="BR23" s="7">
        <v>1</v>
      </c>
      <c r="BS23" s="7">
        <v>1</v>
      </c>
      <c r="BT23" s="7">
        <v>1</v>
      </c>
      <c r="BU23" s="7">
        <v>1</v>
      </c>
      <c r="BV23" s="7">
        <v>1</v>
      </c>
      <c r="BW23" s="7">
        <v>1</v>
      </c>
      <c r="BX23" s="7">
        <v>1</v>
      </c>
      <c r="BY23" s="7">
        <v>1</v>
      </c>
      <c r="BZ23" s="7">
        <v>1</v>
      </c>
      <c r="CA23" s="7">
        <v>1</v>
      </c>
      <c r="CB23" s="185" t="s">
        <v>57</v>
      </c>
      <c r="CC23" s="7">
        <v>1</v>
      </c>
      <c r="CD23" s="7">
        <v>1</v>
      </c>
      <c r="CE23" s="9">
        <v>0</v>
      </c>
      <c r="CF23" s="14">
        <v>1</v>
      </c>
      <c r="CG23" s="9">
        <v>0</v>
      </c>
      <c r="CH23" s="143">
        <v>1</v>
      </c>
      <c r="CI23" s="7">
        <v>1</v>
      </c>
      <c r="CJ23" s="147" t="s">
        <v>57</v>
      </c>
      <c r="CK23" s="14">
        <v>1</v>
      </c>
      <c r="CL23" s="151">
        <v>0</v>
      </c>
      <c r="CM23" s="14">
        <v>1</v>
      </c>
      <c r="CN23" s="14">
        <v>1</v>
      </c>
      <c r="CO23" s="147" t="s">
        <v>57</v>
      </c>
      <c r="CP23" s="147" t="s">
        <v>57</v>
      </c>
      <c r="CQ23" s="9">
        <v>0</v>
      </c>
      <c r="CR23" s="9">
        <v>0</v>
      </c>
      <c r="CS23" s="9">
        <v>0</v>
      </c>
      <c r="CT23" s="7">
        <v>1</v>
      </c>
      <c r="CU23" s="7">
        <v>1</v>
      </c>
      <c r="CV23" s="9">
        <v>0</v>
      </c>
      <c r="CW23" s="9">
        <v>0</v>
      </c>
      <c r="CX23" s="9">
        <v>0</v>
      </c>
      <c r="CY23" s="9">
        <v>0</v>
      </c>
      <c r="CZ23" s="7">
        <v>1</v>
      </c>
      <c r="DA23" s="9">
        <v>0</v>
      </c>
      <c r="DB23" s="9">
        <v>0</v>
      </c>
      <c r="DC23" s="147" t="s">
        <v>57</v>
      </c>
      <c r="DD23" s="185" t="s">
        <v>57</v>
      </c>
      <c r="DE23" s="147" t="s">
        <v>57</v>
      </c>
      <c r="DF23" s="7">
        <v>1</v>
      </c>
      <c r="DG23" s="147" t="s">
        <v>57</v>
      </c>
      <c r="DH23" s="7">
        <v>1</v>
      </c>
      <c r="DI23" s="147" t="s">
        <v>57</v>
      </c>
      <c r="DJ23" s="14">
        <v>1</v>
      </c>
      <c r="DK23" s="9">
        <v>0</v>
      </c>
      <c r="DL23" s="7">
        <v>1</v>
      </c>
      <c r="DM23" s="7">
        <v>1</v>
      </c>
      <c r="DN23" s="147" t="s">
        <v>57</v>
      </c>
      <c r="DO23" s="147" t="s">
        <v>57</v>
      </c>
      <c r="DP23" s="7">
        <v>1</v>
      </c>
      <c r="DQ23" s="7">
        <v>1</v>
      </c>
      <c r="DR23" s="7">
        <v>1</v>
      </c>
      <c r="DS23" s="9">
        <v>0</v>
      </c>
      <c r="DT23" s="146">
        <v>1</v>
      </c>
      <c r="DU23" s="9">
        <v>0</v>
      </c>
      <c r="DV23" s="9">
        <v>0</v>
      </c>
      <c r="DW23" s="7">
        <v>1</v>
      </c>
      <c r="DX23" s="7">
        <v>1</v>
      </c>
      <c r="DY23" s="7">
        <v>1</v>
      </c>
      <c r="DZ23" s="7">
        <v>1</v>
      </c>
      <c r="EA23" s="9">
        <v>0</v>
      </c>
      <c r="EB23" s="147" t="s">
        <v>57</v>
      </c>
      <c r="EC23" s="9">
        <v>0</v>
      </c>
      <c r="ED23" s="147" t="s">
        <v>57</v>
      </c>
      <c r="EE23" s="147" t="s">
        <v>57</v>
      </c>
      <c r="EF23" s="7">
        <v>1</v>
      </c>
      <c r="EG23" s="9">
        <v>0</v>
      </c>
      <c r="EH23" s="146">
        <v>1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7">
        <v>1</v>
      </c>
      <c r="EO23" s="9">
        <v>0</v>
      </c>
      <c r="EP23" s="7">
        <v>1</v>
      </c>
      <c r="EQ23" s="9">
        <v>0</v>
      </c>
      <c r="ER23" s="7">
        <v>1</v>
      </c>
      <c r="ES23" s="9">
        <v>0</v>
      </c>
      <c r="ET23" s="7">
        <v>1</v>
      </c>
      <c r="EU23" s="7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101">
        <f t="shared" si="0"/>
        <v>76</v>
      </c>
      <c r="FD23" s="140">
        <f t="shared" si="2"/>
        <v>0.76</v>
      </c>
      <c r="FE23" s="101">
        <f t="shared" si="1"/>
        <v>15</v>
      </c>
      <c r="FF23" s="141"/>
      <c r="FG23" s="5">
        <v>1</v>
      </c>
      <c r="FH23" s="125">
        <v>4037357.0873193401</v>
      </c>
      <c r="FI23" s="124">
        <v>4679049199.0600004</v>
      </c>
      <c r="FJ23" s="124">
        <v>1206955483</v>
      </c>
      <c r="FK23" s="124">
        <v>9285.6899083615317</v>
      </c>
      <c r="FL23" s="124">
        <v>3041228646</v>
      </c>
      <c r="FM23" s="124">
        <v>57453820632</v>
      </c>
      <c r="FN23" s="134"/>
      <c r="FO23" s="134"/>
    </row>
    <row r="24" spans="1:171" s="133" customFormat="1" x14ac:dyDescent="0.25">
      <c r="A24" s="135" t="s">
        <v>177</v>
      </c>
      <c r="B24" s="129" t="s">
        <v>22</v>
      </c>
      <c r="C24" s="14">
        <v>1</v>
      </c>
      <c r="D24" s="14">
        <v>1</v>
      </c>
      <c r="E24" s="128">
        <v>72322178129</v>
      </c>
      <c r="F24" s="128">
        <v>72322178129</v>
      </c>
      <c r="G24" s="97">
        <f t="shared" ref="G24:G35" si="5">(E24-F24)</f>
        <v>0</v>
      </c>
      <c r="H24" s="138">
        <v>1</v>
      </c>
      <c r="I24" s="143">
        <v>1</v>
      </c>
      <c r="J24" s="138">
        <v>1</v>
      </c>
      <c r="K24" s="138">
        <v>1</v>
      </c>
      <c r="L24" s="138">
        <v>1</v>
      </c>
      <c r="M24" s="138">
        <v>1</v>
      </c>
      <c r="N24" s="138">
        <v>1</v>
      </c>
      <c r="O24" s="144" t="s">
        <v>57</v>
      </c>
      <c r="P24" s="138">
        <v>1</v>
      </c>
      <c r="Q24" s="138">
        <v>1</v>
      </c>
      <c r="R24" s="138">
        <v>1</v>
      </c>
      <c r="S24" s="138">
        <v>1</v>
      </c>
      <c r="T24" s="138">
        <v>1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14">
        <v>1</v>
      </c>
      <c r="AD24" s="14">
        <v>1</v>
      </c>
      <c r="AE24" s="14">
        <v>1</v>
      </c>
      <c r="AF24" s="14">
        <v>1</v>
      </c>
      <c r="AG24" s="14">
        <v>1</v>
      </c>
      <c r="AH24" s="14">
        <v>1</v>
      </c>
      <c r="AI24" s="14">
        <v>1</v>
      </c>
      <c r="AJ24" s="14">
        <v>1</v>
      </c>
      <c r="AK24" s="14">
        <v>1</v>
      </c>
      <c r="AL24" s="14">
        <v>1</v>
      </c>
      <c r="AM24" s="14">
        <v>1</v>
      </c>
      <c r="AN24" s="14">
        <v>1</v>
      </c>
      <c r="AO24" s="14">
        <v>1</v>
      </c>
      <c r="AP24" s="14">
        <v>1</v>
      </c>
      <c r="AQ24" s="14">
        <v>1</v>
      </c>
      <c r="AR24" s="144" t="s">
        <v>57</v>
      </c>
      <c r="AS24" s="144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138">
        <v>1</v>
      </c>
      <c r="BG24" s="138">
        <v>1</v>
      </c>
      <c r="BH24" s="14">
        <v>1</v>
      </c>
      <c r="BI24" s="14">
        <v>1</v>
      </c>
      <c r="BJ24" s="14">
        <v>1</v>
      </c>
      <c r="BK24" s="14">
        <v>1</v>
      </c>
      <c r="BL24" s="144" t="s">
        <v>57</v>
      </c>
      <c r="BM24" s="144" t="s">
        <v>57</v>
      </c>
      <c r="BN24" s="138">
        <v>1</v>
      </c>
      <c r="BO24" s="14">
        <v>1</v>
      </c>
      <c r="BP24" s="14">
        <v>1</v>
      </c>
      <c r="BQ24" s="14">
        <v>1</v>
      </c>
      <c r="BR24" s="14">
        <v>1</v>
      </c>
      <c r="BS24" s="14">
        <v>1</v>
      </c>
      <c r="BT24" s="14">
        <v>1</v>
      </c>
      <c r="BU24" s="14">
        <v>1</v>
      </c>
      <c r="BV24" s="14">
        <v>1</v>
      </c>
      <c r="BW24" s="14">
        <v>1</v>
      </c>
      <c r="BX24" s="14">
        <v>1</v>
      </c>
      <c r="BY24" s="14">
        <v>1</v>
      </c>
      <c r="BZ24" s="14">
        <v>1</v>
      </c>
      <c r="CA24" s="14">
        <v>1</v>
      </c>
      <c r="CB24" s="185" t="s">
        <v>57</v>
      </c>
      <c r="CC24" s="14">
        <v>1</v>
      </c>
      <c r="CD24" s="14">
        <v>1</v>
      </c>
      <c r="CE24" s="14">
        <v>1</v>
      </c>
      <c r="CF24" s="14">
        <v>1</v>
      </c>
      <c r="CG24" s="14">
        <v>1</v>
      </c>
      <c r="CH24" s="14">
        <v>1</v>
      </c>
      <c r="CI24" s="14">
        <v>1</v>
      </c>
      <c r="CJ24" s="144" t="s">
        <v>57</v>
      </c>
      <c r="CK24" s="14">
        <v>1</v>
      </c>
      <c r="CL24" s="138">
        <v>1</v>
      </c>
      <c r="CM24" s="138">
        <v>1</v>
      </c>
      <c r="CN24" s="138">
        <v>1</v>
      </c>
      <c r="CO24" s="144" t="s">
        <v>57</v>
      </c>
      <c r="CP24" s="144" t="s">
        <v>57</v>
      </c>
      <c r="CQ24" s="138">
        <v>1</v>
      </c>
      <c r="CR24" s="14">
        <v>1</v>
      </c>
      <c r="CS24" s="14">
        <v>1</v>
      </c>
      <c r="CT24" s="14">
        <v>1</v>
      </c>
      <c r="CU24" s="14">
        <v>1</v>
      </c>
      <c r="CV24" s="14">
        <v>1</v>
      </c>
      <c r="CW24" s="14">
        <v>1</v>
      </c>
      <c r="CX24" s="14">
        <v>1</v>
      </c>
      <c r="CY24" s="14">
        <v>1</v>
      </c>
      <c r="CZ24" s="14">
        <v>1</v>
      </c>
      <c r="DA24" s="14">
        <v>1</v>
      </c>
      <c r="DB24" s="14">
        <v>1</v>
      </c>
      <c r="DC24" s="144" t="s">
        <v>57</v>
      </c>
      <c r="DD24" s="185" t="s">
        <v>57</v>
      </c>
      <c r="DE24" s="144" t="s">
        <v>57</v>
      </c>
      <c r="DF24" s="14">
        <v>1</v>
      </c>
      <c r="DG24" s="144" t="s">
        <v>57</v>
      </c>
      <c r="DH24" s="14">
        <v>1</v>
      </c>
      <c r="DI24" s="144" t="s">
        <v>57</v>
      </c>
      <c r="DJ24" s="14">
        <v>1</v>
      </c>
      <c r="DK24" s="14">
        <v>1</v>
      </c>
      <c r="DL24" s="14">
        <v>1</v>
      </c>
      <c r="DM24" s="14">
        <v>1</v>
      </c>
      <c r="DN24" s="144" t="s">
        <v>57</v>
      </c>
      <c r="DO24" s="144" t="s">
        <v>57</v>
      </c>
      <c r="DP24" s="14">
        <v>1</v>
      </c>
      <c r="DQ24" s="14">
        <v>1</v>
      </c>
      <c r="DR24" s="14">
        <v>1</v>
      </c>
      <c r="DS24" s="138">
        <v>1</v>
      </c>
      <c r="DT24" s="138">
        <v>1</v>
      </c>
      <c r="DU24" s="138">
        <v>1</v>
      </c>
      <c r="DV24" s="14">
        <v>1</v>
      </c>
      <c r="DW24" s="14">
        <v>1</v>
      </c>
      <c r="DX24" s="14">
        <v>1</v>
      </c>
      <c r="DY24" s="14">
        <v>1</v>
      </c>
      <c r="DZ24" s="14">
        <v>1</v>
      </c>
      <c r="EA24" s="7">
        <v>1</v>
      </c>
      <c r="EB24" s="144" t="s">
        <v>57</v>
      </c>
      <c r="EC24" s="14">
        <v>1</v>
      </c>
      <c r="ED24" s="144" t="s">
        <v>57</v>
      </c>
      <c r="EE24" s="144" t="s">
        <v>57</v>
      </c>
      <c r="EF24" s="14">
        <v>1</v>
      </c>
      <c r="EG24" s="14">
        <v>1</v>
      </c>
      <c r="EH24" s="14">
        <v>1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14">
        <v>1</v>
      </c>
      <c r="EO24" s="14">
        <v>1</v>
      </c>
      <c r="EP24" s="14">
        <v>1</v>
      </c>
      <c r="EQ24" s="14">
        <v>1</v>
      </c>
      <c r="ER24" s="14">
        <v>1</v>
      </c>
      <c r="ES24" s="138">
        <v>1</v>
      </c>
      <c r="ET24" s="14">
        <v>1</v>
      </c>
      <c r="EU24" s="14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101">
        <f t="shared" si="0"/>
        <v>100</v>
      </c>
      <c r="FD24" s="140">
        <f t="shared" si="2"/>
        <v>1</v>
      </c>
      <c r="FE24" s="101">
        <f>RANK(FD24,$FD$4:$FD$35)</f>
        <v>1</v>
      </c>
      <c r="FF24" s="141"/>
      <c r="FG24" s="5">
        <v>1</v>
      </c>
      <c r="FH24" s="125">
        <v>6254596.7471156605</v>
      </c>
      <c r="FI24" s="124">
        <v>26459603112</v>
      </c>
      <c r="FJ24" s="124">
        <v>520247148.00000006</v>
      </c>
      <c r="FK24" s="124">
        <v>4759.7357160637539</v>
      </c>
      <c r="FL24" s="124">
        <v>6027305134</v>
      </c>
      <c r="FM24" s="124">
        <v>66294872995</v>
      </c>
      <c r="FN24" s="134"/>
      <c r="FO24" s="134"/>
    </row>
    <row r="25" spans="1:171" s="133" customFormat="1" x14ac:dyDescent="0.25">
      <c r="A25" s="135" t="s">
        <v>178</v>
      </c>
      <c r="B25" s="129" t="s">
        <v>23</v>
      </c>
      <c r="C25" s="14">
        <v>1</v>
      </c>
      <c r="D25" s="14">
        <v>1</v>
      </c>
      <c r="E25" s="128">
        <v>29018226675</v>
      </c>
      <c r="F25" s="128">
        <v>29018226675</v>
      </c>
      <c r="G25" s="97">
        <f t="shared" si="5"/>
        <v>0</v>
      </c>
      <c r="H25" s="138">
        <v>1</v>
      </c>
      <c r="I25" s="138">
        <v>1</v>
      </c>
      <c r="J25" s="138">
        <v>1</v>
      </c>
      <c r="K25" s="138">
        <v>1</v>
      </c>
      <c r="L25" s="138">
        <v>1</v>
      </c>
      <c r="M25" s="138">
        <v>1</v>
      </c>
      <c r="N25" s="138">
        <v>1</v>
      </c>
      <c r="O25" s="144" t="s">
        <v>57</v>
      </c>
      <c r="P25" s="138">
        <v>1</v>
      </c>
      <c r="Q25" s="138">
        <v>1</v>
      </c>
      <c r="R25" s="138">
        <v>1</v>
      </c>
      <c r="S25" s="138">
        <v>1</v>
      </c>
      <c r="T25" s="138">
        <v>1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14">
        <v>1</v>
      </c>
      <c r="AD25" s="14">
        <v>1</v>
      </c>
      <c r="AE25" s="14">
        <v>1</v>
      </c>
      <c r="AF25" s="14">
        <v>1</v>
      </c>
      <c r="AG25" s="14">
        <v>1</v>
      </c>
      <c r="AH25" s="13">
        <v>0</v>
      </c>
      <c r="AI25" s="14">
        <v>1</v>
      </c>
      <c r="AJ25" s="14">
        <v>1</v>
      </c>
      <c r="AK25" s="14">
        <v>1</v>
      </c>
      <c r="AL25" s="14">
        <v>1</v>
      </c>
      <c r="AM25" s="14">
        <v>1</v>
      </c>
      <c r="AN25" s="14">
        <v>1</v>
      </c>
      <c r="AO25" s="14">
        <v>1</v>
      </c>
      <c r="AP25" s="14">
        <v>1</v>
      </c>
      <c r="AQ25" s="14">
        <v>1</v>
      </c>
      <c r="AR25" s="144" t="s">
        <v>57</v>
      </c>
      <c r="AS25" s="144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9">
        <v>0</v>
      </c>
      <c r="BG25" s="14">
        <v>1</v>
      </c>
      <c r="BH25" s="9">
        <v>0</v>
      </c>
      <c r="BI25" s="9">
        <v>0</v>
      </c>
      <c r="BJ25" s="9">
        <v>0</v>
      </c>
      <c r="BK25" s="9">
        <v>0</v>
      </c>
      <c r="BL25" s="144" t="s">
        <v>57</v>
      </c>
      <c r="BM25" s="144" t="s">
        <v>57</v>
      </c>
      <c r="BN25" s="9">
        <v>0</v>
      </c>
      <c r="BO25" s="14">
        <v>1</v>
      </c>
      <c r="BP25" s="14">
        <v>1</v>
      </c>
      <c r="BQ25" s="14">
        <v>1</v>
      </c>
      <c r="BR25" s="14">
        <v>1</v>
      </c>
      <c r="BS25" s="14">
        <v>1</v>
      </c>
      <c r="BT25" s="14">
        <v>1</v>
      </c>
      <c r="BU25" s="14">
        <v>1</v>
      </c>
      <c r="BV25" s="14">
        <v>1</v>
      </c>
      <c r="BW25" s="14">
        <v>1</v>
      </c>
      <c r="BX25" s="14">
        <v>1</v>
      </c>
      <c r="BY25" s="14">
        <v>1</v>
      </c>
      <c r="BZ25" s="14">
        <v>1</v>
      </c>
      <c r="CA25" s="14">
        <v>1</v>
      </c>
      <c r="CB25" s="185" t="s">
        <v>57</v>
      </c>
      <c r="CC25" s="14">
        <v>1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144" t="s">
        <v>57</v>
      </c>
      <c r="CK25" s="9">
        <v>0</v>
      </c>
      <c r="CL25" s="9">
        <v>0</v>
      </c>
      <c r="CM25" s="9">
        <v>0</v>
      </c>
      <c r="CN25" s="9">
        <v>0</v>
      </c>
      <c r="CO25" s="144" t="s">
        <v>57</v>
      </c>
      <c r="CP25" s="144" t="s">
        <v>57</v>
      </c>
      <c r="CQ25" s="9">
        <v>0</v>
      </c>
      <c r="CR25" s="14">
        <v>1</v>
      </c>
      <c r="CS25" s="9">
        <v>0</v>
      </c>
      <c r="CT25" s="14">
        <v>1</v>
      </c>
      <c r="CU25" s="14">
        <v>1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144" t="s">
        <v>57</v>
      </c>
      <c r="DD25" s="185" t="s">
        <v>57</v>
      </c>
      <c r="DE25" s="144" t="s">
        <v>57</v>
      </c>
      <c r="DF25" s="14">
        <v>1</v>
      </c>
      <c r="DG25" s="144" t="s">
        <v>57</v>
      </c>
      <c r="DH25" s="14">
        <v>1</v>
      </c>
      <c r="DI25" s="144" t="s">
        <v>57</v>
      </c>
      <c r="DJ25" s="14">
        <v>1</v>
      </c>
      <c r="DK25" s="9">
        <v>0</v>
      </c>
      <c r="DL25" s="9">
        <v>0</v>
      </c>
      <c r="DM25" s="14">
        <v>1</v>
      </c>
      <c r="DN25" s="144" t="s">
        <v>57</v>
      </c>
      <c r="DO25" s="144" t="s">
        <v>57</v>
      </c>
      <c r="DP25" s="14">
        <v>1</v>
      </c>
      <c r="DQ25" s="14">
        <v>1</v>
      </c>
      <c r="DR25" s="14">
        <v>1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14">
        <v>1</v>
      </c>
      <c r="DY25" s="7">
        <v>1</v>
      </c>
      <c r="DZ25" s="9">
        <v>0</v>
      </c>
      <c r="EA25" s="9">
        <v>0</v>
      </c>
      <c r="EB25" s="144" t="s">
        <v>57</v>
      </c>
      <c r="EC25" s="9">
        <v>0</v>
      </c>
      <c r="ED25" s="144" t="s">
        <v>57</v>
      </c>
      <c r="EE25" s="144" t="s">
        <v>57</v>
      </c>
      <c r="EF25" s="14">
        <v>1</v>
      </c>
      <c r="EG25" s="9">
        <v>0</v>
      </c>
      <c r="EH25" s="9">
        <v>0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14">
        <v>1</v>
      </c>
      <c r="EO25" s="13">
        <v>0</v>
      </c>
      <c r="EP25" s="14">
        <v>1</v>
      </c>
      <c r="EQ25" s="13">
        <v>0</v>
      </c>
      <c r="ER25" s="13">
        <v>0</v>
      </c>
      <c r="ES25" s="9">
        <v>0</v>
      </c>
      <c r="ET25" s="13">
        <v>0</v>
      </c>
      <c r="EU25" s="13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101">
        <f t="shared" si="0"/>
        <v>56</v>
      </c>
      <c r="FD25" s="140">
        <f t="shared" si="2"/>
        <v>0.56000000000000005</v>
      </c>
      <c r="FE25" s="101">
        <f t="shared" si="1"/>
        <v>28</v>
      </c>
      <c r="FF25" s="141"/>
      <c r="FG25" s="6">
        <v>0</v>
      </c>
      <c r="FH25" s="125">
        <v>2034029.92064284</v>
      </c>
      <c r="FI25" s="108" t="s">
        <v>199</v>
      </c>
      <c r="FJ25" s="124">
        <v>91224681</v>
      </c>
      <c r="FK25" s="124">
        <v>903.82516985791119</v>
      </c>
      <c r="FL25" s="124">
        <v>3923617527</v>
      </c>
      <c r="FM25" s="124">
        <v>25094609148</v>
      </c>
      <c r="FN25" s="134"/>
      <c r="FO25" s="134"/>
    </row>
    <row r="26" spans="1:171" s="133" customFormat="1" x14ac:dyDescent="0.25">
      <c r="A26" s="135" t="s">
        <v>179</v>
      </c>
      <c r="B26" s="129" t="s">
        <v>24</v>
      </c>
      <c r="C26" s="7">
        <v>1</v>
      </c>
      <c r="D26" s="7">
        <v>1</v>
      </c>
      <c r="E26" s="128">
        <v>24485736208</v>
      </c>
      <c r="F26" s="128">
        <v>24485736208</v>
      </c>
      <c r="G26" s="97">
        <f t="shared" si="5"/>
        <v>0</v>
      </c>
      <c r="H26" s="143">
        <v>1</v>
      </c>
      <c r="I26" s="143">
        <v>1</v>
      </c>
      <c r="J26" s="151">
        <v>0</v>
      </c>
      <c r="K26" s="143">
        <v>1</v>
      </c>
      <c r="L26" s="143">
        <v>1</v>
      </c>
      <c r="M26" s="143">
        <v>1</v>
      </c>
      <c r="N26" s="143">
        <v>1</v>
      </c>
      <c r="O26" s="147" t="s">
        <v>57</v>
      </c>
      <c r="P26" s="143">
        <v>1</v>
      </c>
      <c r="Q26" s="143">
        <v>1</v>
      </c>
      <c r="R26" s="143">
        <v>1</v>
      </c>
      <c r="S26" s="143">
        <v>1</v>
      </c>
      <c r="T26" s="7">
        <v>1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7">
        <v>1</v>
      </c>
      <c r="AD26" s="7">
        <v>1</v>
      </c>
      <c r="AE26" s="7">
        <v>1</v>
      </c>
      <c r="AF26" s="7">
        <v>1</v>
      </c>
      <c r="AG26" s="7">
        <v>1</v>
      </c>
      <c r="AH26" s="9">
        <v>0</v>
      </c>
      <c r="AI26" s="9">
        <v>0</v>
      </c>
      <c r="AJ26" s="7">
        <v>1</v>
      </c>
      <c r="AK26" s="7">
        <v>1</v>
      </c>
      <c r="AL26" s="7">
        <v>1</v>
      </c>
      <c r="AM26" s="9">
        <v>0</v>
      </c>
      <c r="AN26" s="7">
        <v>1</v>
      </c>
      <c r="AO26" s="7">
        <v>1</v>
      </c>
      <c r="AP26" s="9">
        <v>0</v>
      </c>
      <c r="AQ26" s="7">
        <v>1</v>
      </c>
      <c r="AR26" s="147" t="s">
        <v>57</v>
      </c>
      <c r="AS26" s="147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147" t="s">
        <v>57</v>
      </c>
      <c r="BM26" s="147" t="s">
        <v>57</v>
      </c>
      <c r="BN26" s="9">
        <v>0</v>
      </c>
      <c r="BO26" s="9">
        <v>0</v>
      </c>
      <c r="BP26" s="7">
        <v>1</v>
      </c>
      <c r="BQ26" s="9">
        <v>0</v>
      </c>
      <c r="BR26" s="7">
        <v>1</v>
      </c>
      <c r="BS26" s="9">
        <v>0</v>
      </c>
      <c r="BT26" s="9">
        <v>0</v>
      </c>
      <c r="BU26" s="7">
        <v>1</v>
      </c>
      <c r="BV26" s="7">
        <v>1</v>
      </c>
      <c r="BW26" s="7">
        <v>1</v>
      </c>
      <c r="BX26" s="7">
        <v>1</v>
      </c>
      <c r="BY26" s="7">
        <v>1</v>
      </c>
      <c r="BZ26" s="7">
        <v>1</v>
      </c>
      <c r="CA26" s="7">
        <v>1</v>
      </c>
      <c r="CB26" s="185" t="s">
        <v>57</v>
      </c>
      <c r="CC26" s="7">
        <v>1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147" t="s">
        <v>57</v>
      </c>
      <c r="CK26" s="9">
        <v>0</v>
      </c>
      <c r="CL26" s="9">
        <v>0</v>
      </c>
      <c r="CM26" s="9">
        <v>0</v>
      </c>
      <c r="CN26" s="9">
        <v>0</v>
      </c>
      <c r="CO26" s="147" t="s">
        <v>57</v>
      </c>
      <c r="CP26" s="147" t="s">
        <v>57</v>
      </c>
      <c r="CQ26" s="9">
        <v>0</v>
      </c>
      <c r="CR26" s="9">
        <v>0</v>
      </c>
      <c r="CS26" s="9">
        <v>0</v>
      </c>
      <c r="CT26" s="7">
        <v>1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7">
        <v>1</v>
      </c>
      <c r="DC26" s="147" t="s">
        <v>57</v>
      </c>
      <c r="DD26" s="185" t="s">
        <v>57</v>
      </c>
      <c r="DE26" s="147" t="s">
        <v>57</v>
      </c>
      <c r="DF26" s="7">
        <v>1</v>
      </c>
      <c r="DG26" s="147" t="s">
        <v>57</v>
      </c>
      <c r="DH26" s="7">
        <v>1</v>
      </c>
      <c r="DI26" s="147" t="s">
        <v>57</v>
      </c>
      <c r="DJ26" s="9">
        <v>0</v>
      </c>
      <c r="DK26" s="9">
        <v>0</v>
      </c>
      <c r="DL26" s="14">
        <v>1</v>
      </c>
      <c r="DM26" s="9">
        <v>0</v>
      </c>
      <c r="DN26" s="147" t="s">
        <v>57</v>
      </c>
      <c r="DO26" s="147" t="s">
        <v>57</v>
      </c>
      <c r="DP26" s="7">
        <v>1</v>
      </c>
      <c r="DQ26" s="153">
        <v>1</v>
      </c>
      <c r="DR26" s="153">
        <v>1</v>
      </c>
      <c r="DS26" s="9">
        <v>0</v>
      </c>
      <c r="DT26" s="9">
        <v>0</v>
      </c>
      <c r="DU26" s="9">
        <v>0</v>
      </c>
      <c r="DV26" s="9">
        <v>0</v>
      </c>
      <c r="DW26" s="9">
        <v>0</v>
      </c>
      <c r="DX26" s="7">
        <v>1</v>
      </c>
      <c r="DY26" s="9">
        <v>0</v>
      </c>
      <c r="DZ26" s="9">
        <v>0</v>
      </c>
      <c r="EA26" s="9">
        <v>0</v>
      </c>
      <c r="EB26" s="147" t="s">
        <v>57</v>
      </c>
      <c r="EC26" s="9">
        <v>0</v>
      </c>
      <c r="ED26" s="147" t="s">
        <v>57</v>
      </c>
      <c r="EE26" s="147" t="s">
        <v>57</v>
      </c>
      <c r="EF26" s="9">
        <v>0</v>
      </c>
      <c r="EG26" s="9">
        <v>0</v>
      </c>
      <c r="EH26" s="9">
        <v>0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7">
        <v>1</v>
      </c>
      <c r="EO26" s="9">
        <v>0</v>
      </c>
      <c r="EP26" s="7">
        <v>1</v>
      </c>
      <c r="EQ26" s="7">
        <v>1</v>
      </c>
      <c r="ER26" s="7">
        <v>1</v>
      </c>
      <c r="ES26" s="14">
        <v>1</v>
      </c>
      <c r="ET26" s="7">
        <v>1</v>
      </c>
      <c r="EU26" s="7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101">
        <f t="shared" si="0"/>
        <v>48</v>
      </c>
      <c r="FD26" s="140">
        <f t="shared" si="2"/>
        <v>0.48</v>
      </c>
      <c r="FE26" s="101">
        <f t="shared" si="1"/>
        <v>32</v>
      </c>
      <c r="FF26" s="141"/>
      <c r="FG26" s="6">
        <v>0</v>
      </c>
      <c r="FH26" s="125">
        <v>1619762.4757981901</v>
      </c>
      <c r="FI26" s="108" t="s">
        <v>199</v>
      </c>
      <c r="FJ26" s="124">
        <v>1925067773</v>
      </c>
      <c r="FK26" s="124">
        <v>16253.648735843097</v>
      </c>
      <c r="FL26" s="124">
        <v>3911777730</v>
      </c>
      <c r="FM26" s="124">
        <v>20573958478</v>
      </c>
      <c r="FN26" s="134"/>
      <c r="FO26" s="134"/>
    </row>
    <row r="27" spans="1:171" s="133" customFormat="1" x14ac:dyDescent="0.25">
      <c r="A27" s="135" t="s">
        <v>180</v>
      </c>
      <c r="B27" s="129" t="s">
        <v>25</v>
      </c>
      <c r="C27" s="14">
        <v>1</v>
      </c>
      <c r="D27" s="14">
        <v>1</v>
      </c>
      <c r="E27" s="128">
        <v>39539469109</v>
      </c>
      <c r="F27" s="128">
        <v>39539469109</v>
      </c>
      <c r="G27" s="97">
        <f t="shared" si="5"/>
        <v>0</v>
      </c>
      <c r="H27" s="139">
        <v>0</v>
      </c>
      <c r="I27" s="143">
        <v>1</v>
      </c>
      <c r="J27" s="138">
        <v>1</v>
      </c>
      <c r="K27" s="138">
        <v>1</v>
      </c>
      <c r="L27" s="138">
        <v>1</v>
      </c>
      <c r="M27" s="138">
        <v>1</v>
      </c>
      <c r="N27" s="138">
        <v>1</v>
      </c>
      <c r="O27" s="144" t="s">
        <v>57</v>
      </c>
      <c r="P27" s="138">
        <v>1</v>
      </c>
      <c r="Q27" s="138">
        <v>1</v>
      </c>
      <c r="R27" s="138">
        <v>1</v>
      </c>
      <c r="S27" s="138">
        <v>1</v>
      </c>
      <c r="T27" s="138">
        <v>1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14">
        <v>1</v>
      </c>
      <c r="AD27" s="14">
        <v>1</v>
      </c>
      <c r="AE27" s="14">
        <v>1</v>
      </c>
      <c r="AF27" s="14">
        <v>1</v>
      </c>
      <c r="AG27" s="14">
        <v>1</v>
      </c>
      <c r="AH27" s="14">
        <v>1</v>
      </c>
      <c r="AI27" s="14">
        <v>1</v>
      </c>
      <c r="AJ27" s="14">
        <v>1</v>
      </c>
      <c r="AK27" s="14">
        <v>1</v>
      </c>
      <c r="AL27" s="14">
        <v>1</v>
      </c>
      <c r="AM27" s="14">
        <v>1</v>
      </c>
      <c r="AN27" s="14">
        <v>1</v>
      </c>
      <c r="AO27" s="14">
        <v>1</v>
      </c>
      <c r="AP27" s="14">
        <v>1</v>
      </c>
      <c r="AQ27" s="14">
        <v>1</v>
      </c>
      <c r="AR27" s="144" t="s">
        <v>57</v>
      </c>
      <c r="AS27" s="144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13">
        <v>0</v>
      </c>
      <c r="BG27" s="14">
        <v>1</v>
      </c>
      <c r="BH27" s="138">
        <v>1</v>
      </c>
      <c r="BI27" s="138">
        <v>1</v>
      </c>
      <c r="BJ27" s="14">
        <v>1</v>
      </c>
      <c r="BK27" s="13">
        <v>0</v>
      </c>
      <c r="BL27" s="144" t="s">
        <v>57</v>
      </c>
      <c r="BM27" s="144" t="s">
        <v>57</v>
      </c>
      <c r="BN27" s="138">
        <v>1</v>
      </c>
      <c r="BO27" s="14">
        <v>1</v>
      </c>
      <c r="BP27" s="14">
        <v>1</v>
      </c>
      <c r="BQ27" s="14">
        <v>1</v>
      </c>
      <c r="BR27" s="14">
        <v>1</v>
      </c>
      <c r="BS27" s="14">
        <v>1</v>
      </c>
      <c r="BT27" s="13">
        <v>0</v>
      </c>
      <c r="BU27" s="14">
        <v>1</v>
      </c>
      <c r="BV27" s="14">
        <v>1</v>
      </c>
      <c r="BW27" s="14">
        <v>1</v>
      </c>
      <c r="BX27" s="14">
        <v>1</v>
      </c>
      <c r="BY27" s="14">
        <v>1</v>
      </c>
      <c r="BZ27" s="14">
        <v>1</v>
      </c>
      <c r="CA27" s="14">
        <v>1</v>
      </c>
      <c r="CB27" s="185" t="s">
        <v>57</v>
      </c>
      <c r="CC27" s="14">
        <v>1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44" t="s">
        <v>57</v>
      </c>
      <c r="CK27" s="13">
        <v>0</v>
      </c>
      <c r="CL27" s="13">
        <v>0</v>
      </c>
      <c r="CM27" s="13">
        <v>0</v>
      </c>
      <c r="CN27" s="13">
        <v>0</v>
      </c>
      <c r="CO27" s="144" t="s">
        <v>57</v>
      </c>
      <c r="CP27" s="144" t="s">
        <v>57</v>
      </c>
      <c r="CQ27" s="13">
        <v>0</v>
      </c>
      <c r="CR27" s="13">
        <v>0</v>
      </c>
      <c r="CS27" s="13">
        <v>0</v>
      </c>
      <c r="CT27" s="14">
        <v>1</v>
      </c>
      <c r="CU27" s="14">
        <v>1</v>
      </c>
      <c r="CV27" s="13">
        <v>0</v>
      </c>
      <c r="CW27" s="13">
        <v>0</v>
      </c>
      <c r="CX27" s="13">
        <v>0</v>
      </c>
      <c r="CY27" s="13">
        <v>0</v>
      </c>
      <c r="CZ27" s="14">
        <v>1</v>
      </c>
      <c r="DA27" s="13">
        <v>0</v>
      </c>
      <c r="DB27" s="14">
        <v>1</v>
      </c>
      <c r="DC27" s="144" t="s">
        <v>57</v>
      </c>
      <c r="DD27" s="185" t="s">
        <v>57</v>
      </c>
      <c r="DE27" s="144" t="s">
        <v>57</v>
      </c>
      <c r="DF27" s="14">
        <v>1</v>
      </c>
      <c r="DG27" s="144" t="s">
        <v>57</v>
      </c>
      <c r="DH27" s="14">
        <v>1</v>
      </c>
      <c r="DI27" s="144" t="s">
        <v>57</v>
      </c>
      <c r="DJ27" s="14">
        <v>1</v>
      </c>
      <c r="DK27" s="13">
        <v>0</v>
      </c>
      <c r="DL27" s="14">
        <v>1</v>
      </c>
      <c r="DM27" s="13">
        <v>0</v>
      </c>
      <c r="DN27" s="144" t="s">
        <v>57</v>
      </c>
      <c r="DO27" s="144" t="s">
        <v>57</v>
      </c>
      <c r="DP27" s="13">
        <v>0</v>
      </c>
      <c r="DQ27" s="13">
        <v>0</v>
      </c>
      <c r="DR27" s="13">
        <v>0</v>
      </c>
      <c r="DS27" s="7">
        <v>1</v>
      </c>
      <c r="DT27" s="14">
        <v>1</v>
      </c>
      <c r="DU27" s="13">
        <v>0</v>
      </c>
      <c r="DV27" s="13">
        <v>0</v>
      </c>
      <c r="DW27" s="7">
        <v>1</v>
      </c>
      <c r="DX27" s="14">
        <v>1</v>
      </c>
      <c r="DY27" s="13">
        <v>0</v>
      </c>
      <c r="DZ27" s="13">
        <v>0</v>
      </c>
      <c r="EA27" s="13">
        <v>0</v>
      </c>
      <c r="EB27" s="144" t="s">
        <v>57</v>
      </c>
      <c r="EC27" s="13">
        <v>0</v>
      </c>
      <c r="ED27" s="144" t="s">
        <v>57</v>
      </c>
      <c r="EE27" s="144" t="s">
        <v>57</v>
      </c>
      <c r="EF27" s="14">
        <v>1</v>
      </c>
      <c r="EG27" s="14">
        <v>1</v>
      </c>
      <c r="EH27" s="13">
        <v>0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14">
        <v>1</v>
      </c>
      <c r="EO27" s="14">
        <v>1</v>
      </c>
      <c r="EP27" s="14">
        <v>1</v>
      </c>
      <c r="EQ27" s="13">
        <v>0</v>
      </c>
      <c r="ER27" s="139">
        <v>0</v>
      </c>
      <c r="ES27" s="14">
        <v>1</v>
      </c>
      <c r="ET27" s="14">
        <v>1</v>
      </c>
      <c r="EU27" s="13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101">
        <f t="shared" si="0"/>
        <v>63</v>
      </c>
      <c r="FD27" s="140">
        <f t="shared" si="2"/>
        <v>0.63</v>
      </c>
      <c r="FE27" s="101">
        <f t="shared" si="1"/>
        <v>23</v>
      </c>
      <c r="FF27" s="141"/>
      <c r="FG27" s="6">
        <v>0</v>
      </c>
      <c r="FH27" s="125">
        <v>2777994.7464357899</v>
      </c>
      <c r="FI27" s="124">
        <v>7248367489</v>
      </c>
      <c r="FJ27" s="124">
        <v>608807821</v>
      </c>
      <c r="FK27" s="124">
        <v>3027.2811825785479</v>
      </c>
      <c r="FL27" s="124">
        <v>3346428074</v>
      </c>
      <c r="FM27" s="124">
        <v>36193041034</v>
      </c>
      <c r="FN27" s="134"/>
      <c r="FO27" s="134"/>
    </row>
    <row r="28" spans="1:171" s="133" customFormat="1" x14ac:dyDescent="0.25">
      <c r="A28" s="135" t="s">
        <v>181</v>
      </c>
      <c r="B28" s="129" t="s">
        <v>26</v>
      </c>
      <c r="C28" s="14">
        <v>1</v>
      </c>
      <c r="D28" s="14">
        <v>1</v>
      </c>
      <c r="E28" s="128">
        <v>44364458443</v>
      </c>
      <c r="F28" s="128">
        <v>44364458443</v>
      </c>
      <c r="G28" s="97">
        <f t="shared" si="5"/>
        <v>0</v>
      </c>
      <c r="H28" s="138">
        <v>1</v>
      </c>
      <c r="I28" s="138">
        <v>1</v>
      </c>
      <c r="J28" s="138">
        <v>1</v>
      </c>
      <c r="K28" s="138">
        <v>1</v>
      </c>
      <c r="L28" s="138">
        <v>1</v>
      </c>
      <c r="M28" s="138">
        <v>1</v>
      </c>
      <c r="N28" s="14">
        <v>1</v>
      </c>
      <c r="O28" s="144" t="s">
        <v>57</v>
      </c>
      <c r="P28" s="138">
        <v>1</v>
      </c>
      <c r="Q28" s="138">
        <v>1</v>
      </c>
      <c r="R28" s="138">
        <v>1</v>
      </c>
      <c r="S28" s="138">
        <v>1</v>
      </c>
      <c r="T28" s="138">
        <v>1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14">
        <v>1</v>
      </c>
      <c r="AD28" s="14">
        <v>1</v>
      </c>
      <c r="AE28" s="14">
        <v>1</v>
      </c>
      <c r="AF28" s="14">
        <v>1</v>
      </c>
      <c r="AG28" s="14">
        <v>1</v>
      </c>
      <c r="AH28" s="14">
        <v>1</v>
      </c>
      <c r="AI28" s="14">
        <v>1</v>
      </c>
      <c r="AJ28" s="14">
        <v>1</v>
      </c>
      <c r="AK28" s="14">
        <v>1</v>
      </c>
      <c r="AL28" s="14">
        <v>1</v>
      </c>
      <c r="AM28" s="14">
        <v>1</v>
      </c>
      <c r="AN28" s="14">
        <v>1</v>
      </c>
      <c r="AO28" s="14">
        <v>1</v>
      </c>
      <c r="AP28" s="14">
        <v>1</v>
      </c>
      <c r="AQ28" s="14">
        <v>1</v>
      </c>
      <c r="AR28" s="144" t="s">
        <v>57</v>
      </c>
      <c r="AS28" s="144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13">
        <v>0</v>
      </c>
      <c r="BG28" s="14">
        <v>1</v>
      </c>
      <c r="BH28" s="14">
        <v>1</v>
      </c>
      <c r="BI28" s="14">
        <v>1</v>
      </c>
      <c r="BJ28" s="14">
        <v>1</v>
      </c>
      <c r="BK28" s="13">
        <v>0</v>
      </c>
      <c r="BL28" s="144" t="s">
        <v>57</v>
      </c>
      <c r="BM28" s="144" t="s">
        <v>57</v>
      </c>
      <c r="BN28" s="139">
        <v>0</v>
      </c>
      <c r="BO28" s="14">
        <v>1</v>
      </c>
      <c r="BP28" s="14">
        <v>1</v>
      </c>
      <c r="BQ28" s="14">
        <v>1</v>
      </c>
      <c r="BR28" s="14">
        <v>1</v>
      </c>
      <c r="BS28" s="14">
        <v>1</v>
      </c>
      <c r="BT28" s="14">
        <v>1</v>
      </c>
      <c r="BU28" s="14">
        <v>1</v>
      </c>
      <c r="BV28" s="14">
        <v>1</v>
      </c>
      <c r="BW28" s="14">
        <v>1</v>
      </c>
      <c r="BX28" s="14">
        <v>1</v>
      </c>
      <c r="BY28" s="14">
        <v>1</v>
      </c>
      <c r="BZ28" s="14">
        <v>1</v>
      </c>
      <c r="CA28" s="14">
        <v>1</v>
      </c>
      <c r="CB28" s="185" t="s">
        <v>57</v>
      </c>
      <c r="CC28" s="14">
        <v>1</v>
      </c>
      <c r="CD28" s="14">
        <v>1</v>
      </c>
      <c r="CE28" s="14">
        <v>1</v>
      </c>
      <c r="CF28" s="13">
        <v>0</v>
      </c>
      <c r="CG28" s="14">
        <v>1</v>
      </c>
      <c r="CH28" s="14">
        <v>1</v>
      </c>
      <c r="CI28" s="7">
        <v>1</v>
      </c>
      <c r="CJ28" s="144" t="s">
        <v>57</v>
      </c>
      <c r="CK28" s="13">
        <v>0</v>
      </c>
      <c r="CL28" s="13">
        <v>0</v>
      </c>
      <c r="CM28" s="13">
        <v>0</v>
      </c>
      <c r="CN28" s="13">
        <v>0</v>
      </c>
      <c r="CO28" s="144" t="s">
        <v>57</v>
      </c>
      <c r="CP28" s="144" t="s">
        <v>57</v>
      </c>
      <c r="CQ28" s="13">
        <v>0</v>
      </c>
      <c r="CR28" s="13">
        <v>0</v>
      </c>
      <c r="CS28" s="13">
        <v>0</v>
      </c>
      <c r="CT28" s="7">
        <v>1</v>
      </c>
      <c r="CU28" s="7">
        <v>1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3">
        <v>0</v>
      </c>
      <c r="DC28" s="144" t="s">
        <v>57</v>
      </c>
      <c r="DD28" s="185" t="s">
        <v>57</v>
      </c>
      <c r="DE28" s="144" t="s">
        <v>57</v>
      </c>
      <c r="DF28" s="14">
        <v>1</v>
      </c>
      <c r="DG28" s="144" t="s">
        <v>57</v>
      </c>
      <c r="DH28" s="14">
        <v>1</v>
      </c>
      <c r="DI28" s="144" t="s">
        <v>57</v>
      </c>
      <c r="DJ28" s="14">
        <v>1</v>
      </c>
      <c r="DK28" s="14">
        <v>1</v>
      </c>
      <c r="DL28" s="14">
        <v>1</v>
      </c>
      <c r="DM28" s="14">
        <v>1</v>
      </c>
      <c r="DN28" s="144" t="s">
        <v>57</v>
      </c>
      <c r="DO28" s="144" t="s">
        <v>57</v>
      </c>
      <c r="DP28" s="14">
        <v>1</v>
      </c>
      <c r="DQ28" s="13">
        <v>0</v>
      </c>
      <c r="DR28" s="7">
        <v>1</v>
      </c>
      <c r="DS28" s="14">
        <v>1</v>
      </c>
      <c r="DT28" s="14">
        <v>1</v>
      </c>
      <c r="DU28" s="13">
        <v>0</v>
      </c>
      <c r="DV28" s="13">
        <v>0</v>
      </c>
      <c r="DW28" s="14">
        <v>1</v>
      </c>
      <c r="DX28" s="14">
        <v>1</v>
      </c>
      <c r="DY28" s="13">
        <v>0</v>
      </c>
      <c r="DZ28" s="13">
        <v>0</v>
      </c>
      <c r="EA28" s="13">
        <v>0</v>
      </c>
      <c r="EB28" s="144" t="s">
        <v>57</v>
      </c>
      <c r="EC28" s="138">
        <v>1</v>
      </c>
      <c r="ED28" s="144" t="s">
        <v>57</v>
      </c>
      <c r="EE28" s="144" t="s">
        <v>57</v>
      </c>
      <c r="EF28" s="13">
        <v>0</v>
      </c>
      <c r="EG28" s="13">
        <v>0</v>
      </c>
      <c r="EH28" s="13">
        <v>0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14">
        <v>1</v>
      </c>
      <c r="EO28" s="14">
        <v>1</v>
      </c>
      <c r="EP28" s="14">
        <v>1</v>
      </c>
      <c r="EQ28" s="13">
        <v>0</v>
      </c>
      <c r="ER28" s="14">
        <v>1</v>
      </c>
      <c r="ES28" s="14">
        <v>1</v>
      </c>
      <c r="ET28" s="14">
        <v>1</v>
      </c>
      <c r="EU28" s="13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101">
        <f t="shared" si="0"/>
        <v>71</v>
      </c>
      <c r="FD28" s="140">
        <f t="shared" si="2"/>
        <v>0.71</v>
      </c>
      <c r="FE28" s="101">
        <f t="shared" si="1"/>
        <v>17</v>
      </c>
      <c r="FF28" s="141"/>
      <c r="FG28" s="6">
        <v>0</v>
      </c>
      <c r="FH28" s="125">
        <v>3009952.1008498501</v>
      </c>
      <c r="FI28" s="124">
        <v>6243634097</v>
      </c>
      <c r="FJ28" s="124">
        <v>412203193</v>
      </c>
      <c r="FK28" s="124">
        <v>4669.4544268560276</v>
      </c>
      <c r="FL28" s="124">
        <v>4767084646</v>
      </c>
      <c r="FM28" s="124">
        <v>39597373797</v>
      </c>
      <c r="FN28" s="134"/>
      <c r="FO28" s="134"/>
    </row>
    <row r="29" spans="1:171" s="133" customFormat="1" x14ac:dyDescent="0.25">
      <c r="A29" s="135" t="s">
        <v>182</v>
      </c>
      <c r="B29" s="129" t="s">
        <v>27</v>
      </c>
      <c r="C29" s="14">
        <v>1</v>
      </c>
      <c r="D29" s="14">
        <v>1</v>
      </c>
      <c r="E29" s="128">
        <v>54628610719</v>
      </c>
      <c r="F29" s="128">
        <v>54628610718.440002</v>
      </c>
      <c r="G29" s="97">
        <f t="shared" si="5"/>
        <v>0.55999755859375</v>
      </c>
      <c r="H29" s="139">
        <v>0</v>
      </c>
      <c r="I29" s="138">
        <v>1</v>
      </c>
      <c r="J29" s="138">
        <v>1</v>
      </c>
      <c r="K29" s="138">
        <v>1</v>
      </c>
      <c r="L29" s="138">
        <v>1</v>
      </c>
      <c r="M29" s="138">
        <v>1</v>
      </c>
      <c r="N29" s="138">
        <v>1</v>
      </c>
      <c r="O29" s="144" t="s">
        <v>57</v>
      </c>
      <c r="P29" s="139">
        <v>0</v>
      </c>
      <c r="Q29" s="138">
        <v>1</v>
      </c>
      <c r="R29" s="138">
        <v>1</v>
      </c>
      <c r="S29" s="138">
        <v>1</v>
      </c>
      <c r="T29" s="138">
        <v>1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14">
        <v>1</v>
      </c>
      <c r="AD29" s="14">
        <v>1</v>
      </c>
      <c r="AE29" s="13">
        <v>0</v>
      </c>
      <c r="AF29" s="13">
        <v>0</v>
      </c>
      <c r="AG29" s="14">
        <v>1</v>
      </c>
      <c r="AH29" s="14">
        <v>1</v>
      </c>
      <c r="AI29" s="14">
        <v>1</v>
      </c>
      <c r="AJ29" s="14">
        <v>1</v>
      </c>
      <c r="AK29" s="14">
        <v>1</v>
      </c>
      <c r="AL29" s="14">
        <v>1</v>
      </c>
      <c r="AM29" s="14">
        <v>1</v>
      </c>
      <c r="AN29" s="14">
        <v>1</v>
      </c>
      <c r="AO29" s="14">
        <v>1</v>
      </c>
      <c r="AP29" s="14">
        <v>1</v>
      </c>
      <c r="AQ29" s="14">
        <v>1</v>
      </c>
      <c r="AR29" s="144" t="s">
        <v>57</v>
      </c>
      <c r="AS29" s="144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13">
        <v>0</v>
      </c>
      <c r="BG29" s="14">
        <v>1</v>
      </c>
      <c r="BH29" s="13">
        <v>0</v>
      </c>
      <c r="BI29" s="13">
        <v>0</v>
      </c>
      <c r="BJ29" s="13">
        <v>0</v>
      </c>
      <c r="BK29" s="13">
        <v>0</v>
      </c>
      <c r="BL29" s="144" t="s">
        <v>57</v>
      </c>
      <c r="BM29" s="144" t="s">
        <v>57</v>
      </c>
      <c r="BN29" s="139">
        <v>0</v>
      </c>
      <c r="BO29" s="14">
        <v>1</v>
      </c>
      <c r="BP29" s="14">
        <v>1</v>
      </c>
      <c r="BQ29" s="14">
        <v>1</v>
      </c>
      <c r="BR29" s="14">
        <v>1</v>
      </c>
      <c r="BS29" s="14">
        <v>1</v>
      </c>
      <c r="BT29" s="13">
        <v>0</v>
      </c>
      <c r="BU29" s="14">
        <v>1</v>
      </c>
      <c r="BV29" s="14">
        <v>1</v>
      </c>
      <c r="BW29" s="13">
        <v>0</v>
      </c>
      <c r="BX29" s="14">
        <v>1</v>
      </c>
      <c r="BY29" s="14">
        <v>1</v>
      </c>
      <c r="BZ29" s="14">
        <v>1</v>
      </c>
      <c r="CA29" s="14">
        <v>1</v>
      </c>
      <c r="CB29" s="185" t="s">
        <v>57</v>
      </c>
      <c r="CC29" s="14">
        <v>1</v>
      </c>
      <c r="CD29" s="13">
        <v>0</v>
      </c>
      <c r="CE29" s="14">
        <v>1</v>
      </c>
      <c r="CF29" s="14">
        <v>1</v>
      </c>
      <c r="CG29" s="14">
        <v>1</v>
      </c>
      <c r="CH29" s="14">
        <v>1</v>
      </c>
      <c r="CI29" s="13">
        <v>0</v>
      </c>
      <c r="CJ29" s="144" t="s">
        <v>57</v>
      </c>
      <c r="CK29" s="13">
        <v>0</v>
      </c>
      <c r="CL29" s="13">
        <v>0</v>
      </c>
      <c r="CM29" s="13">
        <v>0</v>
      </c>
      <c r="CN29" s="13">
        <v>0</v>
      </c>
      <c r="CO29" s="144" t="s">
        <v>57</v>
      </c>
      <c r="CP29" s="144" t="s">
        <v>57</v>
      </c>
      <c r="CQ29" s="9">
        <v>0</v>
      </c>
      <c r="CR29" s="13">
        <v>0</v>
      </c>
      <c r="CS29" s="13">
        <v>0</v>
      </c>
      <c r="CT29" s="14">
        <v>1</v>
      </c>
      <c r="CU29" s="14">
        <v>1</v>
      </c>
      <c r="CV29" s="13">
        <v>0</v>
      </c>
      <c r="CW29" s="13">
        <v>0</v>
      </c>
      <c r="CX29" s="13">
        <v>0</v>
      </c>
      <c r="CY29" s="13">
        <v>0</v>
      </c>
      <c r="CZ29" s="14">
        <v>1</v>
      </c>
      <c r="DA29" s="13">
        <v>0</v>
      </c>
      <c r="DB29" s="14">
        <v>1</v>
      </c>
      <c r="DC29" s="144" t="s">
        <v>57</v>
      </c>
      <c r="DD29" s="185" t="s">
        <v>57</v>
      </c>
      <c r="DE29" s="144" t="s">
        <v>57</v>
      </c>
      <c r="DF29" s="14">
        <v>1</v>
      </c>
      <c r="DG29" s="144" t="s">
        <v>57</v>
      </c>
      <c r="DH29" s="14">
        <v>1</v>
      </c>
      <c r="DI29" s="144" t="s">
        <v>57</v>
      </c>
      <c r="DJ29" s="14">
        <v>1</v>
      </c>
      <c r="DK29" s="13">
        <v>0</v>
      </c>
      <c r="DL29" s="14">
        <v>1</v>
      </c>
      <c r="DM29" s="13">
        <v>0</v>
      </c>
      <c r="DN29" s="144" t="s">
        <v>57</v>
      </c>
      <c r="DO29" s="144" t="s">
        <v>57</v>
      </c>
      <c r="DP29" s="13">
        <v>0</v>
      </c>
      <c r="DQ29" s="7">
        <v>1</v>
      </c>
      <c r="DR29" s="14">
        <v>1</v>
      </c>
      <c r="DS29" s="14">
        <v>1</v>
      </c>
      <c r="DT29" s="14">
        <v>1</v>
      </c>
      <c r="DU29" s="14">
        <v>1</v>
      </c>
      <c r="DV29" s="13">
        <v>0</v>
      </c>
      <c r="DW29" s="7">
        <v>1</v>
      </c>
      <c r="DX29" s="14">
        <v>1</v>
      </c>
      <c r="DY29" s="13">
        <v>0</v>
      </c>
      <c r="DZ29" s="13">
        <v>0</v>
      </c>
      <c r="EA29" s="13">
        <v>0</v>
      </c>
      <c r="EB29" s="144" t="s">
        <v>57</v>
      </c>
      <c r="EC29" s="13">
        <v>0</v>
      </c>
      <c r="ED29" s="144" t="s">
        <v>57</v>
      </c>
      <c r="EE29" s="144" t="s">
        <v>57</v>
      </c>
      <c r="EF29" s="13">
        <v>0</v>
      </c>
      <c r="EG29" s="13">
        <v>0</v>
      </c>
      <c r="EH29" s="14">
        <v>1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13">
        <v>0</v>
      </c>
      <c r="EO29" s="14">
        <v>1</v>
      </c>
      <c r="EP29" s="138">
        <v>1</v>
      </c>
      <c r="EQ29" s="14">
        <v>1</v>
      </c>
      <c r="ER29" s="14">
        <v>1</v>
      </c>
      <c r="ES29" s="13">
        <v>0</v>
      </c>
      <c r="ET29" s="13">
        <v>0</v>
      </c>
      <c r="EU29" s="14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101">
        <f t="shared" si="0"/>
        <v>61</v>
      </c>
      <c r="FD29" s="140">
        <f t="shared" si="2"/>
        <v>0.61</v>
      </c>
      <c r="FE29" s="101">
        <f t="shared" si="1"/>
        <v>24</v>
      </c>
      <c r="FF29" s="141"/>
      <c r="FG29" s="6">
        <v>0</v>
      </c>
      <c r="FH29" s="125">
        <v>2972579.7823248901</v>
      </c>
      <c r="FI29" s="124">
        <v>7418170571.7799997</v>
      </c>
      <c r="FJ29" s="124">
        <v>5580145634.54</v>
      </c>
      <c r="FK29" s="124">
        <v>15884.943210322657</v>
      </c>
      <c r="FL29" s="124">
        <v>5535033989</v>
      </c>
      <c r="FM29" s="124">
        <v>45213606701</v>
      </c>
      <c r="FN29" s="134"/>
      <c r="FO29" s="134"/>
    </row>
    <row r="30" spans="1:171" s="133" customFormat="1" x14ac:dyDescent="0.25">
      <c r="A30" s="135" t="s">
        <v>183</v>
      </c>
      <c r="B30" s="129" t="s">
        <v>28</v>
      </c>
      <c r="C30" s="14">
        <v>1</v>
      </c>
      <c r="D30" s="14">
        <v>1</v>
      </c>
      <c r="E30" s="128">
        <v>45480918967</v>
      </c>
      <c r="F30" s="128">
        <v>45480918967</v>
      </c>
      <c r="G30" s="97">
        <f t="shared" si="5"/>
        <v>0</v>
      </c>
      <c r="H30" s="138">
        <v>1</v>
      </c>
      <c r="I30" s="139">
        <v>0</v>
      </c>
      <c r="J30" s="138">
        <v>1</v>
      </c>
      <c r="K30" s="138">
        <v>1</v>
      </c>
      <c r="L30" s="138">
        <v>1</v>
      </c>
      <c r="M30" s="138">
        <v>1</v>
      </c>
      <c r="N30" s="138">
        <v>1</v>
      </c>
      <c r="O30" s="144" t="s">
        <v>57</v>
      </c>
      <c r="P30" s="138">
        <v>1</v>
      </c>
      <c r="Q30" s="138">
        <v>1</v>
      </c>
      <c r="R30" s="139">
        <v>0</v>
      </c>
      <c r="S30" s="138">
        <v>1</v>
      </c>
      <c r="T30" s="138">
        <v>1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138">
        <v>1</v>
      </c>
      <c r="AD30" s="138">
        <v>1</v>
      </c>
      <c r="AE30" s="13">
        <v>0</v>
      </c>
      <c r="AF30" s="13">
        <v>0</v>
      </c>
      <c r="AG30" s="138">
        <v>1</v>
      </c>
      <c r="AH30" s="138">
        <v>1</v>
      </c>
      <c r="AI30" s="138">
        <v>1</v>
      </c>
      <c r="AJ30" s="138">
        <v>1</v>
      </c>
      <c r="AK30" s="138">
        <v>1</v>
      </c>
      <c r="AL30" s="138">
        <v>1</v>
      </c>
      <c r="AM30" s="138">
        <v>1</v>
      </c>
      <c r="AN30" s="138">
        <v>1</v>
      </c>
      <c r="AO30" s="138">
        <v>1</v>
      </c>
      <c r="AP30" s="138">
        <v>1</v>
      </c>
      <c r="AQ30" s="138">
        <v>1</v>
      </c>
      <c r="AR30" s="144" t="s">
        <v>57</v>
      </c>
      <c r="AS30" s="144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138">
        <v>1</v>
      </c>
      <c r="BG30" s="138">
        <v>1</v>
      </c>
      <c r="BH30" s="138">
        <v>1</v>
      </c>
      <c r="BI30" s="138">
        <v>1</v>
      </c>
      <c r="BJ30" s="138">
        <v>1</v>
      </c>
      <c r="BK30" s="139">
        <v>0</v>
      </c>
      <c r="BL30" s="144" t="s">
        <v>57</v>
      </c>
      <c r="BM30" s="144" t="s">
        <v>57</v>
      </c>
      <c r="BN30" s="138">
        <v>1</v>
      </c>
      <c r="BO30" s="138">
        <v>1</v>
      </c>
      <c r="BP30" s="138">
        <v>1</v>
      </c>
      <c r="BQ30" s="138">
        <v>1</v>
      </c>
      <c r="BR30" s="138">
        <v>1</v>
      </c>
      <c r="BS30" s="138">
        <v>1</v>
      </c>
      <c r="BT30" s="138">
        <v>1</v>
      </c>
      <c r="BU30" s="138">
        <v>1</v>
      </c>
      <c r="BV30" s="138">
        <v>1</v>
      </c>
      <c r="BW30" s="138">
        <v>1</v>
      </c>
      <c r="BX30" s="138">
        <v>1</v>
      </c>
      <c r="BY30" s="138">
        <v>1</v>
      </c>
      <c r="BZ30" s="138">
        <v>1</v>
      </c>
      <c r="CA30" s="138">
        <v>1</v>
      </c>
      <c r="CB30" s="185" t="s">
        <v>57</v>
      </c>
      <c r="CC30" s="138">
        <v>1</v>
      </c>
      <c r="CD30" s="139">
        <v>0</v>
      </c>
      <c r="CE30" s="139">
        <v>0</v>
      </c>
      <c r="CF30" s="14">
        <v>1</v>
      </c>
      <c r="CG30" s="138">
        <v>1</v>
      </c>
      <c r="CH30" s="138">
        <v>1</v>
      </c>
      <c r="CI30" s="138">
        <v>1</v>
      </c>
      <c r="CJ30" s="144" t="s">
        <v>57</v>
      </c>
      <c r="CK30" s="139">
        <v>0</v>
      </c>
      <c r="CL30" s="139">
        <v>0</v>
      </c>
      <c r="CM30" s="139">
        <v>0</v>
      </c>
      <c r="CN30" s="138">
        <v>1</v>
      </c>
      <c r="CO30" s="144" t="s">
        <v>57</v>
      </c>
      <c r="CP30" s="144" t="s">
        <v>57</v>
      </c>
      <c r="CQ30" s="139">
        <v>0</v>
      </c>
      <c r="CR30" s="138">
        <v>1</v>
      </c>
      <c r="CS30" s="139">
        <v>0</v>
      </c>
      <c r="CT30" s="138">
        <v>1</v>
      </c>
      <c r="CU30" s="138">
        <v>1</v>
      </c>
      <c r="CV30" s="139">
        <v>0</v>
      </c>
      <c r="CW30" s="139">
        <v>0</v>
      </c>
      <c r="CX30" s="139">
        <v>0</v>
      </c>
      <c r="CY30" s="139">
        <v>0</v>
      </c>
      <c r="CZ30" s="138">
        <v>1</v>
      </c>
      <c r="DA30" s="139">
        <v>0</v>
      </c>
      <c r="DB30" s="138">
        <v>1</v>
      </c>
      <c r="DC30" s="144" t="s">
        <v>57</v>
      </c>
      <c r="DD30" s="185" t="s">
        <v>57</v>
      </c>
      <c r="DE30" s="144" t="s">
        <v>57</v>
      </c>
      <c r="DF30" s="138">
        <v>1</v>
      </c>
      <c r="DG30" s="144" t="s">
        <v>57</v>
      </c>
      <c r="DH30" s="138">
        <v>1</v>
      </c>
      <c r="DI30" s="144" t="s">
        <v>57</v>
      </c>
      <c r="DJ30" s="138">
        <v>1</v>
      </c>
      <c r="DK30" s="138">
        <v>1</v>
      </c>
      <c r="DL30" s="138">
        <v>1</v>
      </c>
      <c r="DM30" s="138">
        <v>1</v>
      </c>
      <c r="DN30" s="144" t="s">
        <v>57</v>
      </c>
      <c r="DO30" s="144" t="s">
        <v>57</v>
      </c>
      <c r="DP30" s="138">
        <v>1</v>
      </c>
      <c r="DQ30" s="138">
        <v>1</v>
      </c>
      <c r="DR30" s="138">
        <v>1</v>
      </c>
      <c r="DS30" s="138">
        <v>1</v>
      </c>
      <c r="DT30" s="138">
        <v>1</v>
      </c>
      <c r="DU30" s="138">
        <v>1</v>
      </c>
      <c r="DV30" s="138">
        <v>1</v>
      </c>
      <c r="DW30" s="138">
        <v>1</v>
      </c>
      <c r="DX30" s="138">
        <v>1</v>
      </c>
      <c r="DY30" s="138">
        <v>1</v>
      </c>
      <c r="DZ30" s="138">
        <v>1</v>
      </c>
      <c r="EA30" s="138">
        <v>1</v>
      </c>
      <c r="EB30" s="144" t="s">
        <v>57</v>
      </c>
      <c r="EC30" s="138">
        <v>1</v>
      </c>
      <c r="ED30" s="144" t="s">
        <v>57</v>
      </c>
      <c r="EE30" s="144" t="s">
        <v>57</v>
      </c>
      <c r="EF30" s="139">
        <v>0</v>
      </c>
      <c r="EG30" s="13">
        <v>0</v>
      </c>
      <c r="EH30" s="138">
        <v>1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138">
        <v>1</v>
      </c>
      <c r="EO30" s="139">
        <v>0</v>
      </c>
      <c r="EP30" s="138">
        <v>1</v>
      </c>
      <c r="EQ30" s="138">
        <v>1</v>
      </c>
      <c r="ER30" s="138">
        <v>1</v>
      </c>
      <c r="ES30" s="14">
        <v>1</v>
      </c>
      <c r="ET30" s="138">
        <v>1</v>
      </c>
      <c r="EU30" s="139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101">
        <f t="shared" si="0"/>
        <v>79</v>
      </c>
      <c r="FD30" s="140">
        <f t="shared" si="2"/>
        <v>0.79</v>
      </c>
      <c r="FE30" s="101">
        <f t="shared" si="1"/>
        <v>14</v>
      </c>
      <c r="FF30" s="141"/>
      <c r="FG30" s="6">
        <v>0</v>
      </c>
      <c r="FH30" s="125">
        <v>2407860.4715569201</v>
      </c>
      <c r="FI30" s="124">
        <v>16646694757.000002</v>
      </c>
      <c r="FJ30" s="124">
        <v>669351749</v>
      </c>
      <c r="FK30" s="124">
        <v>3587.2738090158555</v>
      </c>
      <c r="FL30" s="124">
        <v>3739289873</v>
      </c>
      <c r="FM30" s="124">
        <v>41291629094</v>
      </c>
      <c r="FN30" s="134"/>
      <c r="FO30" s="134"/>
    </row>
    <row r="31" spans="1:171" s="133" customFormat="1" x14ac:dyDescent="0.25">
      <c r="A31" s="135" t="s">
        <v>184</v>
      </c>
      <c r="B31" s="129" t="s">
        <v>29</v>
      </c>
      <c r="C31" s="14">
        <v>1</v>
      </c>
      <c r="D31" s="14">
        <v>1</v>
      </c>
      <c r="E31" s="128">
        <v>43632592000</v>
      </c>
      <c r="F31" s="128">
        <v>43652521208.529999</v>
      </c>
      <c r="G31" s="97">
        <f t="shared" si="5"/>
        <v>-19929208.529998779</v>
      </c>
      <c r="H31" s="138">
        <v>1</v>
      </c>
      <c r="I31" s="138">
        <v>1</v>
      </c>
      <c r="J31" s="138">
        <v>1</v>
      </c>
      <c r="K31" s="138">
        <v>1</v>
      </c>
      <c r="L31" s="138">
        <v>1</v>
      </c>
      <c r="M31" s="138">
        <v>1</v>
      </c>
      <c r="N31" s="138">
        <v>1</v>
      </c>
      <c r="O31" s="144" t="s">
        <v>57</v>
      </c>
      <c r="P31" s="138">
        <v>1</v>
      </c>
      <c r="Q31" s="138">
        <v>1</v>
      </c>
      <c r="R31" s="138">
        <v>1</v>
      </c>
      <c r="S31" s="138">
        <v>1</v>
      </c>
      <c r="T31" s="138">
        <v>1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14">
        <v>1</v>
      </c>
      <c r="AD31" s="14">
        <v>1</v>
      </c>
      <c r="AE31" s="14">
        <v>1</v>
      </c>
      <c r="AF31" s="14">
        <v>1</v>
      </c>
      <c r="AG31" s="14">
        <v>1</v>
      </c>
      <c r="AH31" s="14">
        <v>1</v>
      </c>
      <c r="AI31" s="14">
        <v>1</v>
      </c>
      <c r="AJ31" s="14">
        <v>1</v>
      </c>
      <c r="AK31" s="14">
        <v>1</v>
      </c>
      <c r="AL31" s="14">
        <v>1</v>
      </c>
      <c r="AM31" s="14">
        <v>1</v>
      </c>
      <c r="AN31" s="14">
        <v>1</v>
      </c>
      <c r="AO31" s="14">
        <v>1</v>
      </c>
      <c r="AP31" s="14">
        <v>1</v>
      </c>
      <c r="AQ31" s="14">
        <v>1</v>
      </c>
      <c r="AR31" s="144" t="s">
        <v>57</v>
      </c>
      <c r="AS31" s="144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13">
        <v>0</v>
      </c>
      <c r="BG31" s="138">
        <v>1</v>
      </c>
      <c r="BH31" s="139">
        <v>0</v>
      </c>
      <c r="BI31" s="139">
        <v>0</v>
      </c>
      <c r="BJ31" s="139">
        <v>0</v>
      </c>
      <c r="BK31" s="139">
        <v>0</v>
      </c>
      <c r="BL31" s="144" t="s">
        <v>57</v>
      </c>
      <c r="BM31" s="144" t="s">
        <v>57</v>
      </c>
      <c r="BN31" s="139">
        <v>0</v>
      </c>
      <c r="BO31" s="138">
        <v>1</v>
      </c>
      <c r="BP31" s="138">
        <v>1</v>
      </c>
      <c r="BQ31" s="138">
        <v>1</v>
      </c>
      <c r="BR31" s="13">
        <v>0</v>
      </c>
      <c r="BS31" s="138">
        <v>1</v>
      </c>
      <c r="BT31" s="138">
        <v>1</v>
      </c>
      <c r="BU31" s="138">
        <v>1</v>
      </c>
      <c r="BV31" s="138">
        <v>1</v>
      </c>
      <c r="BW31" s="138">
        <v>1</v>
      </c>
      <c r="BX31" s="138">
        <v>1</v>
      </c>
      <c r="BY31" s="138">
        <v>1</v>
      </c>
      <c r="BZ31" s="138">
        <v>1</v>
      </c>
      <c r="CA31" s="138">
        <v>1</v>
      </c>
      <c r="CB31" s="185" t="s">
        <v>57</v>
      </c>
      <c r="CC31" s="14">
        <v>1</v>
      </c>
      <c r="CD31" s="14">
        <v>1</v>
      </c>
      <c r="CE31" s="14">
        <v>1</v>
      </c>
      <c r="CF31" s="13">
        <v>0</v>
      </c>
      <c r="CG31" s="14">
        <v>1</v>
      </c>
      <c r="CH31" s="14">
        <v>1</v>
      </c>
      <c r="CI31" s="14">
        <v>1</v>
      </c>
      <c r="CJ31" s="144" t="s">
        <v>57</v>
      </c>
      <c r="CK31" s="13">
        <v>0</v>
      </c>
      <c r="CL31" s="13">
        <v>0</v>
      </c>
      <c r="CM31" s="13">
        <v>0</v>
      </c>
      <c r="CN31" s="13">
        <v>0</v>
      </c>
      <c r="CO31" s="144" t="s">
        <v>57</v>
      </c>
      <c r="CP31" s="144" t="s">
        <v>57</v>
      </c>
      <c r="CQ31" s="9">
        <v>0</v>
      </c>
      <c r="CR31" s="13">
        <v>0</v>
      </c>
      <c r="CS31" s="13">
        <v>0</v>
      </c>
      <c r="CT31" s="14">
        <v>1</v>
      </c>
      <c r="CU31" s="14">
        <v>1</v>
      </c>
      <c r="CV31" s="13">
        <v>0</v>
      </c>
      <c r="CW31" s="13">
        <v>0</v>
      </c>
      <c r="CX31" s="13">
        <v>0</v>
      </c>
      <c r="CY31" s="13">
        <v>0</v>
      </c>
      <c r="CZ31" s="14">
        <v>1</v>
      </c>
      <c r="DA31" s="13">
        <v>0</v>
      </c>
      <c r="DB31" s="13">
        <v>0</v>
      </c>
      <c r="DC31" s="144" t="s">
        <v>57</v>
      </c>
      <c r="DD31" s="185" t="s">
        <v>57</v>
      </c>
      <c r="DE31" s="144" t="s">
        <v>57</v>
      </c>
      <c r="DF31" s="14">
        <v>1</v>
      </c>
      <c r="DG31" s="144" t="s">
        <v>57</v>
      </c>
      <c r="DH31" s="14">
        <v>1</v>
      </c>
      <c r="DI31" s="144" t="s">
        <v>57</v>
      </c>
      <c r="DJ31" s="13">
        <v>0</v>
      </c>
      <c r="DK31" s="13">
        <v>0</v>
      </c>
      <c r="DL31" s="14">
        <v>1</v>
      </c>
      <c r="DM31" s="13">
        <v>0</v>
      </c>
      <c r="DN31" s="144" t="s">
        <v>57</v>
      </c>
      <c r="DO31" s="144" t="s">
        <v>57</v>
      </c>
      <c r="DP31" s="13">
        <v>0</v>
      </c>
      <c r="DQ31" s="13">
        <v>0</v>
      </c>
      <c r="DR31" s="14">
        <v>1</v>
      </c>
      <c r="DS31" s="14">
        <v>1</v>
      </c>
      <c r="DT31" s="14">
        <v>1</v>
      </c>
      <c r="DU31" s="13">
        <v>0</v>
      </c>
      <c r="DV31" s="13">
        <v>0</v>
      </c>
      <c r="DW31" s="13">
        <v>0</v>
      </c>
      <c r="DX31" s="13">
        <v>0</v>
      </c>
      <c r="DY31" s="13">
        <v>0</v>
      </c>
      <c r="DZ31" s="13">
        <v>0</v>
      </c>
      <c r="EA31" s="13">
        <v>0</v>
      </c>
      <c r="EB31" s="144" t="s">
        <v>57</v>
      </c>
      <c r="EC31" s="13">
        <v>0</v>
      </c>
      <c r="ED31" s="144" t="s">
        <v>57</v>
      </c>
      <c r="EE31" s="144" t="s">
        <v>57</v>
      </c>
      <c r="EF31" s="13">
        <v>0</v>
      </c>
      <c r="EG31" s="13">
        <v>0</v>
      </c>
      <c r="EH31" s="13">
        <v>0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13">
        <v>0</v>
      </c>
      <c r="EO31" s="7">
        <v>1</v>
      </c>
      <c r="EP31" s="14">
        <v>1</v>
      </c>
      <c r="EQ31" s="13">
        <v>0</v>
      </c>
      <c r="ER31" s="14">
        <v>1</v>
      </c>
      <c r="ES31" s="14">
        <v>1</v>
      </c>
      <c r="ET31" s="14">
        <v>1</v>
      </c>
      <c r="EU31" s="14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101">
        <f t="shared" si="0"/>
        <v>61</v>
      </c>
      <c r="FD31" s="140">
        <f t="shared" si="2"/>
        <v>0.61</v>
      </c>
      <c r="FE31" s="101">
        <f t="shared" si="1"/>
        <v>24</v>
      </c>
      <c r="FF31" s="141"/>
      <c r="FG31" s="6">
        <v>0</v>
      </c>
      <c r="FH31" s="125">
        <v>3583294.81724519</v>
      </c>
      <c r="FI31" s="124">
        <v>19563708000</v>
      </c>
      <c r="FJ31" s="124">
        <v>1199434000</v>
      </c>
      <c r="FK31" s="124">
        <v>10055.925051023885</v>
      </c>
      <c r="FL31" s="124">
        <v>4728328000</v>
      </c>
      <c r="FM31" s="124">
        <v>38904264000</v>
      </c>
      <c r="FN31" s="134"/>
      <c r="FO31" s="134"/>
    </row>
    <row r="32" spans="1:171" s="133" customFormat="1" x14ac:dyDescent="0.25">
      <c r="A32" s="135" t="s">
        <v>185</v>
      </c>
      <c r="B32" s="129" t="s">
        <v>30</v>
      </c>
      <c r="C32" s="7">
        <v>1</v>
      </c>
      <c r="D32" s="7">
        <v>1</v>
      </c>
      <c r="E32" s="128">
        <v>14262118500</v>
      </c>
      <c r="F32" s="128">
        <v>14262118500</v>
      </c>
      <c r="G32" s="97">
        <f t="shared" si="5"/>
        <v>0</v>
      </c>
      <c r="H32" s="143">
        <v>1</v>
      </c>
      <c r="I32" s="143">
        <v>1</v>
      </c>
      <c r="J32" s="143">
        <v>1</v>
      </c>
      <c r="K32" s="143">
        <v>1</v>
      </c>
      <c r="L32" s="143">
        <v>1</v>
      </c>
      <c r="M32" s="143">
        <v>1</v>
      </c>
      <c r="N32" s="143">
        <v>1</v>
      </c>
      <c r="O32" s="147" t="s">
        <v>57</v>
      </c>
      <c r="P32" s="143">
        <v>1</v>
      </c>
      <c r="Q32" s="143">
        <v>1</v>
      </c>
      <c r="R32" s="143">
        <v>1</v>
      </c>
      <c r="S32" s="143">
        <v>1</v>
      </c>
      <c r="T32" s="143">
        <v>1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7">
        <v>1</v>
      </c>
      <c r="AD32" s="7">
        <v>1</v>
      </c>
      <c r="AE32" s="7">
        <v>1</v>
      </c>
      <c r="AF32" s="7">
        <v>1</v>
      </c>
      <c r="AG32" s="143">
        <v>1</v>
      </c>
      <c r="AH32" s="143">
        <v>1</v>
      </c>
      <c r="AI32" s="143">
        <v>1</v>
      </c>
      <c r="AJ32" s="143">
        <v>1</v>
      </c>
      <c r="AK32" s="143">
        <v>1</v>
      </c>
      <c r="AL32" s="143">
        <v>1</v>
      </c>
      <c r="AM32" s="143">
        <v>1</v>
      </c>
      <c r="AN32" s="143">
        <v>1</v>
      </c>
      <c r="AO32" s="143">
        <v>1</v>
      </c>
      <c r="AP32" s="143">
        <v>1</v>
      </c>
      <c r="AQ32" s="143">
        <v>1</v>
      </c>
      <c r="AR32" s="147" t="s">
        <v>57</v>
      </c>
      <c r="AS32" s="147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143">
        <v>1</v>
      </c>
      <c r="BG32" s="14">
        <v>1</v>
      </c>
      <c r="BH32" s="7">
        <v>1</v>
      </c>
      <c r="BI32" s="7">
        <v>1</v>
      </c>
      <c r="BJ32" s="7">
        <v>1</v>
      </c>
      <c r="BK32" s="14">
        <v>1</v>
      </c>
      <c r="BL32" s="147" t="s">
        <v>57</v>
      </c>
      <c r="BM32" s="147" t="s">
        <v>57</v>
      </c>
      <c r="BN32" s="13">
        <v>0</v>
      </c>
      <c r="BO32" s="7">
        <v>1</v>
      </c>
      <c r="BP32" s="7">
        <v>1</v>
      </c>
      <c r="BQ32" s="7">
        <v>1</v>
      </c>
      <c r="BR32" s="7">
        <v>1</v>
      </c>
      <c r="BS32" s="7">
        <v>1</v>
      </c>
      <c r="BT32" s="7">
        <v>1</v>
      </c>
      <c r="BU32" s="7">
        <v>1</v>
      </c>
      <c r="BV32" s="7">
        <v>1</v>
      </c>
      <c r="BW32" s="7">
        <v>1</v>
      </c>
      <c r="BX32" s="7">
        <v>1</v>
      </c>
      <c r="BY32" s="7">
        <v>1</v>
      </c>
      <c r="BZ32" s="7">
        <v>1</v>
      </c>
      <c r="CA32" s="7">
        <v>1</v>
      </c>
      <c r="CB32" s="185" t="s">
        <v>57</v>
      </c>
      <c r="CC32" s="7">
        <v>1</v>
      </c>
      <c r="CD32" s="7">
        <v>1</v>
      </c>
      <c r="CE32" s="7">
        <v>1</v>
      </c>
      <c r="CF32" s="7">
        <v>1</v>
      </c>
      <c r="CG32" s="7">
        <v>1</v>
      </c>
      <c r="CH32" s="7">
        <v>1</v>
      </c>
      <c r="CI32" s="7">
        <v>1</v>
      </c>
      <c r="CJ32" s="147" t="s">
        <v>57</v>
      </c>
      <c r="CK32" s="7">
        <v>1</v>
      </c>
      <c r="CL32" s="7">
        <v>1</v>
      </c>
      <c r="CM32" s="143">
        <v>1</v>
      </c>
      <c r="CN32" s="7">
        <v>1</v>
      </c>
      <c r="CO32" s="147" t="s">
        <v>57</v>
      </c>
      <c r="CP32" s="147" t="s">
        <v>57</v>
      </c>
      <c r="CQ32" s="7">
        <v>1</v>
      </c>
      <c r="CR32" s="7">
        <v>1</v>
      </c>
      <c r="CS32" s="7">
        <v>1</v>
      </c>
      <c r="CT32" s="7">
        <v>1</v>
      </c>
      <c r="CU32" s="7">
        <v>1</v>
      </c>
      <c r="CV32" s="7">
        <v>1</v>
      </c>
      <c r="CW32" s="7">
        <v>1</v>
      </c>
      <c r="CX32" s="7">
        <v>1</v>
      </c>
      <c r="CY32" s="7">
        <v>1</v>
      </c>
      <c r="CZ32" s="7">
        <v>1</v>
      </c>
      <c r="DA32" s="7">
        <v>1</v>
      </c>
      <c r="DB32" s="7">
        <v>1</v>
      </c>
      <c r="DC32" s="147" t="s">
        <v>57</v>
      </c>
      <c r="DD32" s="185" t="s">
        <v>57</v>
      </c>
      <c r="DE32" s="147" t="s">
        <v>57</v>
      </c>
      <c r="DF32" s="143">
        <v>1</v>
      </c>
      <c r="DG32" s="147" t="s">
        <v>57</v>
      </c>
      <c r="DH32" s="143">
        <v>1</v>
      </c>
      <c r="DI32" s="147" t="s">
        <v>57</v>
      </c>
      <c r="DJ32" s="7">
        <v>1</v>
      </c>
      <c r="DK32" s="7">
        <v>1</v>
      </c>
      <c r="DL32" s="7">
        <v>1</v>
      </c>
      <c r="DM32" s="14">
        <v>1</v>
      </c>
      <c r="DN32" s="147" t="s">
        <v>57</v>
      </c>
      <c r="DO32" s="147" t="s">
        <v>57</v>
      </c>
      <c r="DP32" s="9">
        <v>0</v>
      </c>
      <c r="DQ32" s="7">
        <v>1</v>
      </c>
      <c r="DR32" s="7">
        <v>1</v>
      </c>
      <c r="DS32" s="7">
        <v>1</v>
      </c>
      <c r="DT32" s="7">
        <v>1</v>
      </c>
      <c r="DU32" s="7">
        <v>1</v>
      </c>
      <c r="DV32" s="7">
        <v>1</v>
      </c>
      <c r="DW32" s="7">
        <v>1</v>
      </c>
      <c r="DX32" s="7">
        <v>1</v>
      </c>
      <c r="DY32" s="7">
        <v>1</v>
      </c>
      <c r="DZ32" s="7">
        <v>1</v>
      </c>
      <c r="EA32" s="7">
        <v>1</v>
      </c>
      <c r="EB32" s="147" t="s">
        <v>57</v>
      </c>
      <c r="EC32" s="7">
        <v>1</v>
      </c>
      <c r="ED32" s="147" t="s">
        <v>57</v>
      </c>
      <c r="EE32" s="147" t="s">
        <v>57</v>
      </c>
      <c r="EF32" s="7">
        <v>1</v>
      </c>
      <c r="EG32" s="7">
        <v>1</v>
      </c>
      <c r="EH32" s="14">
        <v>1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7">
        <v>1</v>
      </c>
      <c r="EO32" s="7">
        <v>1</v>
      </c>
      <c r="EP32" s="7">
        <v>1</v>
      </c>
      <c r="EQ32" s="7">
        <v>1</v>
      </c>
      <c r="ER32" s="7">
        <v>1</v>
      </c>
      <c r="ES32" s="7">
        <v>1</v>
      </c>
      <c r="ET32" s="7">
        <v>1</v>
      </c>
      <c r="EU32" s="7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101">
        <f t="shared" si="0"/>
        <v>98</v>
      </c>
      <c r="FD32" s="140">
        <f t="shared" si="2"/>
        <v>0.98</v>
      </c>
      <c r="FE32" s="101">
        <f t="shared" si="1"/>
        <v>5</v>
      </c>
      <c r="FF32" s="141"/>
      <c r="FG32" s="5">
        <v>1</v>
      </c>
      <c r="FH32" s="125">
        <v>1295780.5536915399</v>
      </c>
      <c r="FI32" s="124">
        <v>2006873800</v>
      </c>
      <c r="FJ32" s="124">
        <v>0</v>
      </c>
      <c r="FK32" s="124">
        <v>0</v>
      </c>
      <c r="FL32" s="124">
        <v>508771700</v>
      </c>
      <c r="FM32" s="124">
        <v>13753346800</v>
      </c>
      <c r="FN32" s="134"/>
      <c r="FO32" s="134"/>
    </row>
    <row r="33" spans="1:171" s="133" customFormat="1" x14ac:dyDescent="0.25">
      <c r="A33" s="135" t="s">
        <v>186</v>
      </c>
      <c r="B33" s="129" t="s">
        <v>31</v>
      </c>
      <c r="C33" s="14">
        <v>1</v>
      </c>
      <c r="D33" s="14">
        <v>1</v>
      </c>
      <c r="E33" s="128">
        <v>98534700000</v>
      </c>
      <c r="F33" s="128">
        <v>98534700000</v>
      </c>
      <c r="G33" s="97">
        <f t="shared" si="5"/>
        <v>0</v>
      </c>
      <c r="H33" s="138">
        <v>1</v>
      </c>
      <c r="I33" s="139">
        <v>0</v>
      </c>
      <c r="J33" s="138">
        <v>1</v>
      </c>
      <c r="K33" s="138">
        <v>1</v>
      </c>
      <c r="L33" s="138">
        <v>1</v>
      </c>
      <c r="M33" s="138">
        <v>1</v>
      </c>
      <c r="N33" s="139">
        <v>0</v>
      </c>
      <c r="O33" s="144" t="s">
        <v>57</v>
      </c>
      <c r="P33" s="138">
        <v>1</v>
      </c>
      <c r="Q33" s="138">
        <v>1</v>
      </c>
      <c r="R33" s="138">
        <v>1</v>
      </c>
      <c r="S33" s="138">
        <v>1</v>
      </c>
      <c r="T33" s="138">
        <v>1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14">
        <v>1</v>
      </c>
      <c r="AD33" s="14">
        <v>1</v>
      </c>
      <c r="AE33" s="14">
        <v>1</v>
      </c>
      <c r="AF33" s="139">
        <v>0</v>
      </c>
      <c r="AG33" s="14">
        <v>1</v>
      </c>
      <c r="AH33" s="13">
        <v>0</v>
      </c>
      <c r="AI33" s="13">
        <v>0</v>
      </c>
      <c r="AJ33" s="14">
        <v>1</v>
      </c>
      <c r="AK33" s="14">
        <v>1</v>
      </c>
      <c r="AL33" s="14">
        <v>1</v>
      </c>
      <c r="AM33" s="13">
        <v>0</v>
      </c>
      <c r="AN33" s="14">
        <v>1</v>
      </c>
      <c r="AO33" s="14">
        <v>1</v>
      </c>
      <c r="AP33" s="13">
        <v>0</v>
      </c>
      <c r="AQ33" s="13">
        <v>0</v>
      </c>
      <c r="AR33" s="144" t="s">
        <v>57</v>
      </c>
      <c r="AS33" s="144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139">
        <v>0</v>
      </c>
      <c r="BG33" s="13">
        <v>0</v>
      </c>
      <c r="BH33" s="138">
        <v>1</v>
      </c>
      <c r="BI33" s="138">
        <v>1</v>
      </c>
      <c r="BJ33" s="13">
        <v>0</v>
      </c>
      <c r="BK33" s="14">
        <v>1</v>
      </c>
      <c r="BL33" s="144" t="s">
        <v>57</v>
      </c>
      <c r="BM33" s="144" t="s">
        <v>57</v>
      </c>
      <c r="BN33" s="139">
        <v>0</v>
      </c>
      <c r="BO33" s="13">
        <v>0</v>
      </c>
      <c r="BP33" s="13">
        <v>0</v>
      </c>
      <c r="BQ33" s="138">
        <v>1</v>
      </c>
      <c r="BR33" s="14">
        <v>1</v>
      </c>
      <c r="BS33" s="14">
        <v>1</v>
      </c>
      <c r="BT33" s="14">
        <v>1</v>
      </c>
      <c r="BU33" s="14">
        <v>1</v>
      </c>
      <c r="BV33" s="14">
        <v>1</v>
      </c>
      <c r="BW33" s="14">
        <v>1</v>
      </c>
      <c r="BX33" s="14">
        <v>1</v>
      </c>
      <c r="BY33" s="14">
        <v>1</v>
      </c>
      <c r="BZ33" s="14">
        <v>1</v>
      </c>
      <c r="CA33" s="14">
        <v>1</v>
      </c>
      <c r="CB33" s="185" t="s">
        <v>57</v>
      </c>
      <c r="CC33" s="14">
        <v>1</v>
      </c>
      <c r="CD33" s="14">
        <v>1</v>
      </c>
      <c r="CE33" s="14">
        <v>1</v>
      </c>
      <c r="CF33" s="13">
        <v>0</v>
      </c>
      <c r="CG33" s="14">
        <v>1</v>
      </c>
      <c r="CH33" s="13">
        <v>0</v>
      </c>
      <c r="CI33" s="14">
        <v>1</v>
      </c>
      <c r="CJ33" s="144" t="s">
        <v>57</v>
      </c>
      <c r="CK33" s="14">
        <v>1</v>
      </c>
      <c r="CL33" s="14">
        <v>1</v>
      </c>
      <c r="CM33" s="13">
        <v>0</v>
      </c>
      <c r="CN33" s="13">
        <v>0</v>
      </c>
      <c r="CO33" s="144" t="s">
        <v>57</v>
      </c>
      <c r="CP33" s="144" t="s">
        <v>57</v>
      </c>
      <c r="CQ33" s="14">
        <v>1</v>
      </c>
      <c r="CR33" s="13">
        <v>0</v>
      </c>
      <c r="CS33" s="13">
        <v>0</v>
      </c>
      <c r="CT33" s="14">
        <v>1</v>
      </c>
      <c r="CU33" s="14">
        <v>1</v>
      </c>
      <c r="CV33" s="13">
        <v>0</v>
      </c>
      <c r="CW33" s="13">
        <v>0</v>
      </c>
      <c r="CX33" s="13">
        <v>0</v>
      </c>
      <c r="CY33" s="13">
        <v>0</v>
      </c>
      <c r="CZ33" s="14">
        <v>1</v>
      </c>
      <c r="DA33" s="13">
        <v>0</v>
      </c>
      <c r="DB33" s="14">
        <v>1</v>
      </c>
      <c r="DC33" s="144" t="s">
        <v>57</v>
      </c>
      <c r="DD33" s="185" t="s">
        <v>57</v>
      </c>
      <c r="DE33" s="144" t="s">
        <v>57</v>
      </c>
      <c r="DF33" s="14">
        <v>1</v>
      </c>
      <c r="DG33" s="144" t="s">
        <v>57</v>
      </c>
      <c r="DH33" s="14">
        <v>1</v>
      </c>
      <c r="DI33" s="144" t="s">
        <v>57</v>
      </c>
      <c r="DJ33" s="14">
        <v>1</v>
      </c>
      <c r="DK33" s="14">
        <v>1</v>
      </c>
      <c r="DL33" s="14">
        <v>1</v>
      </c>
      <c r="DM33" s="14">
        <v>1</v>
      </c>
      <c r="DN33" s="144" t="s">
        <v>57</v>
      </c>
      <c r="DO33" s="144" t="s">
        <v>57</v>
      </c>
      <c r="DP33" s="13">
        <v>0</v>
      </c>
      <c r="DQ33" s="14">
        <v>1</v>
      </c>
      <c r="DR33" s="14">
        <v>1</v>
      </c>
      <c r="DS33" s="7">
        <v>1</v>
      </c>
      <c r="DT33" s="14">
        <v>1</v>
      </c>
      <c r="DU33" s="13">
        <v>0</v>
      </c>
      <c r="DV33" s="7">
        <v>1</v>
      </c>
      <c r="DW33" s="14">
        <v>1</v>
      </c>
      <c r="DX33" s="14">
        <v>1</v>
      </c>
      <c r="DY33" s="13">
        <v>0</v>
      </c>
      <c r="DZ33" s="13">
        <v>0</v>
      </c>
      <c r="EA33" s="13">
        <v>0</v>
      </c>
      <c r="EB33" s="144" t="s">
        <v>57</v>
      </c>
      <c r="EC33" s="14">
        <v>1</v>
      </c>
      <c r="ED33" s="144" t="s">
        <v>57</v>
      </c>
      <c r="EE33" s="144" t="s">
        <v>57</v>
      </c>
      <c r="EF33" s="13">
        <v>0</v>
      </c>
      <c r="EG33" s="13">
        <v>0</v>
      </c>
      <c r="EH33" s="13">
        <v>0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14">
        <v>1</v>
      </c>
      <c r="EO33" s="14">
        <v>1</v>
      </c>
      <c r="EP33" s="14">
        <v>1</v>
      </c>
      <c r="EQ33" s="13">
        <v>0</v>
      </c>
      <c r="ER33" s="14">
        <v>1</v>
      </c>
      <c r="ES33" s="14">
        <v>1</v>
      </c>
      <c r="ET33" s="14">
        <v>1</v>
      </c>
      <c r="EU33" s="13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101">
        <f t="shared" si="0"/>
        <v>65</v>
      </c>
      <c r="FD33" s="140">
        <f t="shared" si="2"/>
        <v>0.65</v>
      </c>
      <c r="FE33" s="101">
        <f t="shared" si="1"/>
        <v>22</v>
      </c>
      <c r="FF33" s="141"/>
      <c r="FG33" s="6">
        <v>0</v>
      </c>
      <c r="FH33" s="125">
        <v>8106138.4302638397</v>
      </c>
      <c r="FI33" s="124">
        <v>40881200000</v>
      </c>
      <c r="FJ33" s="124">
        <v>5199500000</v>
      </c>
      <c r="FK33" s="124">
        <v>34794.384220848544</v>
      </c>
      <c r="FL33" s="124">
        <v>9113355220</v>
      </c>
      <c r="FM33" s="124">
        <v>89421344780</v>
      </c>
      <c r="FN33" s="134"/>
      <c r="FO33" s="134"/>
    </row>
    <row r="34" spans="1:171" s="133" customFormat="1" x14ac:dyDescent="0.25">
      <c r="A34" s="135" t="s">
        <v>187</v>
      </c>
      <c r="B34" s="129" t="s">
        <v>32</v>
      </c>
      <c r="C34" s="14">
        <v>1</v>
      </c>
      <c r="D34" s="14">
        <v>1</v>
      </c>
      <c r="E34" s="128">
        <v>36939345402</v>
      </c>
      <c r="F34" s="128">
        <v>36939345402</v>
      </c>
      <c r="G34" s="97">
        <f t="shared" si="5"/>
        <v>0</v>
      </c>
      <c r="H34" s="138">
        <v>1</v>
      </c>
      <c r="I34" s="138">
        <v>1</v>
      </c>
      <c r="J34" s="138">
        <v>1</v>
      </c>
      <c r="K34" s="138">
        <v>1</v>
      </c>
      <c r="L34" s="138">
        <v>1</v>
      </c>
      <c r="M34" s="138">
        <v>1</v>
      </c>
      <c r="N34" s="138">
        <v>1</v>
      </c>
      <c r="O34" s="144" t="s">
        <v>57</v>
      </c>
      <c r="P34" s="138">
        <v>1</v>
      </c>
      <c r="Q34" s="138">
        <v>1</v>
      </c>
      <c r="R34" s="138">
        <v>1</v>
      </c>
      <c r="S34" s="138">
        <v>1</v>
      </c>
      <c r="T34" s="138">
        <v>1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14">
        <v>1</v>
      </c>
      <c r="AD34" s="14">
        <v>1</v>
      </c>
      <c r="AE34" s="14">
        <v>1</v>
      </c>
      <c r="AF34" s="14">
        <v>1</v>
      </c>
      <c r="AG34" s="14">
        <v>1</v>
      </c>
      <c r="AH34" s="14">
        <v>1</v>
      </c>
      <c r="AI34" s="14">
        <v>1</v>
      </c>
      <c r="AJ34" s="14">
        <v>1</v>
      </c>
      <c r="AK34" s="14">
        <v>1</v>
      </c>
      <c r="AL34" s="14">
        <v>1</v>
      </c>
      <c r="AM34" s="14">
        <v>1</v>
      </c>
      <c r="AN34" s="14">
        <v>1</v>
      </c>
      <c r="AO34" s="14">
        <v>1</v>
      </c>
      <c r="AP34" s="14">
        <v>1</v>
      </c>
      <c r="AQ34" s="14">
        <v>1</v>
      </c>
      <c r="AR34" s="144" t="s">
        <v>57</v>
      </c>
      <c r="AS34" s="144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14">
        <v>1</v>
      </c>
      <c r="BG34" s="14">
        <v>1</v>
      </c>
      <c r="BH34" s="14">
        <v>1</v>
      </c>
      <c r="BI34" s="14">
        <v>1</v>
      </c>
      <c r="BJ34" s="13">
        <v>0</v>
      </c>
      <c r="BK34" s="13">
        <v>0</v>
      </c>
      <c r="BL34" s="144" t="s">
        <v>57</v>
      </c>
      <c r="BM34" s="144" t="s">
        <v>57</v>
      </c>
      <c r="BN34" s="139">
        <v>0</v>
      </c>
      <c r="BO34" s="14">
        <v>1</v>
      </c>
      <c r="BP34" s="14">
        <v>1</v>
      </c>
      <c r="BQ34" s="14">
        <v>1</v>
      </c>
      <c r="BR34" s="14">
        <v>1</v>
      </c>
      <c r="BS34" s="14">
        <v>1</v>
      </c>
      <c r="BT34" s="14">
        <v>1</v>
      </c>
      <c r="BU34" s="14">
        <v>1</v>
      </c>
      <c r="BV34" s="14">
        <v>1</v>
      </c>
      <c r="BW34" s="14">
        <v>1</v>
      </c>
      <c r="BX34" s="14">
        <v>1</v>
      </c>
      <c r="BY34" s="14">
        <v>1</v>
      </c>
      <c r="BZ34" s="14">
        <v>1</v>
      </c>
      <c r="CA34" s="14">
        <v>1</v>
      </c>
      <c r="CB34" s="185" t="s">
        <v>57</v>
      </c>
      <c r="CC34" s="14">
        <v>1</v>
      </c>
      <c r="CD34" s="13">
        <v>0</v>
      </c>
      <c r="CE34" s="14">
        <v>1</v>
      </c>
      <c r="CF34" s="14">
        <v>1</v>
      </c>
      <c r="CG34" s="14">
        <v>1</v>
      </c>
      <c r="CH34" s="14">
        <v>1</v>
      </c>
      <c r="CI34" s="14">
        <v>1</v>
      </c>
      <c r="CJ34" s="144" t="s">
        <v>57</v>
      </c>
      <c r="CK34" s="14">
        <v>1</v>
      </c>
      <c r="CL34" s="14">
        <v>1</v>
      </c>
      <c r="CM34" s="13">
        <v>0</v>
      </c>
      <c r="CN34" s="14">
        <v>1</v>
      </c>
      <c r="CO34" s="144" t="s">
        <v>57</v>
      </c>
      <c r="CP34" s="144" t="s">
        <v>57</v>
      </c>
      <c r="CQ34" s="9">
        <v>0</v>
      </c>
      <c r="CR34" s="14">
        <v>1</v>
      </c>
      <c r="CS34" s="14">
        <v>1</v>
      </c>
      <c r="CT34" s="14">
        <v>1</v>
      </c>
      <c r="CU34" s="14">
        <v>1</v>
      </c>
      <c r="CV34" s="14">
        <v>1</v>
      </c>
      <c r="CW34" s="14">
        <v>1</v>
      </c>
      <c r="CX34" s="14">
        <v>1</v>
      </c>
      <c r="CY34" s="13">
        <v>0</v>
      </c>
      <c r="CZ34" s="14">
        <v>1</v>
      </c>
      <c r="DA34" s="14">
        <v>1</v>
      </c>
      <c r="DB34" s="14">
        <v>1</v>
      </c>
      <c r="DC34" s="144" t="s">
        <v>57</v>
      </c>
      <c r="DD34" s="185" t="s">
        <v>57</v>
      </c>
      <c r="DE34" s="144" t="s">
        <v>57</v>
      </c>
      <c r="DF34" s="14">
        <v>1</v>
      </c>
      <c r="DG34" s="144" t="s">
        <v>57</v>
      </c>
      <c r="DH34" s="14">
        <v>1</v>
      </c>
      <c r="DI34" s="144" t="s">
        <v>57</v>
      </c>
      <c r="DJ34" s="14">
        <v>1</v>
      </c>
      <c r="DK34" s="14">
        <v>1</v>
      </c>
      <c r="DL34" s="14">
        <v>1</v>
      </c>
      <c r="DM34" s="14">
        <v>1</v>
      </c>
      <c r="DN34" s="144" t="s">
        <v>57</v>
      </c>
      <c r="DO34" s="144" t="s">
        <v>57</v>
      </c>
      <c r="DP34" s="14">
        <v>1</v>
      </c>
      <c r="DQ34" s="14">
        <v>1</v>
      </c>
      <c r="DR34" s="14">
        <v>1</v>
      </c>
      <c r="DS34" s="14">
        <v>1</v>
      </c>
      <c r="DT34" s="14">
        <v>1</v>
      </c>
      <c r="DU34" s="14">
        <v>1</v>
      </c>
      <c r="DV34" s="14">
        <v>1</v>
      </c>
      <c r="DW34" s="14">
        <v>1</v>
      </c>
      <c r="DX34" s="14">
        <v>1</v>
      </c>
      <c r="DY34" s="14">
        <v>1</v>
      </c>
      <c r="DZ34" s="14">
        <v>1</v>
      </c>
      <c r="EA34" s="13">
        <v>0</v>
      </c>
      <c r="EB34" s="144" t="s">
        <v>57</v>
      </c>
      <c r="EC34" s="14">
        <v>1</v>
      </c>
      <c r="ED34" s="144" t="s">
        <v>57</v>
      </c>
      <c r="EE34" s="144" t="s">
        <v>57</v>
      </c>
      <c r="EF34" s="14">
        <v>1</v>
      </c>
      <c r="EG34" s="14">
        <v>1</v>
      </c>
      <c r="EH34" s="14">
        <v>1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14">
        <v>1</v>
      </c>
      <c r="EO34" s="9">
        <v>0</v>
      </c>
      <c r="EP34" s="14">
        <v>1</v>
      </c>
      <c r="EQ34" s="13">
        <v>0</v>
      </c>
      <c r="ER34" s="14">
        <v>1</v>
      </c>
      <c r="ES34" s="14">
        <v>1</v>
      </c>
      <c r="ET34" s="14">
        <v>1</v>
      </c>
      <c r="EU34" s="14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101">
        <f t="shared" si="0"/>
        <v>90</v>
      </c>
      <c r="FD34" s="140">
        <f t="shared" si="2"/>
        <v>0.9</v>
      </c>
      <c r="FE34" s="101">
        <f t="shared" si="1"/>
        <v>11</v>
      </c>
      <c r="FF34" s="141"/>
      <c r="FG34" s="5">
        <v>1</v>
      </c>
      <c r="FH34" s="125">
        <v>2145877.5894156001</v>
      </c>
      <c r="FI34" s="124">
        <v>10081164730</v>
      </c>
      <c r="FJ34" s="124">
        <v>210577491</v>
      </c>
      <c r="FK34" s="124">
        <v>1775.7392974882982</v>
      </c>
      <c r="FL34" s="124">
        <v>5375257179</v>
      </c>
      <c r="FM34" s="124">
        <v>30983765247</v>
      </c>
      <c r="FN34" s="134"/>
      <c r="FO34" s="134"/>
    </row>
    <row r="35" spans="1:171" s="133" customFormat="1" x14ac:dyDescent="0.25">
      <c r="A35" s="135" t="s">
        <v>188</v>
      </c>
      <c r="B35" s="129" t="s">
        <v>33</v>
      </c>
      <c r="C35" s="14">
        <v>1</v>
      </c>
      <c r="D35" s="14">
        <v>1</v>
      </c>
      <c r="E35" s="128">
        <v>27552097693</v>
      </c>
      <c r="F35" s="128">
        <v>27552097693</v>
      </c>
      <c r="G35" s="97">
        <f t="shared" si="5"/>
        <v>0</v>
      </c>
      <c r="H35" s="138">
        <v>1</v>
      </c>
      <c r="I35" s="138">
        <v>1</v>
      </c>
      <c r="J35" s="14">
        <v>1</v>
      </c>
      <c r="K35" s="138">
        <v>1</v>
      </c>
      <c r="L35" s="138">
        <v>1</v>
      </c>
      <c r="M35" s="138">
        <v>1</v>
      </c>
      <c r="N35" s="138">
        <v>1</v>
      </c>
      <c r="O35" s="144" t="s">
        <v>57</v>
      </c>
      <c r="P35" s="138">
        <v>1</v>
      </c>
      <c r="Q35" s="138">
        <v>1</v>
      </c>
      <c r="R35" s="138">
        <v>1</v>
      </c>
      <c r="S35" s="138">
        <v>1</v>
      </c>
      <c r="T35" s="138">
        <v>1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14">
        <v>1</v>
      </c>
      <c r="AD35" s="14">
        <v>1</v>
      </c>
      <c r="AE35" s="14">
        <v>1</v>
      </c>
      <c r="AF35" s="14">
        <v>1</v>
      </c>
      <c r="AG35" s="14">
        <v>1</v>
      </c>
      <c r="AH35" s="13">
        <v>0</v>
      </c>
      <c r="AI35" s="14">
        <v>1</v>
      </c>
      <c r="AJ35" s="14">
        <v>1</v>
      </c>
      <c r="AK35" s="14">
        <v>1</v>
      </c>
      <c r="AL35" s="14">
        <v>1</v>
      </c>
      <c r="AM35" s="13">
        <v>0</v>
      </c>
      <c r="AN35" s="14">
        <v>1</v>
      </c>
      <c r="AO35" s="14">
        <v>1</v>
      </c>
      <c r="AP35" s="13">
        <v>0</v>
      </c>
      <c r="AQ35" s="13">
        <v>0</v>
      </c>
      <c r="AR35" s="144" t="s">
        <v>57</v>
      </c>
      <c r="AS35" s="144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13">
        <v>0</v>
      </c>
      <c r="BG35" s="14">
        <v>1</v>
      </c>
      <c r="BH35" s="13">
        <v>0</v>
      </c>
      <c r="BI35" s="13">
        <v>0</v>
      </c>
      <c r="BJ35" s="13">
        <v>0</v>
      </c>
      <c r="BK35" s="13">
        <v>0</v>
      </c>
      <c r="BL35" s="144" t="s">
        <v>57</v>
      </c>
      <c r="BM35" s="144" t="s">
        <v>57</v>
      </c>
      <c r="BN35" s="13">
        <v>0</v>
      </c>
      <c r="BO35" s="14">
        <v>1</v>
      </c>
      <c r="BP35" s="14">
        <v>1</v>
      </c>
      <c r="BQ35" s="14">
        <v>1</v>
      </c>
      <c r="BR35" s="14">
        <v>1</v>
      </c>
      <c r="BS35" s="14">
        <v>1</v>
      </c>
      <c r="BT35" s="13">
        <v>0</v>
      </c>
      <c r="BU35" s="14">
        <v>1</v>
      </c>
      <c r="BV35" s="14">
        <v>1</v>
      </c>
      <c r="BW35" s="14">
        <v>1</v>
      </c>
      <c r="BX35" s="14">
        <v>1</v>
      </c>
      <c r="BY35" s="14">
        <v>1</v>
      </c>
      <c r="BZ35" s="14">
        <v>1</v>
      </c>
      <c r="CA35" s="14">
        <v>1</v>
      </c>
      <c r="CB35" s="185" t="s">
        <v>57</v>
      </c>
      <c r="CC35" s="14">
        <v>1</v>
      </c>
      <c r="CD35" s="13">
        <v>0</v>
      </c>
      <c r="CE35" s="13">
        <v>0</v>
      </c>
      <c r="CF35" s="13">
        <v>0</v>
      </c>
      <c r="CG35" s="13">
        <v>0</v>
      </c>
      <c r="CH35" s="13">
        <v>0</v>
      </c>
      <c r="CI35" s="13">
        <v>0</v>
      </c>
      <c r="CJ35" s="144" t="s">
        <v>57</v>
      </c>
      <c r="CK35" s="13">
        <v>0</v>
      </c>
      <c r="CL35" s="13">
        <v>0</v>
      </c>
      <c r="CM35" s="13">
        <v>0</v>
      </c>
      <c r="CN35" s="13">
        <v>0</v>
      </c>
      <c r="CO35" s="144" t="s">
        <v>57</v>
      </c>
      <c r="CP35" s="144" t="s">
        <v>57</v>
      </c>
      <c r="CQ35" s="13">
        <v>0</v>
      </c>
      <c r="CR35" s="13">
        <v>0</v>
      </c>
      <c r="CS35" s="13">
        <v>0</v>
      </c>
      <c r="CT35" s="14">
        <v>1</v>
      </c>
      <c r="CU35" s="13">
        <v>0</v>
      </c>
      <c r="CV35" s="13">
        <v>0</v>
      </c>
      <c r="CW35" s="13">
        <v>0</v>
      </c>
      <c r="CX35" s="13">
        <v>0</v>
      </c>
      <c r="CY35" s="13">
        <v>0</v>
      </c>
      <c r="CZ35" s="13">
        <v>0</v>
      </c>
      <c r="DA35" s="13">
        <v>0</v>
      </c>
      <c r="DB35" s="14">
        <v>1</v>
      </c>
      <c r="DC35" s="144" t="s">
        <v>57</v>
      </c>
      <c r="DD35" s="185" t="s">
        <v>57</v>
      </c>
      <c r="DE35" s="144" t="s">
        <v>57</v>
      </c>
      <c r="DF35" s="14">
        <v>1</v>
      </c>
      <c r="DG35" s="144" t="s">
        <v>57</v>
      </c>
      <c r="DH35" s="14">
        <v>1</v>
      </c>
      <c r="DI35" s="144" t="s">
        <v>57</v>
      </c>
      <c r="DJ35" s="14">
        <v>1</v>
      </c>
      <c r="DK35" s="13">
        <v>0</v>
      </c>
      <c r="DL35" s="138">
        <v>1</v>
      </c>
      <c r="DM35" s="138">
        <v>1</v>
      </c>
      <c r="DN35" s="144" t="s">
        <v>57</v>
      </c>
      <c r="DO35" s="144" t="s">
        <v>57</v>
      </c>
      <c r="DP35" s="138">
        <v>1</v>
      </c>
      <c r="DQ35" s="138">
        <v>1</v>
      </c>
      <c r="DR35" s="138">
        <v>1</v>
      </c>
      <c r="DS35" s="13">
        <v>0</v>
      </c>
      <c r="DT35" s="13">
        <v>0</v>
      </c>
      <c r="DU35" s="13">
        <v>0</v>
      </c>
      <c r="DV35" s="14">
        <v>1</v>
      </c>
      <c r="DW35" s="14">
        <v>1</v>
      </c>
      <c r="DX35" s="14">
        <v>1</v>
      </c>
      <c r="DY35" s="13">
        <v>0</v>
      </c>
      <c r="DZ35" s="13">
        <v>0</v>
      </c>
      <c r="EA35" s="13">
        <v>0</v>
      </c>
      <c r="EB35" s="144" t="s">
        <v>57</v>
      </c>
      <c r="EC35" s="13">
        <v>0</v>
      </c>
      <c r="ED35" s="144" t="s">
        <v>57</v>
      </c>
      <c r="EE35" s="144" t="s">
        <v>57</v>
      </c>
      <c r="EF35" s="13">
        <v>0</v>
      </c>
      <c r="EG35" s="13">
        <v>0</v>
      </c>
      <c r="EH35" s="13">
        <v>0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9">
        <v>0</v>
      </c>
      <c r="EO35" s="9">
        <v>0</v>
      </c>
      <c r="EP35" s="14">
        <v>1</v>
      </c>
      <c r="EQ35" s="14">
        <v>1</v>
      </c>
      <c r="ER35" s="14">
        <v>1</v>
      </c>
      <c r="ES35" s="14">
        <v>1</v>
      </c>
      <c r="ET35" s="14">
        <v>1</v>
      </c>
      <c r="EU35" s="14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101">
        <f t="shared" si="0"/>
        <v>56</v>
      </c>
      <c r="FD35" s="140">
        <f t="shared" si="2"/>
        <v>0.56000000000000005</v>
      </c>
      <c r="FE35" s="101">
        <f t="shared" si="1"/>
        <v>28</v>
      </c>
      <c r="FF35" s="141"/>
      <c r="FG35" s="6">
        <v>0</v>
      </c>
      <c r="FH35" s="125">
        <v>1588417.58284888</v>
      </c>
      <c r="FI35" s="124">
        <v>10078326291</v>
      </c>
      <c r="FJ35" s="124">
        <v>2402495312</v>
      </c>
      <c r="FK35" s="124">
        <v>6279.9928669920264</v>
      </c>
      <c r="FL35" s="124">
        <v>890919415</v>
      </c>
      <c r="FM35" s="124">
        <v>23243975668</v>
      </c>
      <c r="FN35" s="134"/>
      <c r="FO35" s="134"/>
    </row>
    <row r="36" spans="1:171" x14ac:dyDescent="0.25">
      <c r="A36" s="74"/>
      <c r="B36" s="31"/>
      <c r="C36" s="31"/>
      <c r="D36" s="31"/>
      <c r="E36" s="75"/>
      <c r="F36" s="75"/>
      <c r="G36" s="76"/>
      <c r="H36" s="31"/>
      <c r="I36" s="31"/>
      <c r="J36" s="31"/>
      <c r="K36" s="31"/>
      <c r="L36" s="31"/>
      <c r="M36" s="122"/>
      <c r="N36" s="12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122"/>
      <c r="BG36" s="122"/>
      <c r="BH36" s="122"/>
      <c r="BI36" s="122"/>
      <c r="BJ36" s="122"/>
      <c r="BK36" s="122"/>
      <c r="BL36" s="31"/>
      <c r="BM36" s="31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122"/>
      <c r="CW36" s="122"/>
      <c r="CX36" s="122"/>
      <c r="CY36" s="122"/>
      <c r="CZ36" s="122"/>
      <c r="DA36" s="122"/>
      <c r="DB36" s="122"/>
      <c r="DC36" s="31"/>
      <c r="DD36" s="122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31"/>
      <c r="EC36" s="122"/>
      <c r="ED36" s="122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G36" s="31"/>
      <c r="FH36" s="31"/>
      <c r="FI36" s="73"/>
      <c r="FJ36" s="73"/>
      <c r="FK36" s="73"/>
      <c r="FL36" s="31"/>
      <c r="FM36" s="31"/>
      <c r="FN36" s="31"/>
    </row>
    <row r="37" spans="1:171" x14ac:dyDescent="0.25">
      <c r="A37" s="74"/>
      <c r="B37" s="31"/>
      <c r="C37" s="31"/>
      <c r="D37" s="31"/>
      <c r="E37" s="75"/>
      <c r="F37" s="75"/>
      <c r="G37" s="7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122"/>
      <c r="ED37" s="122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G37" s="31"/>
      <c r="FH37" s="31"/>
      <c r="FI37" s="73"/>
      <c r="FJ37" s="73"/>
      <c r="FK37" s="73"/>
      <c r="FL37" s="31"/>
      <c r="FM37" s="31"/>
      <c r="FN37" s="31"/>
    </row>
    <row r="38" spans="1:171" ht="15.75" customHeight="1" x14ac:dyDescent="0.25">
      <c r="A38" s="74"/>
      <c r="B38" s="31"/>
      <c r="C38" s="31"/>
      <c r="D38" s="31"/>
      <c r="E38" s="75"/>
      <c r="F38" s="75"/>
      <c r="G38" s="7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122"/>
      <c r="ED38" s="122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G38" s="31"/>
      <c r="FH38" s="31"/>
      <c r="FI38" s="73"/>
      <c r="FJ38" s="73"/>
      <c r="FK38" s="73"/>
      <c r="FL38" s="31"/>
      <c r="FM38" s="31"/>
      <c r="FN38" s="31"/>
    </row>
    <row r="39" spans="1:171" x14ac:dyDescent="0.25">
      <c r="A39" s="74"/>
      <c r="B39" s="31"/>
      <c r="C39" s="31"/>
      <c r="D39" s="31"/>
      <c r="E39" s="75"/>
      <c r="F39" s="75"/>
      <c r="G39" s="7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G39" s="31"/>
      <c r="FH39" s="31"/>
      <c r="FI39" s="73"/>
      <c r="FJ39" s="73"/>
      <c r="FK39" s="73"/>
      <c r="FL39" s="31"/>
      <c r="FM39" s="31"/>
      <c r="FN39" s="31"/>
    </row>
    <row r="40" spans="1:171" x14ac:dyDescent="0.25">
      <c r="A40" s="74"/>
      <c r="B40" s="31"/>
      <c r="C40" s="31"/>
      <c r="D40" s="31"/>
      <c r="E40" s="75"/>
      <c r="F40" s="75"/>
      <c r="G40" s="7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G40" s="31"/>
      <c r="FH40" s="31"/>
      <c r="FI40" s="73"/>
      <c r="FJ40" s="73"/>
      <c r="FK40" s="73"/>
      <c r="FL40" s="31"/>
      <c r="FM40" s="31"/>
      <c r="FN40" s="31"/>
    </row>
    <row r="41" spans="1:171" x14ac:dyDescent="0.25">
      <c r="A41" s="74"/>
      <c r="B41" s="31"/>
      <c r="C41" s="31"/>
      <c r="D41" s="31"/>
      <c r="E41" s="75"/>
      <c r="F41" s="75"/>
      <c r="G41" s="7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G41" s="31"/>
      <c r="FH41" s="31"/>
      <c r="FI41" s="73"/>
      <c r="FJ41" s="73"/>
      <c r="FK41" s="73"/>
      <c r="FL41" s="31"/>
      <c r="FM41" s="31"/>
      <c r="FN41" s="31"/>
    </row>
    <row r="42" spans="1:171" x14ac:dyDescent="0.25">
      <c r="A42" s="74"/>
      <c r="B42" s="31"/>
      <c r="C42" s="31"/>
      <c r="D42" s="31"/>
      <c r="E42" s="75"/>
      <c r="F42" s="75"/>
      <c r="G42" s="7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G42" s="31"/>
      <c r="FH42" s="31"/>
      <c r="FI42" s="31"/>
      <c r="FJ42" s="31"/>
      <c r="FK42" s="31"/>
      <c r="FL42" s="31"/>
      <c r="FM42" s="31"/>
      <c r="FN42" s="31"/>
    </row>
  </sheetData>
  <mergeCells count="14">
    <mergeCell ref="BO1:CB1"/>
    <mergeCell ref="H1:AF1"/>
    <mergeCell ref="A1:A3"/>
    <mergeCell ref="B1:B3"/>
    <mergeCell ref="BF1:BN1"/>
    <mergeCell ref="AG1:BE1"/>
    <mergeCell ref="FG1:FM1"/>
    <mergeCell ref="CC1:CD1"/>
    <mergeCell ref="CE1:CP1"/>
    <mergeCell ref="DE1:DI1"/>
    <mergeCell ref="FC1:FE1"/>
    <mergeCell ref="EN1:FB1"/>
    <mergeCell ref="CQ1:DD1"/>
    <mergeCell ref="DJ1:EM1"/>
  </mergeCells>
  <conditionalFormatting sqref="EV14:FB14 EV32:FB32">
    <cfRule type="colorScale" priority="38">
      <colorScale>
        <cfvo type="num" val="0"/>
        <cfvo type="num" val="1"/>
        <color rgb="FFFFFF00"/>
        <color rgb="FF00B050"/>
      </colorScale>
    </cfRule>
  </conditionalFormatting>
  <conditionalFormatting sqref="EV18:FB18">
    <cfRule type="colorScale" priority="37">
      <colorScale>
        <cfvo type="num" val="0"/>
        <cfvo type="num" val="1"/>
        <color rgb="FFFFFF00"/>
        <color rgb="FF00B050"/>
      </colorScale>
    </cfRule>
  </conditionalFormatting>
  <conditionalFormatting sqref="CB32 CB14">
    <cfRule type="colorScale" priority="36">
      <colorScale>
        <cfvo type="num" val="0"/>
        <cfvo type="num" val="1"/>
        <color rgb="FFFFFF00"/>
        <color rgb="FF00B050"/>
      </colorScale>
    </cfRule>
  </conditionalFormatting>
  <conditionalFormatting sqref="CB18">
    <cfRule type="colorScale" priority="35">
      <colorScale>
        <cfvo type="num" val="0"/>
        <cfvo type="num" val="1"/>
        <color rgb="FFFFFF00"/>
        <color rgb="FF00B050"/>
      </colorScale>
    </cfRule>
  </conditionalFormatting>
  <conditionalFormatting sqref="DD14 DD32">
    <cfRule type="colorScale" priority="34">
      <colorScale>
        <cfvo type="num" val="0"/>
        <cfvo type="num" val="1"/>
        <color rgb="FFFFFF00"/>
        <color rgb="FF00B050"/>
      </colorScale>
    </cfRule>
  </conditionalFormatting>
  <conditionalFormatting sqref="DD18">
    <cfRule type="colorScale" priority="33">
      <colorScale>
        <cfvo type="num" val="0"/>
        <cfvo type="num" val="1"/>
        <color rgb="FFFFFF00"/>
        <color rgb="FF00B050"/>
      </colorScale>
    </cfRule>
  </conditionalFormatting>
  <conditionalFormatting sqref="U18">
    <cfRule type="cellIs" dxfId="19" priority="20" operator="equal">
      <formula>"Ley de Ing."</formula>
    </cfRule>
  </conditionalFormatting>
  <conditionalFormatting sqref="V18">
    <cfRule type="cellIs" dxfId="18" priority="19" operator="equal">
      <formula>"Ley de Ing."</formula>
    </cfRule>
  </conditionalFormatting>
  <conditionalFormatting sqref="W18">
    <cfRule type="cellIs" dxfId="17" priority="18" operator="equal">
      <formula>"Ley de Ing."</formula>
    </cfRule>
  </conditionalFormatting>
  <conditionalFormatting sqref="X18">
    <cfRule type="cellIs" dxfId="16" priority="17" operator="equal">
      <formula>"Ley de Ing."</formula>
    </cfRule>
  </conditionalFormatting>
  <conditionalFormatting sqref="Y18">
    <cfRule type="cellIs" dxfId="15" priority="16" operator="equal">
      <formula>"Ley de Ing."</formula>
    </cfRule>
  </conditionalFormatting>
  <conditionalFormatting sqref="Z18">
    <cfRule type="cellIs" dxfId="14" priority="15" operator="equal">
      <formula>"Ley de Ing."</formula>
    </cfRule>
  </conditionalFormatting>
  <conditionalFormatting sqref="AA18">
    <cfRule type="cellIs" dxfId="13" priority="14" operator="equal">
      <formula>"Ley de Ing."</formula>
    </cfRule>
  </conditionalFormatting>
  <conditionalFormatting sqref="AB18">
    <cfRule type="cellIs" dxfId="12" priority="13" operator="equal">
      <formula>"Ley de Ing."</formula>
    </cfRule>
  </conditionalFormatting>
  <conditionalFormatting sqref="AT18">
    <cfRule type="cellIs" dxfId="11" priority="12" operator="equal">
      <formula>"Ley de Ing."</formula>
    </cfRule>
  </conditionalFormatting>
  <conditionalFormatting sqref="AU18">
    <cfRule type="cellIs" dxfId="10" priority="11" operator="equal">
      <formula>"Ley de Ing."</formula>
    </cfRule>
  </conditionalFormatting>
  <conditionalFormatting sqref="AV18">
    <cfRule type="cellIs" dxfId="9" priority="10" operator="equal">
      <formula>"Ley de Ing."</formula>
    </cfRule>
  </conditionalFormatting>
  <conditionalFormatting sqref="AW18">
    <cfRule type="cellIs" dxfId="8" priority="9" operator="equal">
      <formula>"Ley de Ing."</formula>
    </cfRule>
  </conditionalFormatting>
  <conditionalFormatting sqref="AX18">
    <cfRule type="cellIs" dxfId="7" priority="8" operator="equal">
      <formula>"Ley de Ing."</formula>
    </cfRule>
  </conditionalFormatting>
  <conditionalFormatting sqref="AY18">
    <cfRule type="cellIs" dxfId="6" priority="7" operator="equal">
      <formula>"Ley de Ing."</formula>
    </cfRule>
  </conditionalFormatting>
  <conditionalFormatting sqref="AZ18">
    <cfRule type="cellIs" dxfId="5" priority="6" operator="equal">
      <formula>"Ley de Ing."</formula>
    </cfRule>
  </conditionalFormatting>
  <conditionalFormatting sqref="BA18">
    <cfRule type="cellIs" dxfId="4" priority="5" operator="equal">
      <formula>"Ley de Ing."</formula>
    </cfRule>
  </conditionalFormatting>
  <conditionalFormatting sqref="BB18">
    <cfRule type="cellIs" dxfId="3" priority="4" operator="equal">
      <formula>"Ley de Ing."</formula>
    </cfRule>
  </conditionalFormatting>
  <conditionalFormatting sqref="BC18">
    <cfRule type="cellIs" dxfId="2" priority="3" operator="equal">
      <formula>"Ley de Ing."</formula>
    </cfRule>
  </conditionalFormatting>
  <conditionalFormatting sqref="BD18">
    <cfRule type="cellIs" dxfId="1" priority="2" operator="equal">
      <formula>"Ley de Ing."</formula>
    </cfRule>
  </conditionalFormatting>
  <conditionalFormatting sqref="BE18">
    <cfRule type="cellIs" dxfId="0" priority="1" operator="equal">
      <formula>"Ley de Ing."</formula>
    </cfRule>
  </conditionalFormatting>
  <pageMargins left="0.7" right="0.7" top="0.75" bottom="0.75" header="0.3" footer="0.3"/>
  <ignoredErrors>
    <ignoredError sqref="FD12" formula="1"/>
    <ignoredError sqref="A4:A35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imco</dc:creator>
  <cp:lastModifiedBy>imco</cp:lastModifiedBy>
  <dcterms:created xsi:type="dcterms:W3CDTF">2014-09-23T19:11:25Z</dcterms:created>
  <dcterms:modified xsi:type="dcterms:W3CDTF">2017-09-06T22:37:15Z</dcterms:modified>
</cp:coreProperties>
</file>