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ANNTHMZ/Documents/NAICM TIMT FINALES/"/>
    </mc:Choice>
  </mc:AlternateContent>
  <xr:revisionPtr revIDLastSave="0" documentId="13_ncr:1_{EB52F873-E74B-3045-A869-851F13C2547C}" xr6:coauthVersionLast="36" xr6:coauthVersionMax="36" xr10:uidLastSave="{00000000-0000-0000-0000-000000000000}"/>
  <bookViews>
    <workbookView xWindow="0" yWindow="460" windowWidth="28800" windowHeight="16140" xr2:uid="{00000000-000D-0000-FFFF-FFFF00000000}"/>
  </bookViews>
  <sheets>
    <sheet name="ÍNDICE" sheetId="27" r:id="rId1"/>
    <sheet name="CONTRATOS_NAIM" sheetId="1" r:id="rId2"/>
    <sheet name="PERDEDORAS" sheetId="17" r:id="rId3"/>
    <sheet name="CONVENIOS" sheetId="18" r:id="rId4"/>
    <sheet name="DESCRIPCION_VARIABLES" sheetId="16" r:id="rId5"/>
  </sheets>
  <externalReferences>
    <externalReference r:id="rId6"/>
  </externalReferences>
  <definedNames>
    <definedName name="_xlnm._FilterDatabase" localSheetId="1" hidden="1">CONTRATOS_NAIM!$A$1:$EZ$339</definedName>
    <definedName name="_xlnm._FilterDatabase" localSheetId="3" hidden="1">CONVENIOS!$A$2:$AP$42</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L88" i="1" l="1"/>
  <c r="E4" i="18" l="1"/>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3" i="18"/>
  <c r="AQ4" i="18"/>
  <c r="AQ5" i="18"/>
  <c r="AQ6" i="18"/>
  <c r="AQ7" i="18"/>
  <c r="AQ8" i="18"/>
  <c r="AQ9" i="18"/>
  <c r="AQ10" i="18"/>
  <c r="AQ11" i="18"/>
  <c r="AQ12" i="18"/>
  <c r="AQ13" i="18"/>
  <c r="AQ14" i="18"/>
  <c r="AQ15" i="18"/>
  <c r="AQ16" i="18"/>
  <c r="AQ17" i="18"/>
  <c r="AQ18" i="18"/>
  <c r="AQ19" i="18"/>
  <c r="AQ20" i="18"/>
  <c r="AQ21" i="18"/>
  <c r="AQ22" i="18"/>
  <c r="AQ23" i="18"/>
  <c r="AQ24" i="18"/>
  <c r="AQ25" i="18"/>
  <c r="AQ26" i="18"/>
  <c r="AQ27" i="18"/>
  <c r="AQ28" i="18"/>
  <c r="AQ29" i="18"/>
  <c r="AQ30" i="18"/>
  <c r="AQ31" i="18"/>
  <c r="AQ32" i="18"/>
  <c r="AQ33" i="18"/>
  <c r="AQ34" i="18"/>
  <c r="AQ35" i="18"/>
  <c r="AQ36" i="18"/>
  <c r="AQ37" i="18"/>
  <c r="AQ38" i="18"/>
  <c r="AQ39" i="18"/>
  <c r="AQ40" i="18"/>
  <c r="AQ41" i="18"/>
  <c r="AQ42" i="18"/>
  <c r="AQ43" i="18"/>
  <c r="AQ44" i="18"/>
  <c r="AQ45" i="18"/>
  <c r="AQ46" i="18"/>
  <c r="AQ47" i="18"/>
  <c r="AQ48" i="18"/>
  <c r="AQ3" i="18"/>
  <c r="Z231" i="1"/>
  <c r="CV3" i="1" l="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63" i="1"/>
  <c r="CV64" i="1"/>
  <c r="CV65" i="1"/>
  <c r="CV66" i="1"/>
  <c r="CV67" i="1"/>
  <c r="CV68" i="1"/>
  <c r="CV69" i="1"/>
  <c r="CV70" i="1"/>
  <c r="CV71" i="1"/>
  <c r="CV72" i="1"/>
  <c r="CV73" i="1"/>
  <c r="CV74" i="1"/>
  <c r="CV75" i="1"/>
  <c r="CV76" i="1"/>
  <c r="CV77" i="1"/>
  <c r="CV78" i="1"/>
  <c r="CV79" i="1"/>
  <c r="CV80" i="1"/>
  <c r="CV81" i="1"/>
  <c r="CV82" i="1"/>
  <c r="CV83" i="1"/>
  <c r="CV84" i="1"/>
  <c r="CV85" i="1"/>
  <c r="CV86" i="1"/>
  <c r="CV87" i="1"/>
  <c r="CV88" i="1"/>
  <c r="CV89" i="1"/>
  <c r="CV90" i="1"/>
  <c r="CV91" i="1"/>
  <c r="CV92" i="1"/>
  <c r="CV93" i="1"/>
  <c r="CV94" i="1"/>
  <c r="CV95" i="1"/>
  <c r="CV96" i="1"/>
  <c r="CV97" i="1"/>
  <c r="CV98" i="1"/>
  <c r="CV99" i="1"/>
  <c r="CV100" i="1"/>
  <c r="CV101" i="1"/>
  <c r="CV102" i="1"/>
  <c r="CV103" i="1"/>
  <c r="CV104" i="1"/>
  <c r="CV105" i="1"/>
  <c r="CV106" i="1"/>
  <c r="CV107" i="1"/>
  <c r="CV108" i="1"/>
  <c r="CV109" i="1"/>
  <c r="CV110" i="1"/>
  <c r="CV111" i="1"/>
  <c r="CV112" i="1"/>
  <c r="CV113" i="1"/>
  <c r="CV114" i="1"/>
  <c r="CV115" i="1"/>
  <c r="CV116" i="1"/>
  <c r="CV117" i="1"/>
  <c r="CV118" i="1"/>
  <c r="CV119" i="1"/>
  <c r="CV120" i="1"/>
  <c r="CV121" i="1"/>
  <c r="CV122" i="1"/>
  <c r="CV123" i="1"/>
  <c r="CV124" i="1"/>
  <c r="CV125" i="1"/>
  <c r="CV126" i="1"/>
  <c r="CV127" i="1"/>
  <c r="CV128" i="1"/>
  <c r="CV129" i="1"/>
  <c r="CV130" i="1"/>
  <c r="CV131" i="1"/>
  <c r="CV132" i="1"/>
  <c r="CV133" i="1"/>
  <c r="CV134" i="1"/>
  <c r="CV135" i="1"/>
  <c r="CV136" i="1"/>
  <c r="CV137" i="1"/>
  <c r="CV138" i="1"/>
  <c r="CV139" i="1"/>
  <c r="CV140" i="1"/>
  <c r="CV141" i="1"/>
  <c r="CV142" i="1"/>
  <c r="CV143" i="1"/>
  <c r="CV144" i="1"/>
  <c r="CV145" i="1"/>
  <c r="CV146" i="1"/>
  <c r="CV147" i="1"/>
  <c r="CV148" i="1"/>
  <c r="CV149" i="1"/>
  <c r="CV150" i="1"/>
  <c r="CV151" i="1"/>
  <c r="CV152" i="1"/>
  <c r="CV153" i="1"/>
  <c r="CV154" i="1"/>
  <c r="CV155" i="1"/>
  <c r="CV156" i="1"/>
  <c r="CV157" i="1"/>
  <c r="CV158" i="1"/>
  <c r="CV159" i="1"/>
  <c r="CV160" i="1"/>
  <c r="CV161" i="1"/>
  <c r="CV162" i="1"/>
  <c r="CV163" i="1"/>
  <c r="CV164" i="1"/>
  <c r="CV165" i="1"/>
  <c r="CV166" i="1"/>
  <c r="CV167" i="1"/>
  <c r="CV168" i="1"/>
  <c r="CV169" i="1"/>
  <c r="CV170" i="1"/>
  <c r="CV171" i="1"/>
  <c r="CV172" i="1"/>
  <c r="CV173" i="1"/>
  <c r="CV174" i="1"/>
  <c r="CV175" i="1"/>
  <c r="CV176" i="1"/>
  <c r="CV177" i="1"/>
  <c r="CV178" i="1"/>
  <c r="CV179" i="1"/>
  <c r="CV180" i="1"/>
  <c r="CV181" i="1"/>
  <c r="CV182" i="1"/>
  <c r="CV183" i="1"/>
  <c r="CV184" i="1"/>
  <c r="CV185" i="1"/>
  <c r="CV186" i="1"/>
  <c r="CV187" i="1"/>
  <c r="CV188" i="1"/>
  <c r="CV189" i="1"/>
  <c r="CV190" i="1"/>
  <c r="CV191" i="1"/>
  <c r="CV192" i="1"/>
  <c r="CV193" i="1"/>
  <c r="CV194" i="1"/>
  <c r="CV195" i="1"/>
  <c r="CV196" i="1"/>
  <c r="CV197" i="1"/>
  <c r="CV198" i="1"/>
  <c r="CV199" i="1"/>
  <c r="CV200" i="1"/>
  <c r="CV201" i="1"/>
  <c r="CV202" i="1"/>
  <c r="CV203" i="1"/>
  <c r="CV204" i="1"/>
  <c r="CV205" i="1"/>
  <c r="CV206" i="1"/>
  <c r="CV207" i="1"/>
  <c r="CV208" i="1"/>
  <c r="CV209" i="1"/>
  <c r="CV210" i="1"/>
  <c r="CV211" i="1"/>
  <c r="CV212" i="1"/>
  <c r="CV213" i="1"/>
  <c r="CV214" i="1"/>
  <c r="CV215" i="1"/>
  <c r="CV216" i="1"/>
  <c r="CV217" i="1"/>
  <c r="CV218" i="1"/>
  <c r="CV219" i="1"/>
  <c r="CV220" i="1"/>
  <c r="CV221" i="1"/>
  <c r="CV222" i="1"/>
  <c r="CV223" i="1"/>
  <c r="CV224" i="1"/>
  <c r="CV225" i="1"/>
  <c r="CV226" i="1"/>
  <c r="CV227" i="1"/>
  <c r="CV228" i="1"/>
  <c r="CV229" i="1"/>
  <c r="CV230" i="1"/>
  <c r="CV231" i="1"/>
  <c r="CV232" i="1"/>
  <c r="CV233" i="1"/>
  <c r="CV234" i="1"/>
  <c r="CV235" i="1"/>
  <c r="CV236" i="1"/>
  <c r="CV237" i="1"/>
  <c r="CV238" i="1"/>
  <c r="CV239" i="1"/>
  <c r="CV240" i="1"/>
  <c r="CV241" i="1"/>
  <c r="CV242" i="1"/>
  <c r="CV243" i="1"/>
  <c r="CV244" i="1"/>
  <c r="CV245" i="1"/>
  <c r="CV246" i="1"/>
  <c r="CV247" i="1"/>
  <c r="CV248" i="1"/>
  <c r="CV249" i="1"/>
  <c r="CV250" i="1"/>
  <c r="CV251" i="1"/>
  <c r="CV252" i="1"/>
  <c r="CV253" i="1"/>
  <c r="CV254" i="1"/>
  <c r="CV255" i="1"/>
  <c r="CV256" i="1"/>
  <c r="CV257" i="1"/>
  <c r="CV258" i="1"/>
  <c r="CV259" i="1"/>
  <c r="CV260" i="1"/>
  <c r="CV261" i="1"/>
  <c r="CV262" i="1"/>
  <c r="CV263" i="1"/>
  <c r="CV264" i="1"/>
  <c r="CV265" i="1"/>
  <c r="CV266" i="1"/>
  <c r="CV267" i="1"/>
  <c r="CV268" i="1"/>
  <c r="CV269" i="1"/>
  <c r="CV270" i="1"/>
  <c r="CV271" i="1"/>
  <c r="CV272" i="1"/>
  <c r="CV273" i="1"/>
  <c r="CV274" i="1"/>
  <c r="CV275" i="1"/>
  <c r="CV276" i="1"/>
  <c r="CV277" i="1"/>
  <c r="CV278" i="1"/>
  <c r="CV279" i="1"/>
  <c r="CV280" i="1"/>
  <c r="CV281" i="1"/>
  <c r="CV282" i="1"/>
  <c r="CV283" i="1"/>
  <c r="CV284" i="1"/>
  <c r="CV285" i="1"/>
  <c r="CV286" i="1"/>
  <c r="CV287" i="1"/>
  <c r="CV288" i="1"/>
  <c r="CV289" i="1"/>
  <c r="CV290" i="1"/>
  <c r="CV291" i="1"/>
  <c r="CV292" i="1"/>
  <c r="CV293" i="1"/>
  <c r="CV294" i="1"/>
  <c r="CV295" i="1"/>
  <c r="CV296" i="1"/>
  <c r="CV297" i="1"/>
  <c r="CV298" i="1"/>
  <c r="CV299" i="1"/>
  <c r="CV300" i="1"/>
  <c r="CV301" i="1"/>
  <c r="CV302" i="1"/>
  <c r="CV303" i="1"/>
  <c r="CV304" i="1"/>
  <c r="CV305" i="1"/>
  <c r="CV306" i="1"/>
  <c r="CV307" i="1"/>
  <c r="CV308" i="1"/>
  <c r="CV309" i="1"/>
  <c r="CV310" i="1"/>
  <c r="CV311" i="1"/>
  <c r="CV312" i="1"/>
  <c r="CV313" i="1"/>
  <c r="CV314" i="1"/>
  <c r="CV315" i="1"/>
  <c r="CV316" i="1"/>
  <c r="CV317" i="1"/>
  <c r="CV318" i="1"/>
  <c r="CV319" i="1"/>
  <c r="CV320" i="1"/>
  <c r="CV321" i="1"/>
  <c r="CV322" i="1"/>
  <c r="CV323" i="1"/>
  <c r="CV324" i="1"/>
  <c r="CV325" i="1"/>
  <c r="CV326" i="1"/>
  <c r="CV327" i="1"/>
  <c r="CV328" i="1"/>
  <c r="CV329" i="1"/>
  <c r="CV330" i="1"/>
  <c r="CV331" i="1"/>
  <c r="CV332" i="1"/>
  <c r="CV333" i="1"/>
  <c r="CV334" i="1"/>
  <c r="CV335" i="1"/>
  <c r="CV336" i="1"/>
  <c r="CV337" i="1"/>
  <c r="CV338" i="1"/>
  <c r="CV2" i="1"/>
  <c r="DV3" i="1"/>
  <c r="DV4" i="1"/>
  <c r="DV5" i="1"/>
  <c r="DV6" i="1"/>
  <c r="DV7" i="1"/>
  <c r="DV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V107" i="1"/>
  <c r="DV108" i="1"/>
  <c r="DV109" i="1"/>
  <c r="DV110" i="1"/>
  <c r="DV111" i="1"/>
  <c r="DV112" i="1"/>
  <c r="DV113" i="1"/>
  <c r="DV114" i="1"/>
  <c r="DV115" i="1"/>
  <c r="DV116" i="1"/>
  <c r="DV117" i="1"/>
  <c r="DV118" i="1"/>
  <c r="DV119" i="1"/>
  <c r="DV120" i="1"/>
  <c r="DV121" i="1"/>
  <c r="DV122" i="1"/>
  <c r="DV123" i="1"/>
  <c r="DV124" i="1"/>
  <c r="DV125" i="1"/>
  <c r="DV126" i="1"/>
  <c r="DV127" i="1"/>
  <c r="DV128" i="1"/>
  <c r="DV129" i="1"/>
  <c r="DV130" i="1"/>
  <c r="DV131" i="1"/>
  <c r="DV132" i="1"/>
  <c r="DV133" i="1"/>
  <c r="DV134" i="1"/>
  <c r="DV135" i="1"/>
  <c r="DV136" i="1"/>
  <c r="DV137" i="1"/>
  <c r="DV138" i="1"/>
  <c r="DV139" i="1"/>
  <c r="DV140" i="1"/>
  <c r="DV141" i="1"/>
  <c r="DV142" i="1"/>
  <c r="DV143" i="1"/>
  <c r="DV144" i="1"/>
  <c r="DV145" i="1"/>
  <c r="DV146" i="1"/>
  <c r="DV147" i="1"/>
  <c r="DV148" i="1"/>
  <c r="DV149" i="1"/>
  <c r="DV150" i="1"/>
  <c r="DV151" i="1"/>
  <c r="DV152" i="1"/>
  <c r="DV153" i="1"/>
  <c r="DV154" i="1"/>
  <c r="DV155" i="1"/>
  <c r="DV156" i="1"/>
  <c r="DV157" i="1"/>
  <c r="DV158" i="1"/>
  <c r="DV159" i="1"/>
  <c r="DV160" i="1"/>
  <c r="DV161" i="1"/>
  <c r="DV162" i="1"/>
  <c r="DV163" i="1"/>
  <c r="DV164" i="1"/>
  <c r="DV165" i="1"/>
  <c r="DV166" i="1"/>
  <c r="DV167" i="1"/>
  <c r="DV168" i="1"/>
  <c r="DV169" i="1"/>
  <c r="DV170" i="1"/>
  <c r="DV171" i="1"/>
  <c r="DV172" i="1"/>
  <c r="DV173" i="1"/>
  <c r="DV174" i="1"/>
  <c r="DV175" i="1"/>
  <c r="DV176" i="1"/>
  <c r="DV177" i="1"/>
  <c r="DV178" i="1"/>
  <c r="DV179" i="1"/>
  <c r="DV180" i="1"/>
  <c r="DV181" i="1"/>
  <c r="DV182" i="1"/>
  <c r="DV183" i="1"/>
  <c r="DV184" i="1"/>
  <c r="DV185" i="1"/>
  <c r="DV186" i="1"/>
  <c r="DV187" i="1"/>
  <c r="DV188" i="1"/>
  <c r="DV189" i="1"/>
  <c r="DV190" i="1"/>
  <c r="DV191" i="1"/>
  <c r="DV192" i="1"/>
  <c r="DV193" i="1"/>
  <c r="DV194" i="1"/>
  <c r="DV195" i="1"/>
  <c r="DV196" i="1"/>
  <c r="DV197" i="1"/>
  <c r="DV198" i="1"/>
  <c r="DV199" i="1"/>
  <c r="DV200" i="1"/>
  <c r="DV201" i="1"/>
  <c r="DV202" i="1"/>
  <c r="DV203" i="1"/>
  <c r="DV204" i="1"/>
  <c r="DV205" i="1"/>
  <c r="DV206" i="1"/>
  <c r="DV207" i="1"/>
  <c r="DV208" i="1"/>
  <c r="DV209" i="1"/>
  <c r="DV210" i="1"/>
  <c r="DV211" i="1"/>
  <c r="DV212" i="1"/>
  <c r="DV213" i="1"/>
  <c r="DV214" i="1"/>
  <c r="DV215" i="1"/>
  <c r="DV216" i="1"/>
  <c r="DV217" i="1"/>
  <c r="DV218" i="1"/>
  <c r="DV219" i="1"/>
  <c r="DV220" i="1"/>
  <c r="DV221" i="1"/>
  <c r="DV222" i="1"/>
  <c r="DV223" i="1"/>
  <c r="DV224" i="1"/>
  <c r="DV225" i="1"/>
  <c r="DV226" i="1"/>
  <c r="DV227" i="1"/>
  <c r="DV228" i="1"/>
  <c r="DV229" i="1"/>
  <c r="DV230" i="1"/>
  <c r="DV231" i="1"/>
  <c r="DV232" i="1"/>
  <c r="DV233" i="1"/>
  <c r="DV234" i="1"/>
  <c r="DV235" i="1"/>
  <c r="DV236" i="1"/>
  <c r="DV237" i="1"/>
  <c r="DV238" i="1"/>
  <c r="DV239" i="1"/>
  <c r="DV240" i="1"/>
  <c r="DV241" i="1"/>
  <c r="DV242" i="1"/>
  <c r="DV243" i="1"/>
  <c r="DV244" i="1"/>
  <c r="DV245" i="1"/>
  <c r="DV246" i="1"/>
  <c r="DV247" i="1"/>
  <c r="DV248" i="1"/>
  <c r="DV249" i="1"/>
  <c r="DV250" i="1"/>
  <c r="DV251" i="1"/>
  <c r="DV252" i="1"/>
  <c r="DV253" i="1"/>
  <c r="DV254" i="1"/>
  <c r="DV255" i="1"/>
  <c r="DV256" i="1"/>
  <c r="DV257" i="1"/>
  <c r="DV258" i="1"/>
  <c r="DV259" i="1"/>
  <c r="DV260" i="1"/>
  <c r="DV261" i="1"/>
  <c r="DV262" i="1"/>
  <c r="DV263" i="1"/>
  <c r="DV264" i="1"/>
  <c r="DV265" i="1"/>
  <c r="DV266" i="1"/>
  <c r="DV267" i="1"/>
  <c r="DV268" i="1"/>
  <c r="DV269" i="1"/>
  <c r="DV270" i="1"/>
  <c r="DV271" i="1"/>
  <c r="DV272" i="1"/>
  <c r="DV273" i="1"/>
  <c r="DV274" i="1"/>
  <c r="DV275" i="1"/>
  <c r="DV276" i="1"/>
  <c r="DV277" i="1"/>
  <c r="DV278" i="1"/>
  <c r="DV279" i="1"/>
  <c r="DV280" i="1"/>
  <c r="DV281" i="1"/>
  <c r="DV282" i="1"/>
  <c r="DV283" i="1"/>
  <c r="DV284" i="1"/>
  <c r="DV285" i="1"/>
  <c r="DV286" i="1"/>
  <c r="DV287" i="1"/>
  <c r="DV288" i="1"/>
  <c r="DV289" i="1"/>
  <c r="DV290" i="1"/>
  <c r="DV291" i="1"/>
  <c r="DV292" i="1"/>
  <c r="DV293" i="1"/>
  <c r="DV294" i="1"/>
  <c r="DV295" i="1"/>
  <c r="DV296" i="1"/>
  <c r="DV297" i="1"/>
  <c r="DV298" i="1"/>
  <c r="DV299" i="1"/>
  <c r="DV300" i="1"/>
  <c r="DV301" i="1"/>
  <c r="DV302" i="1"/>
  <c r="DV303" i="1"/>
  <c r="DV304" i="1"/>
  <c r="DV305" i="1"/>
  <c r="DV306" i="1"/>
  <c r="DV307" i="1"/>
  <c r="DV308" i="1"/>
  <c r="DV309" i="1"/>
  <c r="DV310" i="1"/>
  <c r="DV311" i="1"/>
  <c r="DV312" i="1"/>
  <c r="DV313" i="1"/>
  <c r="DV314" i="1"/>
  <c r="DV315" i="1"/>
  <c r="DV316" i="1"/>
  <c r="DV317" i="1"/>
  <c r="DV318" i="1"/>
  <c r="DV319" i="1"/>
  <c r="DV320" i="1"/>
  <c r="DV321" i="1"/>
  <c r="DV322" i="1"/>
  <c r="DV323" i="1"/>
  <c r="DV324" i="1"/>
  <c r="DV325" i="1"/>
  <c r="DV326" i="1"/>
  <c r="DV327" i="1"/>
  <c r="DV328" i="1"/>
  <c r="DV329" i="1"/>
  <c r="DV330" i="1"/>
  <c r="DV331" i="1"/>
  <c r="DV332" i="1"/>
  <c r="DV333" i="1"/>
  <c r="DV334" i="1"/>
  <c r="DV335" i="1"/>
  <c r="DV336" i="1"/>
  <c r="DV337" i="1"/>
  <c r="DV338" i="1"/>
  <c r="DV2" i="1"/>
  <c r="DU3" i="1"/>
  <c r="DU4" i="1"/>
  <c r="DU5" i="1"/>
  <c r="DU6" i="1"/>
  <c r="DU7" i="1"/>
  <c r="DU8" i="1"/>
  <c r="DU9" i="1"/>
  <c r="DU10" i="1"/>
  <c r="DU11" i="1"/>
  <c r="DU12" i="1"/>
  <c r="DU13" i="1"/>
  <c r="DU14" i="1"/>
  <c r="DU15" i="1"/>
  <c r="DU16" i="1"/>
  <c r="DU17" i="1"/>
  <c r="DU18" i="1"/>
  <c r="DU19" i="1"/>
  <c r="DU20" i="1"/>
  <c r="DU21" i="1"/>
  <c r="DU22" i="1"/>
  <c r="DU23" i="1"/>
  <c r="DU24" i="1"/>
  <c r="DU25" i="1"/>
  <c r="DU26" i="1"/>
  <c r="DU27" i="1"/>
  <c r="DU28" i="1"/>
  <c r="DU29" i="1"/>
  <c r="DU30" i="1"/>
  <c r="DU31" i="1"/>
  <c r="DU32" i="1"/>
  <c r="DU33" i="1"/>
  <c r="DU34" i="1"/>
  <c r="DU35" i="1"/>
  <c r="DU36" i="1"/>
  <c r="DU37" i="1"/>
  <c r="DU38" i="1"/>
  <c r="DU39" i="1"/>
  <c r="DU40" i="1"/>
  <c r="DU41" i="1"/>
  <c r="DU42" i="1"/>
  <c r="DU43" i="1"/>
  <c r="DU44" i="1"/>
  <c r="DU45" i="1"/>
  <c r="DU46" i="1"/>
  <c r="DU47" i="1"/>
  <c r="DU48" i="1"/>
  <c r="DU49" i="1"/>
  <c r="DU50" i="1"/>
  <c r="DU51" i="1"/>
  <c r="DU52" i="1"/>
  <c r="DU53" i="1"/>
  <c r="DU54" i="1"/>
  <c r="DU55" i="1"/>
  <c r="DU56" i="1"/>
  <c r="DU57" i="1"/>
  <c r="DU58" i="1"/>
  <c r="DU59" i="1"/>
  <c r="DU60" i="1"/>
  <c r="DU61" i="1"/>
  <c r="DU62" i="1"/>
  <c r="DU63" i="1"/>
  <c r="DU64" i="1"/>
  <c r="DU65" i="1"/>
  <c r="DU66" i="1"/>
  <c r="DU67" i="1"/>
  <c r="DU68" i="1"/>
  <c r="DU69" i="1"/>
  <c r="DU70" i="1"/>
  <c r="DU71" i="1"/>
  <c r="DU72" i="1"/>
  <c r="DU73" i="1"/>
  <c r="DU74" i="1"/>
  <c r="DU75" i="1"/>
  <c r="DU76" i="1"/>
  <c r="DU77" i="1"/>
  <c r="DU78" i="1"/>
  <c r="DU79" i="1"/>
  <c r="DU80" i="1"/>
  <c r="DU81" i="1"/>
  <c r="DU82" i="1"/>
  <c r="DU83" i="1"/>
  <c r="DU84" i="1"/>
  <c r="DU85" i="1"/>
  <c r="DU86" i="1"/>
  <c r="DU87" i="1"/>
  <c r="DU88" i="1"/>
  <c r="DU89" i="1"/>
  <c r="DU90" i="1"/>
  <c r="DU91" i="1"/>
  <c r="DU92" i="1"/>
  <c r="DU93" i="1"/>
  <c r="DU94" i="1"/>
  <c r="DU95" i="1"/>
  <c r="DU96" i="1"/>
  <c r="DU97" i="1"/>
  <c r="DU98" i="1"/>
  <c r="DU99" i="1"/>
  <c r="DU100" i="1"/>
  <c r="DU101" i="1"/>
  <c r="DU102" i="1"/>
  <c r="DU103" i="1"/>
  <c r="DU104" i="1"/>
  <c r="DU105" i="1"/>
  <c r="DU106" i="1"/>
  <c r="DU107" i="1"/>
  <c r="DU108" i="1"/>
  <c r="DU109" i="1"/>
  <c r="DU110" i="1"/>
  <c r="DU111" i="1"/>
  <c r="DU112" i="1"/>
  <c r="DU113" i="1"/>
  <c r="DU114" i="1"/>
  <c r="DU115" i="1"/>
  <c r="DU116" i="1"/>
  <c r="DU117" i="1"/>
  <c r="DU118" i="1"/>
  <c r="DU119" i="1"/>
  <c r="DU120" i="1"/>
  <c r="DU121" i="1"/>
  <c r="DU122" i="1"/>
  <c r="DU123" i="1"/>
  <c r="DU124" i="1"/>
  <c r="DU125" i="1"/>
  <c r="DU126" i="1"/>
  <c r="DU127" i="1"/>
  <c r="DU128" i="1"/>
  <c r="DU129" i="1"/>
  <c r="DU130" i="1"/>
  <c r="DU131" i="1"/>
  <c r="DU132" i="1"/>
  <c r="DU133" i="1"/>
  <c r="DU134" i="1"/>
  <c r="DU135" i="1"/>
  <c r="DU136" i="1"/>
  <c r="DU137" i="1"/>
  <c r="DU138" i="1"/>
  <c r="DU139" i="1"/>
  <c r="DU140" i="1"/>
  <c r="DU141" i="1"/>
  <c r="DU142" i="1"/>
  <c r="DU143" i="1"/>
  <c r="DU144" i="1"/>
  <c r="DU145" i="1"/>
  <c r="DU146" i="1"/>
  <c r="DU147" i="1"/>
  <c r="DU148" i="1"/>
  <c r="DU149" i="1"/>
  <c r="DU150" i="1"/>
  <c r="DU151" i="1"/>
  <c r="DU152" i="1"/>
  <c r="DU153" i="1"/>
  <c r="DU154" i="1"/>
  <c r="DU155" i="1"/>
  <c r="DU156" i="1"/>
  <c r="DU157" i="1"/>
  <c r="DU158" i="1"/>
  <c r="DU159" i="1"/>
  <c r="DU160" i="1"/>
  <c r="DU161" i="1"/>
  <c r="DU162" i="1"/>
  <c r="DU163" i="1"/>
  <c r="DU164" i="1"/>
  <c r="DU165" i="1"/>
  <c r="DU166" i="1"/>
  <c r="DU167" i="1"/>
  <c r="DU168" i="1"/>
  <c r="DU169" i="1"/>
  <c r="DU170" i="1"/>
  <c r="DU171" i="1"/>
  <c r="DU172" i="1"/>
  <c r="DU173" i="1"/>
  <c r="DU174" i="1"/>
  <c r="DU175" i="1"/>
  <c r="DU176" i="1"/>
  <c r="DU177" i="1"/>
  <c r="DU178" i="1"/>
  <c r="DU179" i="1"/>
  <c r="DU180" i="1"/>
  <c r="DU181" i="1"/>
  <c r="DU182" i="1"/>
  <c r="DU183" i="1"/>
  <c r="DU184" i="1"/>
  <c r="DU185" i="1"/>
  <c r="DU186" i="1"/>
  <c r="DU187" i="1"/>
  <c r="DU188" i="1"/>
  <c r="DU189" i="1"/>
  <c r="DU190" i="1"/>
  <c r="DU191" i="1"/>
  <c r="DU192" i="1"/>
  <c r="DU193" i="1"/>
  <c r="DU194" i="1"/>
  <c r="DU195" i="1"/>
  <c r="DU196" i="1"/>
  <c r="DU197" i="1"/>
  <c r="DU198" i="1"/>
  <c r="DU199" i="1"/>
  <c r="DU200" i="1"/>
  <c r="DU201" i="1"/>
  <c r="DU202" i="1"/>
  <c r="DU203" i="1"/>
  <c r="DU204" i="1"/>
  <c r="DU205" i="1"/>
  <c r="DU206" i="1"/>
  <c r="DU207" i="1"/>
  <c r="DU208" i="1"/>
  <c r="DU209" i="1"/>
  <c r="DU210" i="1"/>
  <c r="DU211" i="1"/>
  <c r="DU212" i="1"/>
  <c r="DU213" i="1"/>
  <c r="DU214" i="1"/>
  <c r="DU215" i="1"/>
  <c r="DU216" i="1"/>
  <c r="DU217" i="1"/>
  <c r="DU218" i="1"/>
  <c r="DU219" i="1"/>
  <c r="DU220" i="1"/>
  <c r="DU221" i="1"/>
  <c r="DU222" i="1"/>
  <c r="DU223" i="1"/>
  <c r="DU224" i="1"/>
  <c r="DU225" i="1"/>
  <c r="DU226" i="1"/>
  <c r="DU227" i="1"/>
  <c r="DU228" i="1"/>
  <c r="DU229" i="1"/>
  <c r="DU230" i="1"/>
  <c r="DU231" i="1"/>
  <c r="DU232" i="1"/>
  <c r="DU233" i="1"/>
  <c r="DU234" i="1"/>
  <c r="DU235" i="1"/>
  <c r="DU236" i="1"/>
  <c r="DU237" i="1"/>
  <c r="DU238" i="1"/>
  <c r="DU239" i="1"/>
  <c r="DU240" i="1"/>
  <c r="DU241" i="1"/>
  <c r="DU242" i="1"/>
  <c r="DU243" i="1"/>
  <c r="DU244" i="1"/>
  <c r="DU245" i="1"/>
  <c r="DU246" i="1"/>
  <c r="DU247" i="1"/>
  <c r="DU248" i="1"/>
  <c r="DU249" i="1"/>
  <c r="DU250" i="1"/>
  <c r="DU251" i="1"/>
  <c r="DU252" i="1"/>
  <c r="DU253" i="1"/>
  <c r="DU254" i="1"/>
  <c r="DU255" i="1"/>
  <c r="DU256" i="1"/>
  <c r="DU257" i="1"/>
  <c r="DU258" i="1"/>
  <c r="DU259" i="1"/>
  <c r="DU260" i="1"/>
  <c r="DU261" i="1"/>
  <c r="DU262" i="1"/>
  <c r="DU263" i="1"/>
  <c r="DU264" i="1"/>
  <c r="DU265" i="1"/>
  <c r="DU266" i="1"/>
  <c r="DU267" i="1"/>
  <c r="DU268" i="1"/>
  <c r="DU269" i="1"/>
  <c r="DU270" i="1"/>
  <c r="DU271" i="1"/>
  <c r="DU272" i="1"/>
  <c r="DU273" i="1"/>
  <c r="DU274" i="1"/>
  <c r="DU275" i="1"/>
  <c r="DU276" i="1"/>
  <c r="DU277" i="1"/>
  <c r="DU278" i="1"/>
  <c r="DU279" i="1"/>
  <c r="DU280" i="1"/>
  <c r="DU281" i="1"/>
  <c r="DU282" i="1"/>
  <c r="DU283" i="1"/>
  <c r="DU284" i="1"/>
  <c r="DU285" i="1"/>
  <c r="DU286" i="1"/>
  <c r="DU287" i="1"/>
  <c r="DU288" i="1"/>
  <c r="DU289" i="1"/>
  <c r="DU290" i="1"/>
  <c r="DU291" i="1"/>
  <c r="DU292" i="1"/>
  <c r="DU293" i="1"/>
  <c r="DU294" i="1"/>
  <c r="DU295" i="1"/>
  <c r="DU296" i="1"/>
  <c r="DU297" i="1"/>
  <c r="DU298" i="1"/>
  <c r="DU299" i="1"/>
  <c r="DU300" i="1"/>
  <c r="DU301" i="1"/>
  <c r="DU302" i="1"/>
  <c r="DU303" i="1"/>
  <c r="DU304" i="1"/>
  <c r="DU305" i="1"/>
  <c r="DU306" i="1"/>
  <c r="DU307" i="1"/>
  <c r="DU308" i="1"/>
  <c r="DU309" i="1"/>
  <c r="DU310" i="1"/>
  <c r="DU311" i="1"/>
  <c r="DU312" i="1"/>
  <c r="DU313" i="1"/>
  <c r="DU314" i="1"/>
  <c r="DU315" i="1"/>
  <c r="DU316" i="1"/>
  <c r="DU317" i="1"/>
  <c r="DU318" i="1"/>
  <c r="DU319" i="1"/>
  <c r="DU320" i="1"/>
  <c r="DU321" i="1"/>
  <c r="DU322" i="1"/>
  <c r="DU323" i="1"/>
  <c r="DU324" i="1"/>
  <c r="DU325" i="1"/>
  <c r="DU326" i="1"/>
  <c r="DU327" i="1"/>
  <c r="DU328" i="1"/>
  <c r="DU329" i="1"/>
  <c r="DU330" i="1"/>
  <c r="DU331" i="1"/>
  <c r="DU332" i="1"/>
  <c r="DU333" i="1"/>
  <c r="DU334" i="1"/>
  <c r="DU335" i="1"/>
  <c r="DU336" i="1"/>
  <c r="DU337" i="1"/>
  <c r="DU338" i="1"/>
  <c r="DU2" i="1"/>
  <c r="DT3" i="1"/>
  <c r="DT4" i="1"/>
  <c r="DT5" i="1"/>
  <c r="DT6" i="1"/>
  <c r="DT7" i="1"/>
  <c r="DT8" i="1"/>
  <c r="DT9" i="1"/>
  <c r="DT10" i="1"/>
  <c r="DT11" i="1"/>
  <c r="DT12" i="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DT76" i="1"/>
  <c r="DT77" i="1"/>
  <c r="DT78" i="1"/>
  <c r="DT79" i="1"/>
  <c r="DT80" i="1"/>
  <c r="DT81" i="1"/>
  <c r="DT82" i="1"/>
  <c r="DT83" i="1"/>
  <c r="DT84" i="1"/>
  <c r="DT85" i="1"/>
  <c r="DT86" i="1"/>
  <c r="DT87" i="1"/>
  <c r="DT88" i="1"/>
  <c r="DT89" i="1"/>
  <c r="DT90" i="1"/>
  <c r="DT91" i="1"/>
  <c r="DT92" i="1"/>
  <c r="DT93" i="1"/>
  <c r="DT94" i="1"/>
  <c r="DT95" i="1"/>
  <c r="DT96" i="1"/>
  <c r="DT97" i="1"/>
  <c r="DT98" i="1"/>
  <c r="DT99" i="1"/>
  <c r="DT100" i="1"/>
  <c r="DT101" i="1"/>
  <c r="DT102" i="1"/>
  <c r="DT103" i="1"/>
  <c r="DT104" i="1"/>
  <c r="DT105" i="1"/>
  <c r="DT106" i="1"/>
  <c r="DT107" i="1"/>
  <c r="DT108" i="1"/>
  <c r="DT109" i="1"/>
  <c r="DT110" i="1"/>
  <c r="DT111" i="1"/>
  <c r="DT112" i="1"/>
  <c r="DT113" i="1"/>
  <c r="DT114" i="1"/>
  <c r="DT115" i="1"/>
  <c r="DT116" i="1"/>
  <c r="DT117" i="1"/>
  <c r="DT118" i="1"/>
  <c r="DT119" i="1"/>
  <c r="DT120" i="1"/>
  <c r="DT121" i="1"/>
  <c r="DT122" i="1"/>
  <c r="DT123" i="1"/>
  <c r="DT124" i="1"/>
  <c r="DT125" i="1"/>
  <c r="DT126" i="1"/>
  <c r="DT127" i="1"/>
  <c r="DT128" i="1"/>
  <c r="DT129" i="1"/>
  <c r="DT130" i="1"/>
  <c r="DT131" i="1"/>
  <c r="DT132" i="1"/>
  <c r="DT133" i="1"/>
  <c r="DT134" i="1"/>
  <c r="DT135" i="1"/>
  <c r="DT136" i="1"/>
  <c r="DT137" i="1"/>
  <c r="DT138" i="1"/>
  <c r="DT139" i="1"/>
  <c r="DT140" i="1"/>
  <c r="DT141" i="1"/>
  <c r="DT142" i="1"/>
  <c r="DT143" i="1"/>
  <c r="DT144" i="1"/>
  <c r="DT145" i="1"/>
  <c r="DT146" i="1"/>
  <c r="DT147" i="1"/>
  <c r="DT148" i="1"/>
  <c r="DT149" i="1"/>
  <c r="DT150" i="1"/>
  <c r="DT151" i="1"/>
  <c r="DT152" i="1"/>
  <c r="DT153" i="1"/>
  <c r="DT154" i="1"/>
  <c r="DT155" i="1"/>
  <c r="DT156" i="1"/>
  <c r="DT157" i="1"/>
  <c r="DT158" i="1"/>
  <c r="DT159" i="1"/>
  <c r="DT160" i="1"/>
  <c r="DT161" i="1"/>
  <c r="DT162" i="1"/>
  <c r="DT163" i="1"/>
  <c r="DT164" i="1"/>
  <c r="DT165" i="1"/>
  <c r="DT166" i="1"/>
  <c r="DT167" i="1"/>
  <c r="DT168" i="1"/>
  <c r="DT169" i="1"/>
  <c r="DT170" i="1"/>
  <c r="DT171" i="1"/>
  <c r="DT172" i="1"/>
  <c r="DT173" i="1"/>
  <c r="DT174" i="1"/>
  <c r="DT175" i="1"/>
  <c r="DT176" i="1"/>
  <c r="DT177" i="1"/>
  <c r="DT178" i="1"/>
  <c r="DT179" i="1"/>
  <c r="DT180" i="1"/>
  <c r="DT181" i="1"/>
  <c r="DT182" i="1"/>
  <c r="DT183" i="1"/>
  <c r="DT184" i="1"/>
  <c r="DT185" i="1"/>
  <c r="DT186" i="1"/>
  <c r="DT187" i="1"/>
  <c r="DT188" i="1"/>
  <c r="DT189" i="1"/>
  <c r="DT190" i="1"/>
  <c r="DT191" i="1"/>
  <c r="DT192" i="1"/>
  <c r="DT193" i="1"/>
  <c r="DT194" i="1"/>
  <c r="DT195" i="1"/>
  <c r="DT196" i="1"/>
  <c r="DT197" i="1"/>
  <c r="DT198" i="1"/>
  <c r="DT199" i="1"/>
  <c r="DT200" i="1"/>
  <c r="DT201" i="1"/>
  <c r="DT202" i="1"/>
  <c r="DT203" i="1"/>
  <c r="DT204" i="1"/>
  <c r="DT205" i="1"/>
  <c r="DT206" i="1"/>
  <c r="DT207" i="1"/>
  <c r="DT208" i="1"/>
  <c r="DT209" i="1"/>
  <c r="DT210" i="1"/>
  <c r="DT211" i="1"/>
  <c r="DT212" i="1"/>
  <c r="DT213" i="1"/>
  <c r="DT214" i="1"/>
  <c r="DT215" i="1"/>
  <c r="DT216" i="1"/>
  <c r="DT217" i="1"/>
  <c r="DT218" i="1"/>
  <c r="DT219" i="1"/>
  <c r="DT220" i="1"/>
  <c r="DT221" i="1"/>
  <c r="DT222" i="1"/>
  <c r="DT223" i="1"/>
  <c r="DT224" i="1"/>
  <c r="DT225" i="1"/>
  <c r="DT226" i="1"/>
  <c r="DT227" i="1"/>
  <c r="DT228" i="1"/>
  <c r="DT229" i="1"/>
  <c r="DT230" i="1"/>
  <c r="DT231" i="1"/>
  <c r="DT232" i="1"/>
  <c r="DT233" i="1"/>
  <c r="DT234" i="1"/>
  <c r="DT235" i="1"/>
  <c r="DT236" i="1"/>
  <c r="DT237" i="1"/>
  <c r="DT238" i="1"/>
  <c r="DT239" i="1"/>
  <c r="DT240" i="1"/>
  <c r="DT241" i="1"/>
  <c r="DT242" i="1"/>
  <c r="DT243" i="1"/>
  <c r="DT244" i="1"/>
  <c r="DT245" i="1"/>
  <c r="DT246" i="1"/>
  <c r="DT247" i="1"/>
  <c r="DT248" i="1"/>
  <c r="DT249" i="1"/>
  <c r="DT250" i="1"/>
  <c r="DT251" i="1"/>
  <c r="DT252" i="1"/>
  <c r="DT253" i="1"/>
  <c r="DT254" i="1"/>
  <c r="DT255" i="1"/>
  <c r="DT256" i="1"/>
  <c r="DT257" i="1"/>
  <c r="DT258" i="1"/>
  <c r="DT259" i="1"/>
  <c r="DT260" i="1"/>
  <c r="DT261" i="1"/>
  <c r="DT262" i="1"/>
  <c r="DT263" i="1"/>
  <c r="DT264" i="1"/>
  <c r="DT265" i="1"/>
  <c r="DT266" i="1"/>
  <c r="DT267" i="1"/>
  <c r="DT268" i="1"/>
  <c r="DT269" i="1"/>
  <c r="DT270" i="1"/>
  <c r="DT271" i="1"/>
  <c r="DT272" i="1"/>
  <c r="DT273" i="1"/>
  <c r="DT274" i="1"/>
  <c r="DT275" i="1"/>
  <c r="DT276" i="1"/>
  <c r="DT277" i="1"/>
  <c r="DT278" i="1"/>
  <c r="DT279" i="1"/>
  <c r="DT280" i="1"/>
  <c r="DT281" i="1"/>
  <c r="DT282" i="1"/>
  <c r="DT283" i="1"/>
  <c r="DT284" i="1"/>
  <c r="DT285" i="1"/>
  <c r="DT286" i="1"/>
  <c r="DT287" i="1"/>
  <c r="DT288" i="1"/>
  <c r="DT289" i="1"/>
  <c r="DT290" i="1"/>
  <c r="DT291" i="1"/>
  <c r="DT292" i="1"/>
  <c r="DT293" i="1"/>
  <c r="DT294" i="1"/>
  <c r="DT295" i="1"/>
  <c r="DT296" i="1"/>
  <c r="DT297" i="1"/>
  <c r="DT298" i="1"/>
  <c r="DT299" i="1"/>
  <c r="DT300" i="1"/>
  <c r="DT301" i="1"/>
  <c r="DT302" i="1"/>
  <c r="DT303" i="1"/>
  <c r="DT304" i="1"/>
  <c r="DT305" i="1"/>
  <c r="DT306" i="1"/>
  <c r="DT307" i="1"/>
  <c r="DT308" i="1"/>
  <c r="DT309" i="1"/>
  <c r="DT310" i="1"/>
  <c r="DT311" i="1"/>
  <c r="DT312" i="1"/>
  <c r="DT313" i="1"/>
  <c r="DT314" i="1"/>
  <c r="DT315" i="1"/>
  <c r="DT316" i="1"/>
  <c r="DT317" i="1"/>
  <c r="DT318" i="1"/>
  <c r="DT319" i="1"/>
  <c r="DT320" i="1"/>
  <c r="DT321" i="1"/>
  <c r="DT322" i="1"/>
  <c r="DT323" i="1"/>
  <c r="DT324" i="1"/>
  <c r="DT325" i="1"/>
  <c r="DT326" i="1"/>
  <c r="DT327" i="1"/>
  <c r="DT328" i="1"/>
  <c r="DT329" i="1"/>
  <c r="DT330" i="1"/>
  <c r="DT331" i="1"/>
  <c r="DT332" i="1"/>
  <c r="DT333" i="1"/>
  <c r="DT334" i="1"/>
  <c r="DT335" i="1"/>
  <c r="DT336" i="1"/>
  <c r="DT337" i="1"/>
  <c r="DT338" i="1"/>
  <c r="DT2" i="1"/>
  <c r="DS3" i="1"/>
  <c r="DS4" i="1"/>
  <c r="DS5" i="1"/>
  <c r="DS6" i="1"/>
  <c r="DS7" i="1"/>
  <c r="DS8" i="1"/>
  <c r="DS9" i="1"/>
  <c r="DS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10" i="1"/>
  <c r="DS111" i="1"/>
  <c r="DS112" i="1"/>
  <c r="DS113" i="1"/>
  <c r="DS114" i="1"/>
  <c r="DS115" i="1"/>
  <c r="DS116" i="1"/>
  <c r="DS117" i="1"/>
  <c r="DS118" i="1"/>
  <c r="DS119" i="1"/>
  <c r="DS120" i="1"/>
  <c r="DS121" i="1"/>
  <c r="DS122" i="1"/>
  <c r="DS123" i="1"/>
  <c r="DS124" i="1"/>
  <c r="DS125" i="1"/>
  <c r="DS126" i="1"/>
  <c r="DS127" i="1"/>
  <c r="DS128" i="1"/>
  <c r="DS129" i="1"/>
  <c r="DS130" i="1"/>
  <c r="DS131" i="1"/>
  <c r="DS132" i="1"/>
  <c r="DS133" i="1"/>
  <c r="DS134" i="1"/>
  <c r="DS135" i="1"/>
  <c r="DS136" i="1"/>
  <c r="DS137" i="1"/>
  <c r="DS138" i="1"/>
  <c r="DS139" i="1"/>
  <c r="DS140" i="1"/>
  <c r="DS141" i="1"/>
  <c r="DS142" i="1"/>
  <c r="DS143" i="1"/>
  <c r="DS144" i="1"/>
  <c r="DS145" i="1"/>
  <c r="DS146" i="1"/>
  <c r="DS147" i="1"/>
  <c r="DS148" i="1"/>
  <c r="DS149" i="1"/>
  <c r="DS150" i="1"/>
  <c r="DS151" i="1"/>
  <c r="DS152" i="1"/>
  <c r="DS153" i="1"/>
  <c r="DS154" i="1"/>
  <c r="DS155" i="1"/>
  <c r="DS156" i="1"/>
  <c r="DS157" i="1"/>
  <c r="DS158" i="1"/>
  <c r="DS159" i="1"/>
  <c r="DS160" i="1"/>
  <c r="DS161" i="1"/>
  <c r="DS162" i="1"/>
  <c r="DS163" i="1"/>
  <c r="DS164" i="1"/>
  <c r="DS165" i="1"/>
  <c r="DS166" i="1"/>
  <c r="DS167" i="1"/>
  <c r="DS168" i="1"/>
  <c r="DS169" i="1"/>
  <c r="DS170" i="1"/>
  <c r="DS171" i="1"/>
  <c r="DS172" i="1"/>
  <c r="DS173" i="1"/>
  <c r="DS174" i="1"/>
  <c r="DS175" i="1"/>
  <c r="DS176" i="1"/>
  <c r="DS177" i="1"/>
  <c r="DS178" i="1"/>
  <c r="DS179" i="1"/>
  <c r="DS180" i="1"/>
  <c r="DS181" i="1"/>
  <c r="DS182" i="1"/>
  <c r="DS183" i="1"/>
  <c r="DS184" i="1"/>
  <c r="DS185" i="1"/>
  <c r="DS186" i="1"/>
  <c r="DS187" i="1"/>
  <c r="DS188" i="1"/>
  <c r="DS189" i="1"/>
  <c r="DS190" i="1"/>
  <c r="DS191" i="1"/>
  <c r="DS192" i="1"/>
  <c r="DS193" i="1"/>
  <c r="DS194" i="1"/>
  <c r="DS195" i="1"/>
  <c r="DS196" i="1"/>
  <c r="DS197" i="1"/>
  <c r="DS198" i="1"/>
  <c r="DS199" i="1"/>
  <c r="DS200" i="1"/>
  <c r="DS201" i="1"/>
  <c r="DS202" i="1"/>
  <c r="DS203" i="1"/>
  <c r="DS204" i="1"/>
  <c r="DS205" i="1"/>
  <c r="DS206" i="1"/>
  <c r="DS207" i="1"/>
  <c r="DS208" i="1"/>
  <c r="DS209" i="1"/>
  <c r="DS210" i="1"/>
  <c r="DS211" i="1"/>
  <c r="DS212" i="1"/>
  <c r="DS213" i="1"/>
  <c r="DS214" i="1"/>
  <c r="DS215" i="1"/>
  <c r="DS216" i="1"/>
  <c r="DS217" i="1"/>
  <c r="DS218" i="1"/>
  <c r="DS219" i="1"/>
  <c r="DS220" i="1"/>
  <c r="DS221" i="1"/>
  <c r="DS222" i="1"/>
  <c r="DS223" i="1"/>
  <c r="DS224" i="1"/>
  <c r="DS225" i="1"/>
  <c r="DS226" i="1"/>
  <c r="DS227" i="1"/>
  <c r="DS228" i="1"/>
  <c r="DS229" i="1"/>
  <c r="DS230" i="1"/>
  <c r="DS231" i="1"/>
  <c r="DS232" i="1"/>
  <c r="DS233" i="1"/>
  <c r="DS234" i="1"/>
  <c r="DS235" i="1"/>
  <c r="DS236" i="1"/>
  <c r="DS237" i="1"/>
  <c r="DS238" i="1"/>
  <c r="DS239" i="1"/>
  <c r="DS240" i="1"/>
  <c r="DS241" i="1"/>
  <c r="DS242" i="1"/>
  <c r="DS243" i="1"/>
  <c r="DS244" i="1"/>
  <c r="DS245" i="1"/>
  <c r="DS246" i="1"/>
  <c r="DS247" i="1"/>
  <c r="DS248" i="1"/>
  <c r="DS249" i="1"/>
  <c r="DS250" i="1"/>
  <c r="DS251" i="1"/>
  <c r="DS252" i="1"/>
  <c r="DS253" i="1"/>
  <c r="DS254" i="1"/>
  <c r="DS255" i="1"/>
  <c r="DS256" i="1"/>
  <c r="DS257" i="1"/>
  <c r="DS258" i="1"/>
  <c r="DS259" i="1"/>
  <c r="DS260" i="1"/>
  <c r="DS261" i="1"/>
  <c r="DS262" i="1"/>
  <c r="DS263" i="1"/>
  <c r="DS264" i="1"/>
  <c r="DS265" i="1"/>
  <c r="DS266" i="1"/>
  <c r="DS267" i="1"/>
  <c r="DS268" i="1"/>
  <c r="DS269" i="1"/>
  <c r="DS270" i="1"/>
  <c r="DS271" i="1"/>
  <c r="DS272" i="1"/>
  <c r="DS273" i="1"/>
  <c r="DS274" i="1"/>
  <c r="DS275" i="1"/>
  <c r="DS276" i="1"/>
  <c r="DS277" i="1"/>
  <c r="DS278" i="1"/>
  <c r="DS279" i="1"/>
  <c r="DS280" i="1"/>
  <c r="DS281" i="1"/>
  <c r="DS282" i="1"/>
  <c r="DS283" i="1"/>
  <c r="DS284" i="1"/>
  <c r="DS285" i="1"/>
  <c r="DS286" i="1"/>
  <c r="DS287" i="1"/>
  <c r="DS288" i="1"/>
  <c r="DS289" i="1"/>
  <c r="DS290" i="1"/>
  <c r="DS291" i="1"/>
  <c r="DS292" i="1"/>
  <c r="DS293" i="1"/>
  <c r="DS294" i="1"/>
  <c r="DS295" i="1"/>
  <c r="DS296" i="1"/>
  <c r="DS297" i="1"/>
  <c r="DS298" i="1"/>
  <c r="DS299" i="1"/>
  <c r="DS300" i="1"/>
  <c r="DS301" i="1"/>
  <c r="DS302" i="1"/>
  <c r="DS303" i="1"/>
  <c r="DS304" i="1"/>
  <c r="DS305" i="1"/>
  <c r="DS306" i="1"/>
  <c r="DS307" i="1"/>
  <c r="DS308" i="1"/>
  <c r="DS309" i="1"/>
  <c r="DS310" i="1"/>
  <c r="DS311" i="1"/>
  <c r="DS312" i="1"/>
  <c r="DS313" i="1"/>
  <c r="DS314" i="1"/>
  <c r="DS315" i="1"/>
  <c r="DS316" i="1"/>
  <c r="DS317" i="1"/>
  <c r="DS318" i="1"/>
  <c r="DS319" i="1"/>
  <c r="DS320" i="1"/>
  <c r="DS321" i="1"/>
  <c r="DS322" i="1"/>
  <c r="DS323" i="1"/>
  <c r="DS324" i="1"/>
  <c r="DS325" i="1"/>
  <c r="DS326" i="1"/>
  <c r="DS327" i="1"/>
  <c r="DS328" i="1"/>
  <c r="DS329" i="1"/>
  <c r="DS330" i="1"/>
  <c r="DS331" i="1"/>
  <c r="DS332" i="1"/>
  <c r="DS333" i="1"/>
  <c r="DS334" i="1"/>
  <c r="DS335" i="1"/>
  <c r="DS336" i="1"/>
  <c r="DS337" i="1"/>
  <c r="DS338" i="1"/>
  <c r="DS2" i="1"/>
  <c r="DR3" i="1"/>
  <c r="DR4" i="1"/>
  <c r="DR5" i="1"/>
  <c r="DR6" i="1"/>
  <c r="DR7" i="1"/>
  <c r="DR8" i="1"/>
  <c r="DR9" i="1"/>
  <c r="DR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DR111" i="1"/>
  <c r="DR112" i="1"/>
  <c r="DR113" i="1"/>
  <c r="DR114" i="1"/>
  <c r="DR115" i="1"/>
  <c r="DR116" i="1"/>
  <c r="DR117" i="1"/>
  <c r="DR118" i="1"/>
  <c r="DR119" i="1"/>
  <c r="DR120" i="1"/>
  <c r="DR121" i="1"/>
  <c r="DR122" i="1"/>
  <c r="DR123" i="1"/>
  <c r="DR124" i="1"/>
  <c r="DR125" i="1"/>
  <c r="DR126" i="1"/>
  <c r="DR127" i="1"/>
  <c r="DR128" i="1"/>
  <c r="DR129" i="1"/>
  <c r="DR130" i="1"/>
  <c r="DR131" i="1"/>
  <c r="DR132" i="1"/>
  <c r="DR133" i="1"/>
  <c r="DR134" i="1"/>
  <c r="DR135" i="1"/>
  <c r="DR136" i="1"/>
  <c r="DR137" i="1"/>
  <c r="DR138" i="1"/>
  <c r="DR139" i="1"/>
  <c r="DR140" i="1"/>
  <c r="DR141" i="1"/>
  <c r="DR142" i="1"/>
  <c r="DR143" i="1"/>
  <c r="DR144" i="1"/>
  <c r="DR145" i="1"/>
  <c r="DR146" i="1"/>
  <c r="DR147" i="1"/>
  <c r="DR148" i="1"/>
  <c r="DR149" i="1"/>
  <c r="DR150" i="1"/>
  <c r="DR151" i="1"/>
  <c r="DR152" i="1"/>
  <c r="DR153" i="1"/>
  <c r="DR154" i="1"/>
  <c r="DR155" i="1"/>
  <c r="DR156" i="1"/>
  <c r="DR157" i="1"/>
  <c r="DR158" i="1"/>
  <c r="DR159" i="1"/>
  <c r="DR160" i="1"/>
  <c r="DR161" i="1"/>
  <c r="DR162" i="1"/>
  <c r="DR163" i="1"/>
  <c r="DR164" i="1"/>
  <c r="DR165" i="1"/>
  <c r="DR166" i="1"/>
  <c r="DR167" i="1"/>
  <c r="DR168" i="1"/>
  <c r="DR169" i="1"/>
  <c r="DR170" i="1"/>
  <c r="DR171" i="1"/>
  <c r="DR172" i="1"/>
  <c r="DR173" i="1"/>
  <c r="DR174" i="1"/>
  <c r="DR175" i="1"/>
  <c r="DR176" i="1"/>
  <c r="DR177" i="1"/>
  <c r="DR178" i="1"/>
  <c r="DR179" i="1"/>
  <c r="DR180" i="1"/>
  <c r="DR181" i="1"/>
  <c r="DR182" i="1"/>
  <c r="DR183" i="1"/>
  <c r="DR184" i="1"/>
  <c r="DR185" i="1"/>
  <c r="DR186" i="1"/>
  <c r="DR187" i="1"/>
  <c r="DR188" i="1"/>
  <c r="DR189" i="1"/>
  <c r="DR190" i="1"/>
  <c r="DR191" i="1"/>
  <c r="DR192" i="1"/>
  <c r="DR193" i="1"/>
  <c r="DR194" i="1"/>
  <c r="DR195" i="1"/>
  <c r="DR196" i="1"/>
  <c r="DR197" i="1"/>
  <c r="DR198" i="1"/>
  <c r="DR199" i="1"/>
  <c r="DR200" i="1"/>
  <c r="DR201" i="1"/>
  <c r="DR202" i="1"/>
  <c r="DR203" i="1"/>
  <c r="DR204" i="1"/>
  <c r="DR205" i="1"/>
  <c r="DR206" i="1"/>
  <c r="DR207" i="1"/>
  <c r="DR208" i="1"/>
  <c r="DR209" i="1"/>
  <c r="DR210" i="1"/>
  <c r="DR211" i="1"/>
  <c r="DR212" i="1"/>
  <c r="DR213" i="1"/>
  <c r="DR214" i="1"/>
  <c r="DR215" i="1"/>
  <c r="DR216" i="1"/>
  <c r="DR217" i="1"/>
  <c r="DR218" i="1"/>
  <c r="DR219" i="1"/>
  <c r="DR220" i="1"/>
  <c r="DR221" i="1"/>
  <c r="DR222" i="1"/>
  <c r="DR223" i="1"/>
  <c r="DR224" i="1"/>
  <c r="DR225" i="1"/>
  <c r="DR226" i="1"/>
  <c r="DR227" i="1"/>
  <c r="DR228" i="1"/>
  <c r="DR229" i="1"/>
  <c r="DR230" i="1"/>
  <c r="DR231" i="1"/>
  <c r="DR232" i="1"/>
  <c r="DR233" i="1"/>
  <c r="DR234" i="1"/>
  <c r="DR235" i="1"/>
  <c r="DR236" i="1"/>
  <c r="DR237" i="1"/>
  <c r="DR238" i="1"/>
  <c r="DR239" i="1"/>
  <c r="DR240" i="1"/>
  <c r="DR241" i="1"/>
  <c r="DR242" i="1"/>
  <c r="DR243" i="1"/>
  <c r="DR244" i="1"/>
  <c r="DR245" i="1"/>
  <c r="DR246" i="1"/>
  <c r="DR247" i="1"/>
  <c r="DR248" i="1"/>
  <c r="DR249" i="1"/>
  <c r="DR250" i="1"/>
  <c r="DR251" i="1"/>
  <c r="DR252" i="1"/>
  <c r="DR253" i="1"/>
  <c r="DR254" i="1"/>
  <c r="DR255" i="1"/>
  <c r="DR256" i="1"/>
  <c r="DR257" i="1"/>
  <c r="DR258" i="1"/>
  <c r="DR259" i="1"/>
  <c r="DR260" i="1"/>
  <c r="DR261" i="1"/>
  <c r="DR262" i="1"/>
  <c r="DR263" i="1"/>
  <c r="DR264" i="1"/>
  <c r="DR265" i="1"/>
  <c r="DR266" i="1"/>
  <c r="DR267" i="1"/>
  <c r="DR268" i="1"/>
  <c r="DR269" i="1"/>
  <c r="DR270" i="1"/>
  <c r="DR271" i="1"/>
  <c r="DR272" i="1"/>
  <c r="DR273" i="1"/>
  <c r="DR274" i="1"/>
  <c r="DR275" i="1"/>
  <c r="DR276" i="1"/>
  <c r="DR277" i="1"/>
  <c r="DR278" i="1"/>
  <c r="DR279" i="1"/>
  <c r="DR280" i="1"/>
  <c r="DR281" i="1"/>
  <c r="DR282" i="1"/>
  <c r="DR283" i="1"/>
  <c r="DR284" i="1"/>
  <c r="DR285" i="1"/>
  <c r="DR286" i="1"/>
  <c r="DR287" i="1"/>
  <c r="DR288" i="1"/>
  <c r="DR289" i="1"/>
  <c r="DR290" i="1"/>
  <c r="DR291" i="1"/>
  <c r="DR292" i="1"/>
  <c r="DR293" i="1"/>
  <c r="DR294" i="1"/>
  <c r="DR295" i="1"/>
  <c r="DR296" i="1"/>
  <c r="DR297" i="1"/>
  <c r="DR298" i="1"/>
  <c r="DR299" i="1"/>
  <c r="DR300" i="1"/>
  <c r="DR301" i="1"/>
  <c r="DR302" i="1"/>
  <c r="DR303" i="1"/>
  <c r="DR304" i="1"/>
  <c r="DR305" i="1"/>
  <c r="DR306" i="1"/>
  <c r="DR307" i="1"/>
  <c r="DR308" i="1"/>
  <c r="DR309" i="1"/>
  <c r="DR310" i="1"/>
  <c r="DR311" i="1"/>
  <c r="DR312" i="1"/>
  <c r="DR313" i="1"/>
  <c r="DR314" i="1"/>
  <c r="DR315" i="1"/>
  <c r="DR316" i="1"/>
  <c r="DR317" i="1"/>
  <c r="DR318" i="1"/>
  <c r="DR319" i="1"/>
  <c r="DR320" i="1"/>
  <c r="DR321" i="1"/>
  <c r="DR322" i="1"/>
  <c r="DR323" i="1"/>
  <c r="DR324" i="1"/>
  <c r="DR325" i="1"/>
  <c r="DR326" i="1"/>
  <c r="DR327" i="1"/>
  <c r="DR328" i="1"/>
  <c r="DR329" i="1"/>
  <c r="DR330" i="1"/>
  <c r="DR331" i="1"/>
  <c r="DR332" i="1"/>
  <c r="DR333" i="1"/>
  <c r="DR334" i="1"/>
  <c r="DR335" i="1"/>
  <c r="DR336" i="1"/>
  <c r="DR337" i="1"/>
  <c r="DR338" i="1"/>
  <c r="DR2" i="1"/>
  <c r="DQ3" i="1"/>
  <c r="DQ4" i="1"/>
  <c r="DQ5" i="1"/>
  <c r="DQ6" i="1"/>
  <c r="DQ7" i="1"/>
  <c r="DQ8" i="1"/>
  <c r="DQ9" i="1"/>
  <c r="DQ10" i="1"/>
  <c r="DQ11" i="1"/>
  <c r="DQ12" i="1"/>
  <c r="DQ13" i="1"/>
  <c r="DQ1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64" i="1"/>
  <c r="DQ65" i="1"/>
  <c r="DQ66" i="1"/>
  <c r="DQ67" i="1"/>
  <c r="DQ68" i="1"/>
  <c r="DQ69" i="1"/>
  <c r="DQ70" i="1"/>
  <c r="DQ71" i="1"/>
  <c r="DQ72" i="1"/>
  <c r="DQ73" i="1"/>
  <c r="DQ74" i="1"/>
  <c r="DQ75" i="1"/>
  <c r="DQ76" i="1"/>
  <c r="DQ77" i="1"/>
  <c r="DQ78" i="1"/>
  <c r="DQ79" i="1"/>
  <c r="DQ80" i="1"/>
  <c r="DQ81" i="1"/>
  <c r="DQ82" i="1"/>
  <c r="DQ83" i="1"/>
  <c r="DQ84" i="1"/>
  <c r="DQ85" i="1"/>
  <c r="DQ86" i="1"/>
  <c r="DQ87" i="1"/>
  <c r="DQ88" i="1"/>
  <c r="DQ89" i="1"/>
  <c r="DQ90" i="1"/>
  <c r="DQ91" i="1"/>
  <c r="DQ92" i="1"/>
  <c r="DQ93" i="1"/>
  <c r="DQ94" i="1"/>
  <c r="DQ95" i="1"/>
  <c r="DQ96" i="1"/>
  <c r="DQ97" i="1"/>
  <c r="DQ98" i="1"/>
  <c r="DQ99" i="1"/>
  <c r="DQ100" i="1"/>
  <c r="DQ101" i="1"/>
  <c r="DQ102" i="1"/>
  <c r="DQ103" i="1"/>
  <c r="DQ104" i="1"/>
  <c r="DQ105" i="1"/>
  <c r="DQ106" i="1"/>
  <c r="DQ107" i="1"/>
  <c r="DQ108" i="1"/>
  <c r="DQ109" i="1"/>
  <c r="DQ110" i="1"/>
  <c r="DQ111" i="1"/>
  <c r="DQ112" i="1"/>
  <c r="DQ113" i="1"/>
  <c r="DQ114" i="1"/>
  <c r="DQ115" i="1"/>
  <c r="DQ116" i="1"/>
  <c r="DQ117" i="1"/>
  <c r="DQ118" i="1"/>
  <c r="DQ119" i="1"/>
  <c r="DQ120" i="1"/>
  <c r="DQ121" i="1"/>
  <c r="DQ122" i="1"/>
  <c r="DQ123" i="1"/>
  <c r="DQ124" i="1"/>
  <c r="DQ125" i="1"/>
  <c r="DQ126" i="1"/>
  <c r="DQ127" i="1"/>
  <c r="DQ128" i="1"/>
  <c r="DQ129" i="1"/>
  <c r="DQ130" i="1"/>
  <c r="DQ131" i="1"/>
  <c r="DQ132" i="1"/>
  <c r="DQ133" i="1"/>
  <c r="DQ134" i="1"/>
  <c r="DQ135" i="1"/>
  <c r="DQ136" i="1"/>
  <c r="DQ137" i="1"/>
  <c r="DQ138" i="1"/>
  <c r="DQ139" i="1"/>
  <c r="DQ140" i="1"/>
  <c r="DQ141" i="1"/>
  <c r="DQ142" i="1"/>
  <c r="DQ143" i="1"/>
  <c r="DQ144" i="1"/>
  <c r="DQ145" i="1"/>
  <c r="DQ146" i="1"/>
  <c r="DQ147" i="1"/>
  <c r="DQ148" i="1"/>
  <c r="DQ149" i="1"/>
  <c r="DQ150" i="1"/>
  <c r="DQ151" i="1"/>
  <c r="DQ152" i="1"/>
  <c r="DQ153" i="1"/>
  <c r="DQ154" i="1"/>
  <c r="DQ155" i="1"/>
  <c r="DQ156" i="1"/>
  <c r="DQ157" i="1"/>
  <c r="DQ158" i="1"/>
  <c r="DQ159" i="1"/>
  <c r="DQ160" i="1"/>
  <c r="DQ161" i="1"/>
  <c r="DQ162" i="1"/>
  <c r="DQ163" i="1"/>
  <c r="DQ164" i="1"/>
  <c r="DQ165" i="1"/>
  <c r="DQ166" i="1"/>
  <c r="DQ167" i="1"/>
  <c r="DQ168" i="1"/>
  <c r="DQ169" i="1"/>
  <c r="DQ170" i="1"/>
  <c r="DQ171" i="1"/>
  <c r="DQ172" i="1"/>
  <c r="DQ173" i="1"/>
  <c r="DQ174" i="1"/>
  <c r="DQ175" i="1"/>
  <c r="DQ176" i="1"/>
  <c r="DQ177" i="1"/>
  <c r="DQ178" i="1"/>
  <c r="DQ179" i="1"/>
  <c r="DQ180" i="1"/>
  <c r="DQ181" i="1"/>
  <c r="DQ182" i="1"/>
  <c r="DQ183" i="1"/>
  <c r="DQ184" i="1"/>
  <c r="DQ185" i="1"/>
  <c r="DQ186" i="1"/>
  <c r="DQ187" i="1"/>
  <c r="DQ188" i="1"/>
  <c r="DQ189" i="1"/>
  <c r="DQ190" i="1"/>
  <c r="DQ191" i="1"/>
  <c r="DQ192" i="1"/>
  <c r="DQ193" i="1"/>
  <c r="DQ194" i="1"/>
  <c r="DQ195" i="1"/>
  <c r="DQ196" i="1"/>
  <c r="DQ197" i="1"/>
  <c r="DQ198" i="1"/>
  <c r="DQ199" i="1"/>
  <c r="DQ200" i="1"/>
  <c r="DQ201" i="1"/>
  <c r="DQ202" i="1"/>
  <c r="DQ203" i="1"/>
  <c r="DQ204" i="1"/>
  <c r="DQ205" i="1"/>
  <c r="DQ206" i="1"/>
  <c r="DQ207" i="1"/>
  <c r="DQ208" i="1"/>
  <c r="DQ209" i="1"/>
  <c r="DQ210" i="1"/>
  <c r="DQ211" i="1"/>
  <c r="DQ212" i="1"/>
  <c r="DQ213" i="1"/>
  <c r="DQ214" i="1"/>
  <c r="DQ215" i="1"/>
  <c r="DQ216" i="1"/>
  <c r="DQ217" i="1"/>
  <c r="DQ218" i="1"/>
  <c r="DQ219" i="1"/>
  <c r="DQ220" i="1"/>
  <c r="DQ221" i="1"/>
  <c r="DQ222" i="1"/>
  <c r="DQ223" i="1"/>
  <c r="DQ224" i="1"/>
  <c r="DQ225" i="1"/>
  <c r="DQ226" i="1"/>
  <c r="DQ227" i="1"/>
  <c r="DQ228" i="1"/>
  <c r="DQ229" i="1"/>
  <c r="DQ230" i="1"/>
  <c r="DQ231" i="1"/>
  <c r="DQ232" i="1"/>
  <c r="DQ233" i="1"/>
  <c r="DQ234" i="1"/>
  <c r="DQ235" i="1"/>
  <c r="DQ236" i="1"/>
  <c r="DQ237" i="1"/>
  <c r="DQ238" i="1"/>
  <c r="DQ239" i="1"/>
  <c r="DQ240" i="1"/>
  <c r="DQ241" i="1"/>
  <c r="DQ242" i="1"/>
  <c r="DQ243" i="1"/>
  <c r="DQ244" i="1"/>
  <c r="DQ245" i="1"/>
  <c r="DQ246" i="1"/>
  <c r="DQ247" i="1"/>
  <c r="DQ248" i="1"/>
  <c r="DQ249" i="1"/>
  <c r="DQ250" i="1"/>
  <c r="DQ251" i="1"/>
  <c r="DQ252" i="1"/>
  <c r="DQ253" i="1"/>
  <c r="DQ254" i="1"/>
  <c r="DQ255" i="1"/>
  <c r="DQ256" i="1"/>
  <c r="DQ257" i="1"/>
  <c r="DQ258" i="1"/>
  <c r="DQ259" i="1"/>
  <c r="DQ260" i="1"/>
  <c r="DQ261" i="1"/>
  <c r="DQ262" i="1"/>
  <c r="DQ263" i="1"/>
  <c r="DQ264" i="1"/>
  <c r="DQ265" i="1"/>
  <c r="DQ266" i="1"/>
  <c r="DQ267" i="1"/>
  <c r="DQ268" i="1"/>
  <c r="DQ269" i="1"/>
  <c r="DQ270" i="1"/>
  <c r="DQ271" i="1"/>
  <c r="DQ272" i="1"/>
  <c r="DQ273" i="1"/>
  <c r="DQ274" i="1"/>
  <c r="DQ275" i="1"/>
  <c r="DQ276" i="1"/>
  <c r="DQ277" i="1"/>
  <c r="DQ278" i="1"/>
  <c r="DQ279" i="1"/>
  <c r="DQ280" i="1"/>
  <c r="DQ281" i="1"/>
  <c r="DQ282" i="1"/>
  <c r="DQ283" i="1"/>
  <c r="DQ284" i="1"/>
  <c r="DQ285" i="1"/>
  <c r="DQ286" i="1"/>
  <c r="DQ287" i="1"/>
  <c r="DQ288" i="1"/>
  <c r="DQ289" i="1"/>
  <c r="DQ290" i="1"/>
  <c r="DQ291" i="1"/>
  <c r="DQ292" i="1"/>
  <c r="DQ293" i="1"/>
  <c r="DQ294" i="1"/>
  <c r="DQ295" i="1"/>
  <c r="DQ296" i="1"/>
  <c r="DQ297" i="1"/>
  <c r="DQ298" i="1"/>
  <c r="DQ299" i="1"/>
  <c r="DQ300" i="1"/>
  <c r="DQ301" i="1"/>
  <c r="DQ302" i="1"/>
  <c r="DQ303" i="1"/>
  <c r="DQ304" i="1"/>
  <c r="DQ305" i="1"/>
  <c r="DQ306" i="1"/>
  <c r="DQ307" i="1"/>
  <c r="DQ308" i="1"/>
  <c r="DQ309" i="1"/>
  <c r="DQ310" i="1"/>
  <c r="DQ311" i="1"/>
  <c r="DQ312" i="1"/>
  <c r="DQ313" i="1"/>
  <c r="DQ314" i="1"/>
  <c r="DQ315" i="1"/>
  <c r="DQ316" i="1"/>
  <c r="DQ317" i="1"/>
  <c r="DQ318" i="1"/>
  <c r="DQ319" i="1"/>
  <c r="DQ320" i="1"/>
  <c r="DQ321" i="1"/>
  <c r="DQ322" i="1"/>
  <c r="DQ323" i="1"/>
  <c r="DQ324" i="1"/>
  <c r="DQ325" i="1"/>
  <c r="DQ326" i="1"/>
  <c r="DQ327" i="1"/>
  <c r="DQ328" i="1"/>
  <c r="DQ329" i="1"/>
  <c r="DQ330" i="1"/>
  <c r="DQ331" i="1"/>
  <c r="DQ332" i="1"/>
  <c r="DQ333" i="1"/>
  <c r="DQ334" i="1"/>
  <c r="DQ335" i="1"/>
  <c r="DQ336" i="1"/>
  <c r="DQ337" i="1"/>
  <c r="DQ338" i="1"/>
  <c r="DQ2" i="1"/>
  <c r="DP2" i="1"/>
  <c r="DP3" i="1"/>
  <c r="DP4" i="1"/>
  <c r="DP5" i="1"/>
  <c r="DP6" i="1"/>
  <c r="DP7" i="1"/>
  <c r="DP8" i="1"/>
  <c r="DP9" i="1"/>
  <c r="DP10" i="1"/>
  <c r="DP11" i="1"/>
  <c r="DP12" i="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P70" i="1"/>
  <c r="DP71" i="1"/>
  <c r="DP72" i="1"/>
  <c r="DP73" i="1"/>
  <c r="DP74" i="1"/>
  <c r="DP75" i="1"/>
  <c r="DP76" i="1"/>
  <c r="DP77" i="1"/>
  <c r="DP78" i="1"/>
  <c r="DP79" i="1"/>
  <c r="DP80" i="1"/>
  <c r="DP81" i="1"/>
  <c r="DP82" i="1"/>
  <c r="DP83" i="1"/>
  <c r="DP84" i="1"/>
  <c r="DP85" i="1"/>
  <c r="DP86" i="1"/>
  <c r="DP87" i="1"/>
  <c r="DP88" i="1"/>
  <c r="DP89" i="1"/>
  <c r="DP90" i="1"/>
  <c r="DP91" i="1"/>
  <c r="DP92" i="1"/>
  <c r="DP93" i="1"/>
  <c r="DP94" i="1"/>
  <c r="DP95" i="1"/>
  <c r="DP96" i="1"/>
  <c r="DP97" i="1"/>
  <c r="DP98" i="1"/>
  <c r="DP99" i="1"/>
  <c r="DP100" i="1"/>
  <c r="DP101" i="1"/>
  <c r="DP102" i="1"/>
  <c r="DP103" i="1"/>
  <c r="DP104" i="1"/>
  <c r="DP105" i="1"/>
  <c r="DP106" i="1"/>
  <c r="DP107" i="1"/>
  <c r="DP108" i="1"/>
  <c r="DP109" i="1"/>
  <c r="DP110" i="1"/>
  <c r="DP111" i="1"/>
  <c r="DP112" i="1"/>
  <c r="DP113" i="1"/>
  <c r="DP114" i="1"/>
  <c r="DP115" i="1"/>
  <c r="DP116" i="1"/>
  <c r="DP117" i="1"/>
  <c r="DP118" i="1"/>
  <c r="DP119" i="1"/>
  <c r="DP120" i="1"/>
  <c r="DP121" i="1"/>
  <c r="DP122" i="1"/>
  <c r="DP123" i="1"/>
  <c r="DP124" i="1"/>
  <c r="DP125" i="1"/>
  <c r="DP126" i="1"/>
  <c r="DP127" i="1"/>
  <c r="DP128" i="1"/>
  <c r="DP129" i="1"/>
  <c r="DP130" i="1"/>
  <c r="DP131" i="1"/>
  <c r="DP132" i="1"/>
  <c r="DP133" i="1"/>
  <c r="DP134" i="1"/>
  <c r="DP135" i="1"/>
  <c r="DP136" i="1"/>
  <c r="DP137" i="1"/>
  <c r="DP138" i="1"/>
  <c r="DP139" i="1"/>
  <c r="DP140" i="1"/>
  <c r="DP141" i="1"/>
  <c r="DP142" i="1"/>
  <c r="DP143" i="1"/>
  <c r="DP144" i="1"/>
  <c r="DP145" i="1"/>
  <c r="DP146" i="1"/>
  <c r="DP147" i="1"/>
  <c r="DP148" i="1"/>
  <c r="DP149" i="1"/>
  <c r="DP150" i="1"/>
  <c r="DP151" i="1"/>
  <c r="DP152" i="1"/>
  <c r="DP153" i="1"/>
  <c r="DP154" i="1"/>
  <c r="DP155" i="1"/>
  <c r="DP156" i="1"/>
  <c r="DP157" i="1"/>
  <c r="DP158" i="1"/>
  <c r="DP159" i="1"/>
  <c r="DP160" i="1"/>
  <c r="DP161" i="1"/>
  <c r="DP162" i="1"/>
  <c r="DP163" i="1"/>
  <c r="DP164" i="1"/>
  <c r="DP165" i="1"/>
  <c r="DP166" i="1"/>
  <c r="DP167" i="1"/>
  <c r="DP168" i="1"/>
  <c r="DP169" i="1"/>
  <c r="DP170" i="1"/>
  <c r="DP171" i="1"/>
  <c r="DP172" i="1"/>
  <c r="DP173" i="1"/>
  <c r="DP174" i="1"/>
  <c r="DP175" i="1"/>
  <c r="DP176" i="1"/>
  <c r="DP177" i="1"/>
  <c r="DP178" i="1"/>
  <c r="DP179" i="1"/>
  <c r="DP180" i="1"/>
  <c r="DP181" i="1"/>
  <c r="DP182" i="1"/>
  <c r="DP183" i="1"/>
  <c r="DP184" i="1"/>
  <c r="DP185" i="1"/>
  <c r="DP186" i="1"/>
  <c r="DP187" i="1"/>
  <c r="DP188" i="1"/>
  <c r="DP189" i="1"/>
  <c r="DP190" i="1"/>
  <c r="DP191" i="1"/>
  <c r="DP192" i="1"/>
  <c r="DP193" i="1"/>
  <c r="DP194" i="1"/>
  <c r="DP195" i="1"/>
  <c r="DP196" i="1"/>
  <c r="DP197" i="1"/>
  <c r="DP198" i="1"/>
  <c r="DP199" i="1"/>
  <c r="DP200" i="1"/>
  <c r="DP201" i="1"/>
  <c r="DP202" i="1"/>
  <c r="DP203" i="1"/>
  <c r="DP204" i="1"/>
  <c r="DP205" i="1"/>
  <c r="DP206" i="1"/>
  <c r="DP207" i="1"/>
  <c r="DP208" i="1"/>
  <c r="DP209" i="1"/>
  <c r="DP210" i="1"/>
  <c r="DP211" i="1"/>
  <c r="DP212" i="1"/>
  <c r="DP213" i="1"/>
  <c r="DP214" i="1"/>
  <c r="DP215" i="1"/>
  <c r="DP216" i="1"/>
  <c r="DP217" i="1"/>
  <c r="DP218" i="1"/>
  <c r="DP219" i="1"/>
  <c r="DP220" i="1"/>
  <c r="DP221" i="1"/>
  <c r="DP222" i="1"/>
  <c r="DP223" i="1"/>
  <c r="DP224" i="1"/>
  <c r="DP225" i="1"/>
  <c r="DP226" i="1"/>
  <c r="DP227" i="1"/>
  <c r="DP228" i="1"/>
  <c r="DP229" i="1"/>
  <c r="DP230" i="1"/>
  <c r="DP231" i="1"/>
  <c r="DP232" i="1"/>
  <c r="DP233" i="1"/>
  <c r="DP234" i="1"/>
  <c r="DP235" i="1"/>
  <c r="DP236" i="1"/>
  <c r="DP237" i="1"/>
  <c r="DP238" i="1"/>
  <c r="DP239" i="1"/>
  <c r="DP240" i="1"/>
  <c r="DP241" i="1"/>
  <c r="DP242" i="1"/>
  <c r="DP243" i="1"/>
  <c r="DP244" i="1"/>
  <c r="DP245" i="1"/>
  <c r="DP246" i="1"/>
  <c r="DP247" i="1"/>
  <c r="DP248" i="1"/>
  <c r="DP249" i="1"/>
  <c r="DP250" i="1"/>
  <c r="DP251" i="1"/>
  <c r="DP252" i="1"/>
  <c r="DP253" i="1"/>
  <c r="DP254" i="1"/>
  <c r="DP255" i="1"/>
  <c r="DP256" i="1"/>
  <c r="DP257" i="1"/>
  <c r="DP258" i="1"/>
  <c r="DP259" i="1"/>
  <c r="DP260" i="1"/>
  <c r="DP261" i="1"/>
  <c r="DP262" i="1"/>
  <c r="DP263" i="1"/>
  <c r="DP264" i="1"/>
  <c r="DP265" i="1"/>
  <c r="DP266" i="1"/>
  <c r="DP267" i="1"/>
  <c r="DP268" i="1"/>
  <c r="DP269" i="1"/>
  <c r="DP270" i="1"/>
  <c r="DP271" i="1"/>
  <c r="DP272" i="1"/>
  <c r="DP273" i="1"/>
  <c r="DP274" i="1"/>
  <c r="DP275" i="1"/>
  <c r="DP276" i="1"/>
  <c r="DP277" i="1"/>
  <c r="DP278" i="1"/>
  <c r="DP279" i="1"/>
  <c r="DP280" i="1"/>
  <c r="DP281" i="1"/>
  <c r="DP282" i="1"/>
  <c r="DP283" i="1"/>
  <c r="DP284" i="1"/>
  <c r="DP285" i="1"/>
  <c r="DP286" i="1"/>
  <c r="DP287" i="1"/>
  <c r="DP288" i="1"/>
  <c r="DP289" i="1"/>
  <c r="DP290" i="1"/>
  <c r="DP291" i="1"/>
  <c r="DP292" i="1"/>
  <c r="DP293" i="1"/>
  <c r="DP294" i="1"/>
  <c r="DP295" i="1"/>
  <c r="DP296" i="1"/>
  <c r="DP297" i="1"/>
  <c r="DP298" i="1"/>
  <c r="DP299" i="1"/>
  <c r="DP300" i="1"/>
  <c r="DP301" i="1"/>
  <c r="DP302" i="1"/>
  <c r="DP303" i="1"/>
  <c r="DP304" i="1"/>
  <c r="DP305" i="1"/>
  <c r="DP306" i="1"/>
  <c r="DP307" i="1"/>
  <c r="DP308" i="1"/>
  <c r="DP309" i="1"/>
  <c r="DP310" i="1"/>
  <c r="DP311" i="1"/>
  <c r="DP312" i="1"/>
  <c r="DP313" i="1"/>
  <c r="DP314" i="1"/>
  <c r="DP315" i="1"/>
  <c r="DP316" i="1"/>
  <c r="DP317" i="1"/>
  <c r="DP318" i="1"/>
  <c r="DP319" i="1"/>
  <c r="DP320" i="1"/>
  <c r="DP321" i="1"/>
  <c r="DP322" i="1"/>
  <c r="DP323" i="1"/>
  <c r="DP324" i="1"/>
  <c r="DP325" i="1"/>
  <c r="DP326" i="1"/>
  <c r="DP327" i="1"/>
  <c r="DP328" i="1"/>
  <c r="DP329" i="1"/>
  <c r="DP330" i="1"/>
  <c r="DP331" i="1"/>
  <c r="DP332" i="1"/>
  <c r="DP333" i="1"/>
  <c r="DP334" i="1"/>
  <c r="DP335" i="1"/>
  <c r="DP336" i="1"/>
  <c r="DP337" i="1"/>
  <c r="DP338" i="1"/>
  <c r="DO3" i="1"/>
  <c r="DO4" i="1"/>
  <c r="DO5" i="1"/>
  <c r="DO6" i="1"/>
  <c r="DO7" i="1"/>
  <c r="DO8" i="1"/>
  <c r="DO9" i="1"/>
  <c r="DO10" i="1"/>
  <c r="DO11"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60" i="1"/>
  <c r="DO61" i="1"/>
  <c r="DO62" i="1"/>
  <c r="DO63" i="1"/>
  <c r="DO64" i="1"/>
  <c r="DO65" i="1"/>
  <c r="DO66" i="1"/>
  <c r="DO67" i="1"/>
  <c r="DO68" i="1"/>
  <c r="DO69" i="1"/>
  <c r="DO70" i="1"/>
  <c r="DO71" i="1"/>
  <c r="DO72" i="1"/>
  <c r="DO73" i="1"/>
  <c r="DO74" i="1"/>
  <c r="DO75" i="1"/>
  <c r="DO76" i="1"/>
  <c r="DO77" i="1"/>
  <c r="DO78" i="1"/>
  <c r="DO79" i="1"/>
  <c r="DO80" i="1"/>
  <c r="DO81" i="1"/>
  <c r="DO82" i="1"/>
  <c r="DO83" i="1"/>
  <c r="DO84" i="1"/>
  <c r="DO85" i="1"/>
  <c r="DO86" i="1"/>
  <c r="DO87" i="1"/>
  <c r="DO88" i="1"/>
  <c r="DO89" i="1"/>
  <c r="DO90" i="1"/>
  <c r="DO91" i="1"/>
  <c r="DO92" i="1"/>
  <c r="DO93" i="1"/>
  <c r="DO94" i="1"/>
  <c r="DO95" i="1"/>
  <c r="DO96" i="1"/>
  <c r="DO97" i="1"/>
  <c r="DO98" i="1"/>
  <c r="DO99" i="1"/>
  <c r="DO100" i="1"/>
  <c r="DO101" i="1"/>
  <c r="DO102" i="1"/>
  <c r="DO103" i="1"/>
  <c r="DO104" i="1"/>
  <c r="DO105" i="1"/>
  <c r="DO106" i="1"/>
  <c r="DO107" i="1"/>
  <c r="DO108" i="1"/>
  <c r="DO109" i="1"/>
  <c r="DO110" i="1"/>
  <c r="DO111" i="1"/>
  <c r="DO112" i="1"/>
  <c r="DO113" i="1"/>
  <c r="DO114" i="1"/>
  <c r="DO115" i="1"/>
  <c r="DO116" i="1"/>
  <c r="DO117" i="1"/>
  <c r="DO118" i="1"/>
  <c r="DO119" i="1"/>
  <c r="DO120" i="1"/>
  <c r="DO121" i="1"/>
  <c r="DO122" i="1"/>
  <c r="DO123" i="1"/>
  <c r="DO124" i="1"/>
  <c r="DO125" i="1"/>
  <c r="DO126" i="1"/>
  <c r="DO127" i="1"/>
  <c r="DO128" i="1"/>
  <c r="DO129" i="1"/>
  <c r="DO130" i="1"/>
  <c r="DO131" i="1"/>
  <c r="DO132" i="1"/>
  <c r="DO133" i="1"/>
  <c r="DO134" i="1"/>
  <c r="DO135" i="1"/>
  <c r="DO136" i="1"/>
  <c r="DO137" i="1"/>
  <c r="DO138" i="1"/>
  <c r="DO139" i="1"/>
  <c r="DO140" i="1"/>
  <c r="DO141" i="1"/>
  <c r="DO142" i="1"/>
  <c r="DO143" i="1"/>
  <c r="DO144" i="1"/>
  <c r="DO145" i="1"/>
  <c r="DO146" i="1"/>
  <c r="DO147" i="1"/>
  <c r="DO148" i="1"/>
  <c r="DO149" i="1"/>
  <c r="DO150" i="1"/>
  <c r="DO151" i="1"/>
  <c r="DO152" i="1"/>
  <c r="DO153" i="1"/>
  <c r="DO154" i="1"/>
  <c r="DO155" i="1"/>
  <c r="DO156" i="1"/>
  <c r="DO157" i="1"/>
  <c r="DO158" i="1"/>
  <c r="DO159" i="1"/>
  <c r="DO160" i="1"/>
  <c r="DO161" i="1"/>
  <c r="DO162" i="1"/>
  <c r="DO163" i="1"/>
  <c r="DO164" i="1"/>
  <c r="DO165" i="1"/>
  <c r="DO166" i="1"/>
  <c r="DO167" i="1"/>
  <c r="DO168" i="1"/>
  <c r="DO169" i="1"/>
  <c r="DO170" i="1"/>
  <c r="DO171" i="1"/>
  <c r="DO172" i="1"/>
  <c r="DO173" i="1"/>
  <c r="DO174" i="1"/>
  <c r="DO175" i="1"/>
  <c r="DO176" i="1"/>
  <c r="DO177" i="1"/>
  <c r="DO178" i="1"/>
  <c r="DO179" i="1"/>
  <c r="DO180" i="1"/>
  <c r="DO181" i="1"/>
  <c r="DO182" i="1"/>
  <c r="DO183" i="1"/>
  <c r="DO184" i="1"/>
  <c r="DO185" i="1"/>
  <c r="DO186" i="1"/>
  <c r="DO187" i="1"/>
  <c r="DO188" i="1"/>
  <c r="DO189" i="1"/>
  <c r="DO190" i="1"/>
  <c r="DO191" i="1"/>
  <c r="DO192" i="1"/>
  <c r="DO193" i="1"/>
  <c r="DO194" i="1"/>
  <c r="DO195" i="1"/>
  <c r="DO196" i="1"/>
  <c r="DO197" i="1"/>
  <c r="DO198" i="1"/>
  <c r="DO199" i="1"/>
  <c r="DO200" i="1"/>
  <c r="DO201" i="1"/>
  <c r="DO202" i="1"/>
  <c r="DO203" i="1"/>
  <c r="DO204" i="1"/>
  <c r="DO205" i="1"/>
  <c r="DO206" i="1"/>
  <c r="DO207" i="1"/>
  <c r="DO208" i="1"/>
  <c r="DO209" i="1"/>
  <c r="DO210" i="1"/>
  <c r="DO211" i="1"/>
  <c r="DO212" i="1"/>
  <c r="DO213" i="1"/>
  <c r="DO214" i="1"/>
  <c r="DO215" i="1"/>
  <c r="DO216" i="1"/>
  <c r="DO217" i="1"/>
  <c r="DO218" i="1"/>
  <c r="DO219" i="1"/>
  <c r="DO220" i="1"/>
  <c r="DO221" i="1"/>
  <c r="DO222" i="1"/>
  <c r="DO223" i="1"/>
  <c r="DO224" i="1"/>
  <c r="DO225" i="1"/>
  <c r="DO226" i="1"/>
  <c r="DO227" i="1"/>
  <c r="DO228" i="1"/>
  <c r="DO229" i="1"/>
  <c r="DO230" i="1"/>
  <c r="DO231" i="1"/>
  <c r="DO232" i="1"/>
  <c r="DO233" i="1"/>
  <c r="DO234" i="1"/>
  <c r="DO235" i="1"/>
  <c r="DO236" i="1"/>
  <c r="DO237" i="1"/>
  <c r="DO238" i="1"/>
  <c r="DO239" i="1"/>
  <c r="DO240" i="1"/>
  <c r="DO241" i="1"/>
  <c r="DO242" i="1"/>
  <c r="DO243" i="1"/>
  <c r="DO244" i="1"/>
  <c r="DO245" i="1"/>
  <c r="DO246" i="1"/>
  <c r="DO247" i="1"/>
  <c r="DO248" i="1"/>
  <c r="DO249" i="1"/>
  <c r="DO250" i="1"/>
  <c r="DO251" i="1"/>
  <c r="DO252" i="1"/>
  <c r="DO253" i="1"/>
  <c r="DO254" i="1"/>
  <c r="DO255" i="1"/>
  <c r="DO256" i="1"/>
  <c r="DO257" i="1"/>
  <c r="DO258" i="1"/>
  <c r="DO259" i="1"/>
  <c r="DO260" i="1"/>
  <c r="DO261" i="1"/>
  <c r="DO262" i="1"/>
  <c r="DO263" i="1"/>
  <c r="DO264" i="1"/>
  <c r="DO265" i="1"/>
  <c r="DO266" i="1"/>
  <c r="DO267" i="1"/>
  <c r="DO268" i="1"/>
  <c r="DO269" i="1"/>
  <c r="DO270" i="1"/>
  <c r="DO271" i="1"/>
  <c r="DO272" i="1"/>
  <c r="DO273" i="1"/>
  <c r="DO274" i="1"/>
  <c r="DO275" i="1"/>
  <c r="DO276" i="1"/>
  <c r="DO277" i="1"/>
  <c r="DO278" i="1"/>
  <c r="DO279" i="1"/>
  <c r="DO280" i="1"/>
  <c r="DO281" i="1"/>
  <c r="DO282" i="1"/>
  <c r="DO283" i="1"/>
  <c r="DO284" i="1"/>
  <c r="DO285" i="1"/>
  <c r="DO286" i="1"/>
  <c r="DO287" i="1"/>
  <c r="DO288" i="1"/>
  <c r="DO289" i="1"/>
  <c r="DO290" i="1"/>
  <c r="DO291" i="1"/>
  <c r="DO292" i="1"/>
  <c r="DO293" i="1"/>
  <c r="DO294" i="1"/>
  <c r="DO295" i="1"/>
  <c r="DO296" i="1"/>
  <c r="DO297" i="1"/>
  <c r="DO298" i="1"/>
  <c r="DO299" i="1"/>
  <c r="DO300" i="1"/>
  <c r="DO301" i="1"/>
  <c r="DO302" i="1"/>
  <c r="DO303" i="1"/>
  <c r="DO304" i="1"/>
  <c r="DO305" i="1"/>
  <c r="DO306" i="1"/>
  <c r="DO307" i="1"/>
  <c r="DO308" i="1"/>
  <c r="DO309" i="1"/>
  <c r="DO310" i="1"/>
  <c r="DO311" i="1"/>
  <c r="DO312" i="1"/>
  <c r="DO313" i="1"/>
  <c r="DO314" i="1"/>
  <c r="DO315" i="1"/>
  <c r="DO316" i="1"/>
  <c r="DO317" i="1"/>
  <c r="DO318" i="1"/>
  <c r="DO319" i="1"/>
  <c r="DO320" i="1"/>
  <c r="DO321" i="1"/>
  <c r="DO322" i="1"/>
  <c r="DO323" i="1"/>
  <c r="DO324" i="1"/>
  <c r="DO325" i="1"/>
  <c r="DO326" i="1"/>
  <c r="DO327" i="1"/>
  <c r="DO328" i="1"/>
  <c r="DO329" i="1"/>
  <c r="DO330" i="1"/>
  <c r="DO331" i="1"/>
  <c r="DO332" i="1"/>
  <c r="DO333" i="1"/>
  <c r="DO334" i="1"/>
  <c r="DO335" i="1"/>
  <c r="DO336" i="1"/>
  <c r="DO337" i="1"/>
  <c r="DO338" i="1"/>
  <c r="DO2"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2" i="1"/>
  <c r="CT325" i="1"/>
  <c r="CT326" i="1"/>
  <c r="CT327" i="1"/>
  <c r="CT328" i="1"/>
  <c r="CT329" i="1"/>
  <c r="CT330" i="1"/>
  <c r="CT331" i="1"/>
  <c r="CT332" i="1"/>
  <c r="CT333" i="1"/>
  <c r="CT334" i="1"/>
  <c r="CT335" i="1"/>
  <c r="CT336" i="1"/>
  <c r="CT337" i="1"/>
  <c r="CT338" i="1"/>
  <c r="CT324" i="1"/>
  <c r="CT313" i="1"/>
  <c r="CT314" i="1"/>
  <c r="CT315" i="1"/>
  <c r="CT316" i="1"/>
  <c r="CT317" i="1"/>
  <c r="CT318" i="1"/>
  <c r="CT319" i="1"/>
  <c r="CT320" i="1"/>
  <c r="CT321" i="1"/>
  <c r="CT322" i="1"/>
  <c r="CT323" i="1"/>
  <c r="CT3" i="1"/>
  <c r="CT4" i="1"/>
  <c r="CT5" i="1"/>
  <c r="CT6" i="1"/>
  <c r="CT7" i="1"/>
  <c r="CT8" i="1"/>
  <c r="CT9" i="1"/>
  <c r="CT10" i="1"/>
  <c r="CT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10" i="1"/>
  <c r="CT111" i="1"/>
  <c r="CT112" i="1"/>
  <c r="CT113" i="1"/>
  <c r="CT114" i="1"/>
  <c r="CT115" i="1"/>
  <c r="CT116" i="1"/>
  <c r="CT117" i="1"/>
  <c r="CT118" i="1"/>
  <c r="CT119" i="1"/>
  <c r="CT120" i="1"/>
  <c r="CT121" i="1"/>
  <c r="CT122" i="1"/>
  <c r="CT123" i="1"/>
  <c r="CT124" i="1"/>
  <c r="CT125" i="1"/>
  <c r="CT126" i="1"/>
  <c r="CT127" i="1"/>
  <c r="CT128" i="1"/>
  <c r="CT129" i="1"/>
  <c r="CT130" i="1"/>
  <c r="CT131" i="1"/>
  <c r="CT132" i="1"/>
  <c r="CT133" i="1"/>
  <c r="CT134" i="1"/>
  <c r="CT135" i="1"/>
  <c r="CT136" i="1"/>
  <c r="CT137" i="1"/>
  <c r="CT138" i="1"/>
  <c r="CT139" i="1"/>
  <c r="CT140" i="1"/>
  <c r="CT141" i="1"/>
  <c r="CT142" i="1"/>
  <c r="CT143" i="1"/>
  <c r="CT144" i="1"/>
  <c r="CT145" i="1"/>
  <c r="CT146" i="1"/>
  <c r="CT147" i="1"/>
  <c r="CT148" i="1"/>
  <c r="CT149" i="1"/>
  <c r="CT150" i="1"/>
  <c r="CT151" i="1"/>
  <c r="CT152" i="1"/>
  <c r="CT153" i="1"/>
  <c r="CT154" i="1"/>
  <c r="CT155" i="1"/>
  <c r="CT156" i="1"/>
  <c r="CT157" i="1"/>
  <c r="CT158" i="1"/>
  <c r="CT159" i="1"/>
  <c r="CT160" i="1"/>
  <c r="CT161" i="1"/>
  <c r="CT162" i="1"/>
  <c r="CT163" i="1"/>
  <c r="CT164" i="1"/>
  <c r="CT165" i="1"/>
  <c r="CT166" i="1"/>
  <c r="CT167" i="1"/>
  <c r="CT168" i="1"/>
  <c r="CT169" i="1"/>
  <c r="CT170" i="1"/>
  <c r="CT171" i="1"/>
  <c r="CT172" i="1"/>
  <c r="CT173" i="1"/>
  <c r="CT174" i="1"/>
  <c r="CT175" i="1"/>
  <c r="CT176" i="1"/>
  <c r="CT177" i="1"/>
  <c r="CT178" i="1"/>
  <c r="CT179" i="1"/>
  <c r="CT180" i="1"/>
  <c r="CT181" i="1"/>
  <c r="CT182" i="1"/>
  <c r="CT183" i="1"/>
  <c r="CT184" i="1"/>
  <c r="CT185" i="1"/>
  <c r="CT186" i="1"/>
  <c r="CT187" i="1"/>
  <c r="CT188" i="1"/>
  <c r="CT189" i="1"/>
  <c r="CT190" i="1"/>
  <c r="CT191" i="1"/>
  <c r="CT192" i="1"/>
  <c r="CT193" i="1"/>
  <c r="CT194" i="1"/>
  <c r="CT195" i="1"/>
  <c r="CT196" i="1"/>
  <c r="CT197" i="1"/>
  <c r="CT198" i="1"/>
  <c r="CT199" i="1"/>
  <c r="CT200" i="1"/>
  <c r="CT201" i="1"/>
  <c r="CT202" i="1"/>
  <c r="CT203" i="1"/>
  <c r="CT204" i="1"/>
  <c r="CT205" i="1"/>
  <c r="CT206" i="1"/>
  <c r="CT207" i="1"/>
  <c r="CT208" i="1"/>
  <c r="CT209" i="1"/>
  <c r="CT210" i="1"/>
  <c r="CT211" i="1"/>
  <c r="CT212" i="1"/>
  <c r="CT213" i="1"/>
  <c r="CT214" i="1"/>
  <c r="CT215" i="1"/>
  <c r="CT216" i="1"/>
  <c r="CT217" i="1"/>
  <c r="CT218" i="1"/>
  <c r="CT219" i="1"/>
  <c r="CT220" i="1"/>
  <c r="CT221" i="1"/>
  <c r="CT222" i="1"/>
  <c r="CT223" i="1"/>
  <c r="CT224" i="1"/>
  <c r="CT225" i="1"/>
  <c r="CT226" i="1"/>
  <c r="CT227" i="1"/>
  <c r="CT228" i="1"/>
  <c r="CT229" i="1"/>
  <c r="CT230" i="1"/>
  <c r="CT231" i="1"/>
  <c r="CT232" i="1"/>
  <c r="CT233" i="1"/>
  <c r="CT234" i="1"/>
  <c r="CT235" i="1"/>
  <c r="CT236" i="1"/>
  <c r="CT237" i="1"/>
  <c r="CT238" i="1"/>
  <c r="CT239" i="1"/>
  <c r="CT240" i="1"/>
  <c r="CT241" i="1"/>
  <c r="CT242" i="1"/>
  <c r="CT243" i="1"/>
  <c r="CT244" i="1"/>
  <c r="CT245" i="1"/>
  <c r="CT246" i="1"/>
  <c r="CT247" i="1"/>
  <c r="CT248" i="1"/>
  <c r="CT249" i="1"/>
  <c r="CT250" i="1"/>
  <c r="CT251" i="1"/>
  <c r="CT252" i="1"/>
  <c r="CT253" i="1"/>
  <c r="CT254" i="1"/>
  <c r="CT255" i="1"/>
  <c r="CT256" i="1"/>
  <c r="CT257" i="1"/>
  <c r="CT258" i="1"/>
  <c r="CT259" i="1"/>
  <c r="CT260" i="1"/>
  <c r="CT261" i="1"/>
  <c r="CT262" i="1"/>
  <c r="CT263" i="1"/>
  <c r="CT264" i="1"/>
  <c r="CT265" i="1"/>
  <c r="CT266" i="1"/>
  <c r="CT267" i="1"/>
  <c r="CT268" i="1"/>
  <c r="CT269" i="1"/>
  <c r="CT270" i="1"/>
  <c r="CT271" i="1"/>
  <c r="CT272" i="1"/>
  <c r="CT273" i="1"/>
  <c r="CT274" i="1"/>
  <c r="CT275" i="1"/>
  <c r="CT276" i="1"/>
  <c r="CT277" i="1"/>
  <c r="CT278" i="1"/>
  <c r="CT279" i="1"/>
  <c r="CT280" i="1"/>
  <c r="CT281" i="1"/>
  <c r="CT282" i="1"/>
  <c r="CT283" i="1"/>
  <c r="CT284" i="1"/>
  <c r="CT285" i="1"/>
  <c r="CT286" i="1"/>
  <c r="CT287" i="1"/>
  <c r="CT288" i="1"/>
  <c r="CT289" i="1"/>
  <c r="CT290" i="1"/>
  <c r="CT291" i="1"/>
  <c r="CT292" i="1"/>
  <c r="CT293" i="1"/>
  <c r="CT294" i="1"/>
  <c r="CT295" i="1"/>
  <c r="CT296" i="1"/>
  <c r="CT297" i="1"/>
  <c r="CT298" i="1"/>
  <c r="CT299" i="1"/>
  <c r="CT300" i="1"/>
  <c r="CT301" i="1"/>
  <c r="CT302" i="1"/>
  <c r="CT303" i="1"/>
  <c r="CT304" i="1"/>
  <c r="CT305" i="1"/>
  <c r="CT306" i="1"/>
  <c r="CT307" i="1"/>
  <c r="CT308" i="1"/>
  <c r="CT309" i="1"/>
  <c r="CT310" i="1"/>
  <c r="CT311" i="1"/>
  <c r="CT312" i="1"/>
  <c r="CT2" i="1"/>
  <c r="DA313" i="1" l="1"/>
  <c r="DA314" i="1"/>
  <c r="DA315" i="1"/>
  <c r="DA316" i="1"/>
  <c r="DA317" i="1"/>
  <c r="DA318" i="1"/>
  <c r="DA320" i="1"/>
  <c r="DA322" i="1"/>
  <c r="DA325" i="1"/>
  <c r="DA326" i="1"/>
  <c r="DA327" i="1"/>
  <c r="DA328" i="1"/>
  <c r="DA329" i="1"/>
  <c r="DA330" i="1"/>
  <c r="DA331" i="1"/>
  <c r="DA332" i="1"/>
  <c r="DA333" i="1"/>
  <c r="DA334" i="1"/>
  <c r="DA335" i="1"/>
  <c r="DA336" i="1"/>
  <c r="DA337" i="1"/>
  <c r="DA11" i="1"/>
  <c r="DA14" i="1"/>
  <c r="DA44" i="1"/>
  <c r="DA45" i="1"/>
  <c r="DA73" i="1"/>
  <c r="DA86" i="1"/>
  <c r="DA118" i="1"/>
  <c r="DA153" i="1"/>
  <c r="DA154" i="1"/>
  <c r="DA155" i="1"/>
  <c r="DA156" i="1"/>
  <c r="DA157" i="1"/>
  <c r="DA158" i="1"/>
  <c r="DA159" i="1"/>
  <c r="DA160" i="1"/>
  <c r="DA161" i="1"/>
  <c r="DA162" i="1"/>
  <c r="DA163" i="1"/>
  <c r="DA164" i="1"/>
  <c r="DA165" i="1"/>
  <c r="DA166" i="1"/>
  <c r="DA167" i="1"/>
  <c r="DA168" i="1"/>
  <c r="DA169" i="1"/>
  <c r="DA170" i="1"/>
  <c r="DA171" i="1"/>
  <c r="DA172" i="1"/>
  <c r="DA173" i="1"/>
  <c r="DA174" i="1"/>
  <c r="DA175" i="1"/>
  <c r="DA176" i="1"/>
  <c r="DA177" i="1"/>
  <c r="DA178" i="1"/>
  <c r="DA179" i="1"/>
  <c r="DA181" i="1"/>
  <c r="DA182" i="1"/>
  <c r="DA183" i="1"/>
  <c r="DA184" i="1"/>
  <c r="DA185" i="1"/>
  <c r="DA186" i="1"/>
  <c r="DA187" i="1"/>
  <c r="DA188" i="1"/>
  <c r="DA189" i="1"/>
  <c r="DA190" i="1"/>
  <c r="DA191" i="1"/>
  <c r="DA192" i="1"/>
  <c r="DA193" i="1"/>
  <c r="DA194" i="1"/>
  <c r="DA195" i="1"/>
  <c r="DA196" i="1"/>
  <c r="DA197" i="1"/>
  <c r="DA198" i="1"/>
  <c r="DA199" i="1"/>
  <c r="DA200" i="1"/>
  <c r="DA201" i="1"/>
  <c r="DA202" i="1"/>
  <c r="DA203" i="1"/>
  <c r="DA204" i="1"/>
  <c r="DA205" i="1"/>
  <c r="DA206" i="1"/>
  <c r="DA207" i="1"/>
  <c r="DA208" i="1"/>
  <c r="DA209" i="1"/>
  <c r="DA210" i="1"/>
  <c r="DA211" i="1"/>
  <c r="DA212" i="1"/>
  <c r="DA213" i="1"/>
  <c r="DA215" i="1"/>
  <c r="DA216" i="1"/>
  <c r="DA217" i="1"/>
  <c r="DA218" i="1"/>
  <c r="DA219" i="1"/>
  <c r="DA220" i="1"/>
  <c r="DA221" i="1"/>
  <c r="DA222" i="1"/>
  <c r="DA223" i="1"/>
  <c r="DA224" i="1"/>
  <c r="DA225" i="1"/>
  <c r="DA226" i="1"/>
  <c r="DA227" i="1"/>
  <c r="DA228" i="1"/>
  <c r="DA229" i="1"/>
  <c r="DA230" i="1"/>
  <c r="DA231" i="1"/>
  <c r="DA232" i="1"/>
  <c r="DA233" i="1"/>
  <c r="DA234" i="1"/>
  <c r="DA235" i="1"/>
  <c r="DA236" i="1"/>
  <c r="DA237" i="1"/>
  <c r="DA238" i="1"/>
  <c r="DA239" i="1"/>
  <c r="DA240" i="1"/>
  <c r="DA241" i="1"/>
  <c r="DA242" i="1"/>
  <c r="DA243" i="1"/>
  <c r="DA244" i="1"/>
  <c r="DA245" i="1"/>
  <c r="DA246" i="1"/>
  <c r="DA247" i="1"/>
  <c r="DA248" i="1"/>
  <c r="DA249" i="1"/>
  <c r="DA250" i="1"/>
  <c r="DA251" i="1"/>
  <c r="DA252" i="1"/>
  <c r="DA253" i="1"/>
  <c r="DA254" i="1"/>
  <c r="DA255" i="1"/>
  <c r="DA256" i="1"/>
  <c r="DA257" i="1"/>
  <c r="DA258" i="1"/>
  <c r="DA265" i="1"/>
  <c r="DA266" i="1"/>
  <c r="DA267" i="1"/>
  <c r="DA268" i="1"/>
  <c r="DA269" i="1"/>
  <c r="DA270" i="1"/>
  <c r="DA271" i="1"/>
  <c r="DA272" i="1"/>
  <c r="DA273" i="1"/>
  <c r="DA274" i="1"/>
  <c r="DA275" i="1"/>
  <c r="DA276" i="1"/>
  <c r="DA277" i="1"/>
  <c r="DA278" i="1"/>
  <c r="DA279" i="1"/>
  <c r="DA280" i="1"/>
  <c r="DA281" i="1"/>
  <c r="DA282" i="1"/>
  <c r="DA283" i="1"/>
  <c r="DA284" i="1"/>
  <c r="DA285" i="1"/>
  <c r="DA286" i="1"/>
  <c r="DA287" i="1"/>
  <c r="DA288" i="1"/>
  <c r="DA289" i="1"/>
  <c r="DA290" i="1"/>
  <c r="DA291" i="1"/>
  <c r="DA292" i="1"/>
  <c r="DA293" i="1"/>
  <c r="DA294" i="1"/>
  <c r="DA295" i="1"/>
  <c r="DA296" i="1"/>
  <c r="DA297" i="1"/>
  <c r="DA298" i="1"/>
  <c r="DA2" i="1"/>
  <c r="CY26" i="1"/>
  <c r="CX26" i="1"/>
  <c r="CW26" i="1"/>
  <c r="CE257" i="1"/>
  <c r="CG257" i="1" s="1"/>
  <c r="CE256" i="1"/>
  <c r="CG256" i="1" s="1"/>
  <c r="CE255" i="1"/>
  <c r="CF255" i="1" s="1"/>
  <c r="CE254" i="1"/>
  <c r="CF254" i="1" s="1"/>
  <c r="CE253" i="1"/>
  <c r="CF253" i="1" s="1"/>
  <c r="CE252" i="1"/>
  <c r="CG252" i="1" s="1"/>
  <c r="CE251" i="1"/>
  <c r="CG251" i="1" s="1"/>
  <c r="CE250" i="1"/>
  <c r="CF250" i="1" s="1"/>
  <c r="CE249" i="1"/>
  <c r="CF249" i="1" s="1"/>
  <c r="CE234" i="1"/>
  <c r="CF234" i="1" s="1"/>
  <c r="CG282" i="1"/>
  <c r="CE288" i="1"/>
  <c r="CG288" i="1" s="1"/>
  <c r="CE287" i="1"/>
  <c r="CG287" i="1" s="1"/>
  <c r="CE285" i="1"/>
  <c r="CF285" i="1" s="1"/>
  <c r="CE280" i="1"/>
  <c r="CF280" i="1" s="1"/>
  <c r="CF282" i="1"/>
  <c r="CE3" i="1"/>
  <c r="CE4" i="1"/>
  <c r="CE5" i="1"/>
  <c r="CE6" i="1"/>
  <c r="CE7" i="1"/>
  <c r="CE8" i="1"/>
  <c r="CE9" i="1"/>
  <c r="CE10" i="1"/>
  <c r="CE11" i="1"/>
  <c r="CE12" i="1"/>
  <c r="CE13"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CE56" i="1"/>
  <c r="CE57" i="1"/>
  <c r="CE58" i="1"/>
  <c r="CE59" i="1"/>
  <c r="CE60" i="1"/>
  <c r="CE61" i="1"/>
  <c r="CE62" i="1"/>
  <c r="CE63" i="1"/>
  <c r="CE64" i="1"/>
  <c r="CE65" i="1"/>
  <c r="CE66" i="1"/>
  <c r="CE67" i="1"/>
  <c r="CE68" i="1"/>
  <c r="CE69" i="1"/>
  <c r="CE70" i="1"/>
  <c r="CE71" i="1"/>
  <c r="CE72" i="1"/>
  <c r="CE73" i="1"/>
  <c r="CE74" i="1"/>
  <c r="CE75" i="1"/>
  <c r="CE76" i="1"/>
  <c r="CE77" i="1"/>
  <c r="CE78" i="1"/>
  <c r="CE79" i="1"/>
  <c r="CE80" i="1"/>
  <c r="CE81" i="1"/>
  <c r="CE82" i="1"/>
  <c r="CE83" i="1"/>
  <c r="CE84" i="1"/>
  <c r="CE85" i="1"/>
  <c r="CE86" i="1"/>
  <c r="CE87" i="1"/>
  <c r="CE88" i="1"/>
  <c r="CE89" i="1"/>
  <c r="CE90" i="1"/>
  <c r="CE91" i="1"/>
  <c r="CE92" i="1"/>
  <c r="CE93" i="1"/>
  <c r="CE94" i="1"/>
  <c r="CE95" i="1"/>
  <c r="CE96" i="1"/>
  <c r="CE97" i="1"/>
  <c r="CE98" i="1"/>
  <c r="CE99" i="1"/>
  <c r="CE100" i="1"/>
  <c r="CE101" i="1"/>
  <c r="CE102" i="1"/>
  <c r="CE103" i="1"/>
  <c r="CE104" i="1"/>
  <c r="CE105" i="1"/>
  <c r="CE106" i="1"/>
  <c r="CE107" i="1"/>
  <c r="CE108" i="1"/>
  <c r="CE109" i="1"/>
  <c r="CE110" i="1"/>
  <c r="CE111" i="1"/>
  <c r="CE112" i="1"/>
  <c r="CE113" i="1"/>
  <c r="CE114" i="1"/>
  <c r="CE115" i="1"/>
  <c r="CE116" i="1"/>
  <c r="CE117" i="1"/>
  <c r="CE118" i="1"/>
  <c r="CE119" i="1"/>
  <c r="CE120" i="1"/>
  <c r="CE121" i="1"/>
  <c r="CE122" i="1"/>
  <c r="CE123" i="1"/>
  <c r="CE124" i="1"/>
  <c r="CE125" i="1"/>
  <c r="CE126" i="1"/>
  <c r="CE127" i="1"/>
  <c r="CE128" i="1"/>
  <c r="CE129" i="1"/>
  <c r="CE130" i="1"/>
  <c r="CE131" i="1"/>
  <c r="CE132" i="1"/>
  <c r="CE133" i="1"/>
  <c r="CE134" i="1"/>
  <c r="CE135" i="1"/>
  <c r="CE136" i="1"/>
  <c r="CE137" i="1"/>
  <c r="CE138" i="1"/>
  <c r="CE139" i="1"/>
  <c r="CE140" i="1"/>
  <c r="CE141" i="1"/>
  <c r="CE142" i="1"/>
  <c r="CE143" i="1"/>
  <c r="CE144" i="1"/>
  <c r="CE145" i="1"/>
  <c r="CE146" i="1"/>
  <c r="CE147" i="1"/>
  <c r="CE148" i="1"/>
  <c r="CE149" i="1"/>
  <c r="CE150" i="1"/>
  <c r="CE151" i="1"/>
  <c r="CE152" i="1"/>
  <c r="CE153" i="1"/>
  <c r="CF153" i="1" s="1"/>
  <c r="CE154" i="1"/>
  <c r="CG154" i="1" s="1"/>
  <c r="CE155" i="1"/>
  <c r="CF155" i="1" s="1"/>
  <c r="CE156" i="1"/>
  <c r="CF156" i="1" s="1"/>
  <c r="CE157" i="1"/>
  <c r="CG157" i="1" s="1"/>
  <c r="CE158" i="1"/>
  <c r="CG158" i="1" s="1"/>
  <c r="CE159" i="1"/>
  <c r="CF159" i="1" s="1"/>
  <c r="CE160" i="1"/>
  <c r="CG160" i="1" s="1"/>
  <c r="CE161" i="1"/>
  <c r="CG161" i="1" s="1"/>
  <c r="CE162" i="1"/>
  <c r="CG162" i="1" s="1"/>
  <c r="CE163" i="1"/>
  <c r="CF163" i="1" s="1"/>
  <c r="CE164" i="1"/>
  <c r="CF164" i="1" s="1"/>
  <c r="CE165" i="1"/>
  <c r="CG165" i="1" s="1"/>
  <c r="CE166" i="1"/>
  <c r="CG166" i="1" s="1"/>
  <c r="CE167" i="1"/>
  <c r="CF167" i="1" s="1"/>
  <c r="CE168" i="1"/>
  <c r="CG168" i="1" s="1"/>
  <c r="CE169" i="1"/>
  <c r="CG169" i="1" s="1"/>
  <c r="CE170" i="1"/>
  <c r="CG170" i="1" s="1"/>
  <c r="CE171" i="1"/>
  <c r="CF171" i="1" s="1"/>
  <c r="CE172" i="1"/>
  <c r="CF172" i="1" s="1"/>
  <c r="CE173" i="1"/>
  <c r="CG173" i="1" s="1"/>
  <c r="CE174" i="1"/>
  <c r="CG174" i="1" s="1"/>
  <c r="CE175" i="1"/>
  <c r="CF175" i="1" s="1"/>
  <c r="CE176" i="1"/>
  <c r="CG176" i="1" s="1"/>
  <c r="CE177" i="1"/>
  <c r="CG177" i="1" s="1"/>
  <c r="CE178" i="1"/>
  <c r="CG178" i="1" s="1"/>
  <c r="CE179" i="1"/>
  <c r="CF179" i="1" s="1"/>
  <c r="CE180" i="1"/>
  <c r="CG180" i="1" s="1"/>
  <c r="CE181" i="1"/>
  <c r="CG181" i="1" s="1"/>
  <c r="CE182" i="1"/>
  <c r="CF182" i="1" s="1"/>
  <c r="CE183" i="1"/>
  <c r="CG183" i="1" s="1"/>
  <c r="CE184" i="1"/>
  <c r="CF184" i="1" s="1"/>
  <c r="CE185" i="1"/>
  <c r="CG185" i="1" s="1"/>
  <c r="CE186" i="1"/>
  <c r="CF186" i="1" s="1"/>
  <c r="CE187" i="1"/>
  <c r="CG187" i="1" s="1"/>
  <c r="CE188" i="1"/>
  <c r="CG188" i="1" s="1"/>
  <c r="CE189" i="1"/>
  <c r="CG189" i="1" s="1"/>
  <c r="CE190" i="1"/>
  <c r="CF190" i="1" s="1"/>
  <c r="CE191" i="1"/>
  <c r="CG191" i="1" s="1"/>
  <c r="CE192" i="1"/>
  <c r="CF192" i="1" s="1"/>
  <c r="CE193" i="1"/>
  <c r="CG193" i="1" s="1"/>
  <c r="CE194" i="1"/>
  <c r="CF194" i="1" s="1"/>
  <c r="CE195" i="1"/>
  <c r="CG195" i="1" s="1"/>
  <c r="CE196" i="1"/>
  <c r="CF196" i="1" s="1"/>
  <c r="CE197" i="1"/>
  <c r="CG197" i="1" s="1"/>
  <c r="CE198" i="1"/>
  <c r="CF198" i="1" s="1"/>
  <c r="CE199" i="1"/>
  <c r="CG199" i="1" s="1"/>
  <c r="CE200" i="1"/>
  <c r="CF200" i="1" s="1"/>
  <c r="CE201" i="1"/>
  <c r="CG201" i="1" s="1"/>
  <c r="CE202" i="1"/>
  <c r="CF202" i="1" s="1"/>
  <c r="CE203" i="1"/>
  <c r="CG203" i="1" s="1"/>
  <c r="CE204" i="1"/>
  <c r="CG204" i="1" s="1"/>
  <c r="CE205" i="1"/>
  <c r="CG205" i="1" s="1"/>
  <c r="CE206" i="1"/>
  <c r="CF206" i="1" s="1"/>
  <c r="CE207" i="1"/>
  <c r="CG207" i="1" s="1"/>
  <c r="CE208" i="1"/>
  <c r="CF208" i="1" s="1"/>
  <c r="CE209" i="1"/>
  <c r="CG209" i="1" s="1"/>
  <c r="CE210" i="1"/>
  <c r="CF210" i="1" s="1"/>
  <c r="CE211" i="1"/>
  <c r="CG211" i="1" s="1"/>
  <c r="CE212" i="1"/>
  <c r="CF212" i="1" s="1"/>
  <c r="CE213" i="1"/>
  <c r="CG213" i="1" s="1"/>
  <c r="CE214" i="1"/>
  <c r="CF214" i="1" s="1"/>
  <c r="CE215" i="1"/>
  <c r="CG215" i="1" s="1"/>
  <c r="CE216" i="1"/>
  <c r="CF216" i="1" s="1"/>
  <c r="CE217" i="1"/>
  <c r="CG217" i="1" s="1"/>
  <c r="CE218" i="1"/>
  <c r="CF218" i="1" s="1"/>
  <c r="CE219" i="1"/>
  <c r="CG219" i="1" s="1"/>
  <c r="CE220" i="1"/>
  <c r="CG220" i="1" s="1"/>
  <c r="CE221" i="1"/>
  <c r="CG221" i="1" s="1"/>
  <c r="CE222" i="1"/>
  <c r="CF222" i="1" s="1"/>
  <c r="CE223" i="1"/>
  <c r="CG223" i="1" s="1"/>
  <c r="CE224" i="1"/>
  <c r="CF224" i="1" s="1"/>
  <c r="CE225" i="1"/>
  <c r="CG225" i="1" s="1"/>
  <c r="CE226" i="1"/>
  <c r="CF226" i="1" s="1"/>
  <c r="CE227" i="1"/>
  <c r="CG227" i="1" s="1"/>
  <c r="CE228" i="1"/>
  <c r="CG228" i="1" s="1"/>
  <c r="CE229" i="1"/>
  <c r="CF229" i="1" s="1"/>
  <c r="CE230" i="1"/>
  <c r="CF230" i="1" s="1"/>
  <c r="CE231" i="1"/>
  <c r="CF231" i="1" s="1"/>
  <c r="CE232" i="1"/>
  <c r="CF232" i="1" s="1"/>
  <c r="CE233" i="1"/>
  <c r="CG233" i="1" s="1"/>
  <c r="CE235" i="1"/>
  <c r="CG235" i="1" s="1"/>
  <c r="CE236" i="1"/>
  <c r="CF236" i="1" s="1"/>
  <c r="CE237" i="1"/>
  <c r="CF237" i="1" s="1"/>
  <c r="CE238" i="1"/>
  <c r="CG238" i="1" s="1"/>
  <c r="CE239" i="1"/>
  <c r="CG239" i="1" s="1"/>
  <c r="CE240" i="1"/>
  <c r="CG240" i="1" s="1"/>
  <c r="CE241" i="1"/>
  <c r="CG241" i="1" s="1"/>
  <c r="CE242" i="1"/>
  <c r="CF242" i="1" s="1"/>
  <c r="CE243" i="1"/>
  <c r="CG243" i="1" s="1"/>
  <c r="CE244" i="1"/>
  <c r="CG244" i="1" s="1"/>
  <c r="CE245" i="1"/>
  <c r="CF245" i="1" s="1"/>
  <c r="CE246" i="1"/>
  <c r="CG246" i="1" s="1"/>
  <c r="CE247" i="1"/>
  <c r="CF247" i="1" s="1"/>
  <c r="CE248" i="1"/>
  <c r="CG248" i="1" s="1"/>
  <c r="CE258" i="1"/>
  <c r="CF258" i="1" s="1"/>
  <c r="CE259" i="1"/>
  <c r="CF259" i="1" s="1"/>
  <c r="CE260" i="1"/>
  <c r="CF260" i="1" s="1"/>
  <c r="CE261" i="1"/>
  <c r="CF261" i="1" s="1"/>
  <c r="CE262" i="1"/>
  <c r="CF262" i="1" s="1"/>
  <c r="CE263" i="1"/>
  <c r="CF263" i="1" s="1"/>
  <c r="CE264" i="1"/>
  <c r="CF264" i="1" s="1"/>
  <c r="CE265" i="1"/>
  <c r="CF265" i="1" s="1"/>
  <c r="CE266" i="1"/>
  <c r="CF266" i="1" s="1"/>
  <c r="CE267" i="1"/>
  <c r="CF267" i="1" s="1"/>
  <c r="CE268" i="1"/>
  <c r="CF268" i="1" s="1"/>
  <c r="CE269" i="1"/>
  <c r="CF269" i="1" s="1"/>
  <c r="CE270" i="1"/>
  <c r="CF270" i="1" s="1"/>
  <c r="CE271" i="1"/>
  <c r="CF271" i="1" s="1"/>
  <c r="CE272" i="1"/>
  <c r="CF272" i="1" s="1"/>
  <c r="CE273" i="1"/>
  <c r="CF273" i="1" s="1"/>
  <c r="CE274" i="1"/>
  <c r="CF274" i="1" s="1"/>
  <c r="CE275" i="1"/>
  <c r="CF275" i="1" s="1"/>
  <c r="CE276" i="1"/>
  <c r="CF276" i="1" s="1"/>
  <c r="CE277" i="1"/>
  <c r="CF277" i="1" s="1"/>
  <c r="CE278" i="1"/>
  <c r="CF278" i="1" s="1"/>
  <c r="CE279" i="1"/>
  <c r="CF279" i="1" s="1"/>
  <c r="CE281" i="1"/>
  <c r="CF281" i="1" s="1"/>
  <c r="CE283" i="1"/>
  <c r="CF283" i="1" s="1"/>
  <c r="CE284" i="1"/>
  <c r="CF284" i="1" s="1"/>
  <c r="CE286" i="1"/>
  <c r="CG286" i="1" s="1"/>
  <c r="CE289" i="1"/>
  <c r="CF289" i="1" s="1"/>
  <c r="CE290" i="1"/>
  <c r="CF290" i="1" s="1"/>
  <c r="CE291" i="1"/>
  <c r="CG291" i="1" s="1"/>
  <c r="CE292" i="1"/>
  <c r="CF292" i="1" s="1"/>
  <c r="CE293" i="1"/>
  <c r="CF293" i="1" s="1"/>
  <c r="CE294" i="1"/>
  <c r="CF294" i="1" s="1"/>
  <c r="CE295" i="1"/>
  <c r="CG295" i="1" s="1"/>
  <c r="CE296" i="1"/>
  <c r="CF296" i="1" s="1"/>
  <c r="CE297" i="1"/>
  <c r="CF297" i="1" s="1"/>
  <c r="CE298" i="1"/>
  <c r="CF298" i="1" s="1"/>
  <c r="CE299" i="1"/>
  <c r="CE300" i="1"/>
  <c r="CE301" i="1"/>
  <c r="CE302" i="1"/>
  <c r="CE303" i="1"/>
  <c r="CE304" i="1"/>
  <c r="CE305" i="1"/>
  <c r="CE306" i="1"/>
  <c r="CE307" i="1"/>
  <c r="CE308" i="1"/>
  <c r="CE309" i="1"/>
  <c r="CE310" i="1"/>
  <c r="CE311" i="1"/>
  <c r="CE312" i="1"/>
  <c r="CE313" i="1"/>
  <c r="CF313" i="1" s="1"/>
  <c r="CE314" i="1"/>
  <c r="CF314" i="1" s="1"/>
  <c r="CE315" i="1"/>
  <c r="CF315" i="1" s="1"/>
  <c r="CE316" i="1"/>
  <c r="CF316" i="1" s="1"/>
  <c r="CE317" i="1"/>
  <c r="CF317" i="1" s="1"/>
  <c r="CE318" i="1"/>
  <c r="CF318" i="1" s="1"/>
  <c r="CE319" i="1"/>
  <c r="CF319" i="1" s="1"/>
  <c r="CE320" i="1"/>
  <c r="CF320" i="1" s="1"/>
  <c r="CE321" i="1"/>
  <c r="CF321" i="1" s="1"/>
  <c r="CE322" i="1"/>
  <c r="CF322" i="1" s="1"/>
  <c r="CE323" i="1"/>
  <c r="CF323" i="1" s="1"/>
  <c r="CE324" i="1"/>
  <c r="CF324" i="1" s="1"/>
  <c r="CE325" i="1"/>
  <c r="CG325" i="1" s="1"/>
  <c r="CE326" i="1"/>
  <c r="CG326" i="1" s="1"/>
  <c r="CE327" i="1"/>
  <c r="CF327" i="1" s="1"/>
  <c r="CE328" i="1"/>
  <c r="CG328" i="1" s="1"/>
  <c r="CE329" i="1"/>
  <c r="CG329" i="1" s="1"/>
  <c r="CE330" i="1"/>
  <c r="CG330" i="1" s="1"/>
  <c r="CE331" i="1"/>
  <c r="CF331" i="1" s="1"/>
  <c r="CE332" i="1"/>
  <c r="CG332" i="1" s="1"/>
  <c r="CE333" i="1"/>
  <c r="CG333" i="1" s="1"/>
  <c r="CE334" i="1"/>
  <c r="CG334" i="1" s="1"/>
  <c r="CE335" i="1"/>
  <c r="CF335" i="1" s="1"/>
  <c r="CE336" i="1"/>
  <c r="CG336" i="1" s="1"/>
  <c r="CE337" i="1"/>
  <c r="CG337" i="1" s="1"/>
  <c r="CE338" i="1"/>
  <c r="CG338" i="1" s="1"/>
  <c r="CE2" i="1"/>
  <c r="CG255" i="1" l="1"/>
  <c r="CF251" i="1"/>
  <c r="CG200" i="1"/>
  <c r="CF241" i="1"/>
  <c r="CF288" i="1"/>
  <c r="CF204" i="1"/>
  <c r="CG258" i="1"/>
  <c r="CG184" i="1"/>
  <c r="CF168" i="1"/>
  <c r="CG323" i="1"/>
  <c r="CG216" i="1"/>
  <c r="CG247" i="1"/>
  <c r="CF256" i="1"/>
  <c r="CG278" i="1"/>
  <c r="CG245" i="1"/>
  <c r="CG164" i="1"/>
  <c r="CF257" i="1"/>
  <c r="CF228" i="1"/>
  <c r="CF180" i="1"/>
  <c r="CG319" i="1"/>
  <c r="CG274" i="1"/>
  <c r="CG237" i="1"/>
  <c r="CG212" i="1"/>
  <c r="CG196" i="1"/>
  <c r="CG156" i="1"/>
  <c r="CF295" i="1"/>
  <c r="CF176" i="1"/>
  <c r="CF160" i="1"/>
  <c r="CG315" i="1"/>
  <c r="CG270" i="1"/>
  <c r="CG253" i="1"/>
  <c r="CG232" i="1"/>
  <c r="CG208" i="1"/>
  <c r="CG192" i="1"/>
  <c r="CG172" i="1"/>
  <c r="CF188" i="1"/>
  <c r="CG266" i="1"/>
  <c r="CF243" i="1"/>
  <c r="CF174" i="1"/>
  <c r="CF166" i="1"/>
  <c r="CF158" i="1"/>
  <c r="CG280" i="1"/>
  <c r="CG272" i="1"/>
  <c r="CG264" i="1"/>
  <c r="CG230" i="1"/>
  <c r="CG214" i="1"/>
  <c r="CG206" i="1"/>
  <c r="CG198" i="1"/>
  <c r="CG190" i="1"/>
  <c r="CG182" i="1"/>
  <c r="CF291" i="1"/>
  <c r="CF235" i="1"/>
  <c r="CF178" i="1"/>
  <c r="CF170" i="1"/>
  <c r="CF162" i="1"/>
  <c r="CF154" i="1"/>
  <c r="CG284" i="1"/>
  <c r="CG276" i="1"/>
  <c r="CG268" i="1"/>
  <c r="CG249" i="1"/>
  <c r="CG234" i="1"/>
  <c r="CG222" i="1"/>
  <c r="CG210" i="1"/>
  <c r="CG202" i="1"/>
  <c r="CG194" i="1"/>
  <c r="CG186" i="1"/>
  <c r="CF338" i="1"/>
  <c r="CF330" i="1"/>
  <c r="CF246" i="1"/>
  <c r="CF233" i="1"/>
  <c r="CF211" i="1"/>
  <c r="CF207" i="1"/>
  <c r="CF203" i="1"/>
  <c r="CF199" i="1"/>
  <c r="CF195" i="1"/>
  <c r="CF191" i="1"/>
  <c r="CF187" i="1"/>
  <c r="CF183" i="1"/>
  <c r="CG318" i="1"/>
  <c r="CG314" i="1"/>
  <c r="CG296" i="1"/>
  <c r="CG292" i="1"/>
  <c r="CG242" i="1"/>
  <c r="CG236" i="1"/>
  <c r="CG175" i="1"/>
  <c r="CG171" i="1"/>
  <c r="CG167" i="1"/>
  <c r="CG163" i="1"/>
  <c r="CG159" i="1"/>
  <c r="CG155" i="1"/>
  <c r="CF337" i="1"/>
  <c r="CF329" i="1"/>
  <c r="CF287" i="1"/>
  <c r="CF240" i="1"/>
  <c r="CF215" i="1"/>
  <c r="CF177" i="1"/>
  <c r="CF173" i="1"/>
  <c r="CF169" i="1"/>
  <c r="CF165" i="1"/>
  <c r="CF161" i="1"/>
  <c r="CF157" i="1"/>
  <c r="CG153" i="1"/>
  <c r="CG322" i="1"/>
  <c r="CG317" i="1"/>
  <c r="CG313" i="1"/>
  <c r="CG283" i="1"/>
  <c r="CG279" i="1"/>
  <c r="CG275" i="1"/>
  <c r="CG271" i="1"/>
  <c r="CG267" i="1"/>
  <c r="CG262" i="1"/>
  <c r="CG231" i="1"/>
  <c r="CG226" i="1"/>
  <c r="CF334" i="1"/>
  <c r="CF326" i="1"/>
  <c r="CF286" i="1"/>
  <c r="CF248" i="1"/>
  <c r="CF213" i="1"/>
  <c r="CF209" i="1"/>
  <c r="CF205" i="1"/>
  <c r="CF201" i="1"/>
  <c r="CF197" i="1"/>
  <c r="CF193" i="1"/>
  <c r="CF189" i="1"/>
  <c r="CF185" i="1"/>
  <c r="CF181" i="1"/>
  <c r="CG320" i="1"/>
  <c r="CG316" i="1"/>
  <c r="CG298" i="1"/>
  <c r="CG294" i="1"/>
  <c r="CG290" i="1"/>
  <c r="CG261" i="1"/>
  <c r="CF333" i="1"/>
  <c r="CF325" i="1"/>
  <c r="CF252" i="1"/>
  <c r="CG297" i="1"/>
  <c r="CG293" i="1"/>
  <c r="CG289" i="1"/>
  <c r="CG285" i="1"/>
  <c r="CG281" i="1"/>
  <c r="CG277" i="1"/>
  <c r="CG273" i="1"/>
  <c r="CG269" i="1"/>
  <c r="CG265" i="1"/>
  <c r="CG260" i="1"/>
  <c r="CG229" i="1"/>
  <c r="CG218" i="1"/>
  <c r="CF336" i="1"/>
  <c r="CF332" i="1"/>
  <c r="CF328" i="1"/>
  <c r="CG335" i="1"/>
  <c r="CG331" i="1"/>
  <c r="CG327" i="1"/>
  <c r="CG324" i="1"/>
  <c r="CG321" i="1"/>
  <c r="CG263" i="1"/>
  <c r="CG259" i="1"/>
  <c r="CG254" i="1"/>
  <c r="CG250" i="1"/>
  <c r="CF244" i="1"/>
  <c r="CF239" i="1"/>
  <c r="CF238" i="1"/>
  <c r="CF221" i="1"/>
  <c r="CF225" i="1"/>
  <c r="CF217" i="1"/>
  <c r="CF220" i="1"/>
  <c r="CF227" i="1"/>
  <c r="CF223" i="1"/>
  <c r="CF219" i="1"/>
  <c r="CG224" i="1"/>
  <c r="CG179" i="1"/>
  <c r="DC300" i="1"/>
  <c r="DC301" i="1"/>
  <c r="DC302" i="1"/>
  <c r="DC303" i="1"/>
  <c r="DC304" i="1"/>
  <c r="DC305" i="1"/>
  <c r="DC306" i="1"/>
  <c r="DC307" i="1"/>
  <c r="DC308" i="1"/>
  <c r="DC310" i="1"/>
  <c r="DC311" i="1"/>
  <c r="DC312" i="1"/>
  <c r="DC313" i="1"/>
  <c r="DC314" i="1"/>
  <c r="DC315" i="1"/>
  <c r="DC316" i="1"/>
  <c r="DC317" i="1"/>
  <c r="DC318" i="1"/>
  <c r="DC320" i="1"/>
  <c r="DC322" i="1"/>
  <c r="DC323" i="1"/>
  <c r="DC325" i="1"/>
  <c r="DC326" i="1"/>
  <c r="DC327" i="1"/>
  <c r="DC328" i="1"/>
  <c r="DC329" i="1"/>
  <c r="DC330" i="1"/>
  <c r="DC331" i="1"/>
  <c r="DC332" i="1"/>
  <c r="DC333" i="1"/>
  <c r="DC334" i="1"/>
  <c r="DC335" i="1"/>
  <c r="DC336" i="1"/>
  <c r="DC337" i="1"/>
  <c r="DC299" i="1"/>
  <c r="CY314" i="1"/>
  <c r="CY315" i="1"/>
  <c r="CY316" i="1"/>
  <c r="CY317" i="1"/>
  <c r="CY318" i="1"/>
  <c r="CY320" i="1"/>
  <c r="CY322" i="1"/>
  <c r="CY323" i="1"/>
  <c r="CY325" i="1"/>
  <c r="CY326" i="1"/>
  <c r="CY327" i="1"/>
  <c r="CY328" i="1"/>
  <c r="CY329" i="1"/>
  <c r="CY330" i="1"/>
  <c r="CY331" i="1"/>
  <c r="CY332" i="1"/>
  <c r="CY333" i="1"/>
  <c r="CY334" i="1"/>
  <c r="CY335" i="1"/>
  <c r="CY336" i="1"/>
  <c r="CY337" i="1"/>
  <c r="CY313" i="1"/>
  <c r="CX314" i="1"/>
  <c r="CX315" i="1"/>
  <c r="CX316" i="1"/>
  <c r="CX317" i="1"/>
  <c r="CX318" i="1"/>
  <c r="CX320" i="1"/>
  <c r="CX322" i="1"/>
  <c r="CX323" i="1"/>
  <c r="CX325" i="1"/>
  <c r="CX326" i="1"/>
  <c r="CX327" i="1"/>
  <c r="CX328" i="1"/>
  <c r="CX329" i="1"/>
  <c r="CX330" i="1"/>
  <c r="CX331" i="1"/>
  <c r="CX332" i="1"/>
  <c r="CX333" i="1"/>
  <c r="CX334" i="1"/>
  <c r="CX335" i="1"/>
  <c r="CX336" i="1"/>
  <c r="CX337" i="1"/>
  <c r="CX313" i="1"/>
  <c r="CW314" i="1"/>
  <c r="CW315" i="1"/>
  <c r="CW316" i="1"/>
  <c r="CW317" i="1"/>
  <c r="CW318" i="1"/>
  <c r="CW320" i="1"/>
  <c r="CW322" i="1"/>
  <c r="CW323" i="1"/>
  <c r="CW325" i="1"/>
  <c r="CW326" i="1"/>
  <c r="CW327" i="1"/>
  <c r="CW328" i="1"/>
  <c r="CW329" i="1"/>
  <c r="CW330" i="1"/>
  <c r="CW331" i="1"/>
  <c r="CW332" i="1"/>
  <c r="CW333" i="1"/>
  <c r="CW334" i="1"/>
  <c r="CW335" i="1"/>
  <c r="CW336" i="1"/>
  <c r="CW337" i="1"/>
  <c r="CW313" i="1"/>
  <c r="DW220" i="1" l="1"/>
  <c r="DW2" i="1"/>
  <c r="DW76" i="1"/>
  <c r="DW166" i="1"/>
  <c r="DW162" i="1"/>
  <c r="DW203" i="1"/>
  <c r="DW199" i="1"/>
  <c r="DW282" i="1"/>
  <c r="DW278" i="1"/>
  <c r="DW72" i="1"/>
  <c r="DW70" i="1"/>
  <c r="DW68" i="1"/>
  <c r="DW66" i="1"/>
  <c r="DW105" i="1"/>
  <c r="DW101" i="1"/>
  <c r="DW99" i="1"/>
  <c r="DW97" i="1"/>
  <c r="DW95" i="1"/>
  <c r="DW124" i="1"/>
  <c r="DW131" i="1"/>
  <c r="DW127" i="1"/>
  <c r="DW125" i="1"/>
  <c r="DW152" i="1"/>
  <c r="DW150" i="1"/>
  <c r="DW157" i="1"/>
  <c r="DW183" i="1"/>
  <c r="DW181" i="1"/>
  <c r="DW179" i="1"/>
  <c r="DW177" i="1"/>
  <c r="DW210" i="1"/>
  <c r="DW194" i="1"/>
  <c r="DW190" i="1"/>
  <c r="DW188" i="1"/>
  <c r="DW186" i="1"/>
  <c r="DW214" i="1"/>
  <c r="DW244" i="1"/>
  <c r="DW240" i="1"/>
  <c r="DW236" i="1"/>
  <c r="DW232" i="1"/>
  <c r="DW230" i="1"/>
  <c r="DW228" i="1"/>
  <c r="DW258" i="1"/>
  <c r="DW274" i="1"/>
  <c r="DW272" i="1"/>
  <c r="DW311" i="1"/>
  <c r="DW307" i="1"/>
  <c r="DW303" i="1"/>
  <c r="DW299" i="1"/>
  <c r="DW289" i="1"/>
  <c r="DW285" i="1"/>
  <c r="DW279" i="1"/>
  <c r="DW277" i="1"/>
  <c r="DW313" i="1"/>
  <c r="DW4" i="1"/>
  <c r="DW38" i="1"/>
  <c r="DW36" i="1"/>
  <c r="DW34" i="1"/>
  <c r="DW22" i="1"/>
  <c r="DW20" i="1"/>
  <c r="DW18" i="1"/>
  <c r="DW16" i="1"/>
  <c r="DW10" i="1"/>
  <c r="DW49" i="1"/>
  <c r="DW62" i="1"/>
  <c r="DW29" i="1"/>
  <c r="DW54" i="1"/>
  <c r="DW80" i="1"/>
  <c r="DW75" i="1"/>
  <c r="DW89" i="1"/>
  <c r="DW104" i="1"/>
  <c r="DW92" i="1"/>
  <c r="DW193" i="1"/>
  <c r="DW269" i="1"/>
  <c r="DW267" i="1"/>
  <c r="DW265" i="1"/>
  <c r="DW263" i="1"/>
  <c r="DW261" i="1"/>
  <c r="DW298" i="1"/>
  <c r="DW296" i="1"/>
  <c r="DW294" i="1"/>
  <c r="DW290" i="1"/>
  <c r="DW288" i="1"/>
  <c r="DW286" i="1"/>
  <c r="DW338" i="1"/>
  <c r="DW336" i="1"/>
  <c r="DW332" i="1"/>
  <c r="DW33" i="1"/>
  <c r="DW31" i="1"/>
  <c r="DW11" i="1"/>
  <c r="DW52" i="1"/>
  <c r="DW48" i="1"/>
  <c r="DW46" i="1"/>
  <c r="DW44" i="1"/>
  <c r="DW42" i="1"/>
  <c r="DW63" i="1"/>
  <c r="DW59" i="1"/>
  <c r="DW121" i="1"/>
  <c r="DW109" i="1"/>
  <c r="DW135" i="1"/>
  <c r="DW130" i="1"/>
  <c r="DW153" i="1"/>
  <c r="DW175" i="1"/>
  <c r="DW184" i="1"/>
  <c r="DW216" i="1"/>
  <c r="DW257" i="1"/>
  <c r="DW255" i="1"/>
  <c r="DW251" i="1"/>
  <c r="DW293" i="1"/>
  <c r="DW318" i="1"/>
  <c r="DW314" i="1"/>
  <c r="DW30" i="1"/>
  <c r="DW85" i="1"/>
  <c r="DW81" i="1"/>
  <c r="DW156" i="1"/>
  <c r="DW161" i="1"/>
  <c r="DW198" i="1"/>
  <c r="DW3" i="1"/>
  <c r="DW114" i="1"/>
  <c r="DW110" i="1"/>
  <c r="DW140" i="1"/>
  <c r="DW136" i="1"/>
  <c r="DW224" i="1"/>
  <c r="DW254" i="1"/>
  <c r="DW323" i="1"/>
  <c r="DW5" i="1"/>
  <c r="DW7" i="1"/>
  <c r="DW25" i="1"/>
  <c r="DW23" i="1"/>
  <c r="DW21" i="1"/>
  <c r="DW17" i="1"/>
  <c r="DW55" i="1"/>
  <c r="DW53" i="1"/>
  <c r="DW47" i="1"/>
  <c r="DW43" i="1"/>
  <c r="DW86" i="1"/>
  <c r="DW84" i="1"/>
  <c r="DW82" i="1"/>
  <c r="DW64" i="1"/>
  <c r="DW120" i="1"/>
  <c r="DW108" i="1"/>
  <c r="DW98" i="1"/>
  <c r="DW94" i="1"/>
  <c r="DW143" i="1"/>
  <c r="DW141" i="1"/>
  <c r="DW139" i="1"/>
  <c r="DW137" i="1"/>
  <c r="DW148" i="1"/>
  <c r="DW172" i="1"/>
  <c r="DW160" i="1"/>
  <c r="DW180" i="1"/>
  <c r="DW176" i="1"/>
  <c r="DW206" i="1"/>
  <c r="DW204" i="1"/>
  <c r="DW202" i="1"/>
  <c r="DW200" i="1"/>
  <c r="DW237" i="1"/>
  <c r="DW233" i="1"/>
  <c r="DW229" i="1"/>
  <c r="DW225" i="1"/>
  <c r="DW250" i="1"/>
  <c r="DW248" i="1"/>
  <c r="DW273" i="1"/>
  <c r="DW312" i="1"/>
  <c r="DW308" i="1"/>
  <c r="DW304" i="1"/>
  <c r="DW291" i="1"/>
  <c r="DW328" i="1"/>
  <c r="DW326" i="1"/>
  <c r="DW324" i="1"/>
  <c r="DW322" i="1"/>
  <c r="DW320" i="1"/>
  <c r="DW335" i="1"/>
  <c r="DW333" i="1"/>
  <c r="DW331" i="1"/>
  <c r="DW327" i="1"/>
  <c r="DW6" i="1"/>
  <c r="DW39" i="1"/>
  <c r="DW37" i="1"/>
  <c r="DW28" i="1"/>
  <c r="DW26" i="1"/>
  <c r="DW14" i="1"/>
  <c r="DW56" i="1"/>
  <c r="DW61" i="1"/>
  <c r="DW87" i="1"/>
  <c r="DW69" i="1"/>
  <c r="DW65" i="1"/>
  <c r="DW117" i="1"/>
  <c r="DW115" i="1"/>
  <c r="DW113" i="1"/>
  <c r="DW111" i="1"/>
  <c r="DW93" i="1"/>
  <c r="DW146" i="1"/>
  <c r="DW134" i="1"/>
  <c r="DW147" i="1"/>
  <c r="DW149" i="1"/>
  <c r="DW169" i="1"/>
  <c r="DW167" i="1"/>
  <c r="DW165" i="1"/>
  <c r="DW163" i="1"/>
  <c r="DW185" i="1"/>
  <c r="DW209" i="1"/>
  <c r="DW197" i="1"/>
  <c r="DW187" i="1"/>
  <c r="DW215" i="1"/>
  <c r="DW243" i="1"/>
  <c r="DW221" i="1"/>
  <c r="DW217" i="1"/>
  <c r="DW256" i="1"/>
  <c r="DW247" i="1"/>
  <c r="DW270" i="1"/>
  <c r="DW268" i="1"/>
  <c r="DW264" i="1"/>
  <c r="DW297" i="1"/>
  <c r="DW292" i="1"/>
  <c r="DW283" i="1"/>
  <c r="DW319" i="1"/>
  <c r="DW317" i="1"/>
  <c r="DW315" i="1"/>
  <c r="DW15" i="1"/>
  <c r="DW13" i="1"/>
  <c r="DW57" i="1"/>
  <c r="DW50" i="1"/>
  <c r="DW41" i="1"/>
  <c r="DW88" i="1"/>
  <c r="DW77" i="1"/>
  <c r="DW74" i="1"/>
  <c r="DW67" i="1"/>
  <c r="DW122" i="1"/>
  <c r="DW119" i="1"/>
  <c r="DW112" i="1"/>
  <c r="DW106" i="1"/>
  <c r="DW103" i="1"/>
  <c r="DW96" i="1"/>
  <c r="DW90" i="1"/>
  <c r="DW145" i="1"/>
  <c r="DW138" i="1"/>
  <c r="DW132" i="1"/>
  <c r="DW129" i="1"/>
  <c r="DW151" i="1"/>
  <c r="DW154" i="1"/>
  <c r="DW171" i="1"/>
  <c r="DW164" i="1"/>
  <c r="DW158" i="1"/>
  <c r="DW174" i="1"/>
  <c r="DW178" i="1"/>
  <c r="DW211" i="1"/>
  <c r="DW208" i="1"/>
  <c r="DW201" i="1"/>
  <c r="DW195" i="1"/>
  <c r="DW192" i="1"/>
  <c r="DW213" i="1"/>
  <c r="DW238" i="1"/>
  <c r="DW231" i="1"/>
  <c r="DW222" i="1"/>
  <c r="DW245" i="1"/>
  <c r="DW252" i="1"/>
  <c r="DW249" i="1"/>
  <c r="DW246" i="1"/>
  <c r="DW262" i="1"/>
  <c r="DW260" i="1"/>
  <c r="DW271" i="1"/>
  <c r="DW310" i="1"/>
  <c r="DW306" i="1"/>
  <c r="DW302" i="1"/>
  <c r="DW300" i="1"/>
  <c r="DW280" i="1"/>
  <c r="DW337" i="1"/>
  <c r="DW334" i="1"/>
  <c r="DW325" i="1"/>
  <c r="DW316" i="1"/>
  <c r="DW40" i="1"/>
  <c r="DW51" i="1"/>
  <c r="DW58" i="1"/>
  <c r="DW73" i="1"/>
  <c r="DW118" i="1"/>
  <c r="DW102" i="1"/>
  <c r="DW144" i="1"/>
  <c r="DW128" i="1"/>
  <c r="DW170" i="1"/>
  <c r="DW173" i="1"/>
  <c r="DW207" i="1"/>
  <c r="DW191" i="1"/>
  <c r="DW241" i="1"/>
  <c r="DW239" i="1"/>
  <c r="DW234" i="1"/>
  <c r="DW227" i="1"/>
  <c r="DW223" i="1"/>
  <c r="DW218" i="1"/>
  <c r="DW276" i="1"/>
  <c r="DW309" i="1"/>
  <c r="DW305" i="1"/>
  <c r="DW301" i="1"/>
  <c r="DW281" i="1"/>
  <c r="DW330" i="1"/>
  <c r="DW321" i="1"/>
  <c r="DW8" i="1"/>
  <c r="DW9" i="1"/>
  <c r="DW35" i="1"/>
  <c r="DW32" i="1"/>
  <c r="DW27" i="1"/>
  <c r="DW24" i="1"/>
  <c r="DW19" i="1"/>
  <c r="DW12" i="1"/>
  <c r="DW78" i="1"/>
  <c r="DW71" i="1"/>
  <c r="DW123" i="1"/>
  <c r="DW116" i="1"/>
  <c r="DW107" i="1"/>
  <c r="DW100" i="1"/>
  <c r="DW91" i="1"/>
  <c r="DW142" i="1"/>
  <c r="DW133" i="1"/>
  <c r="DW126" i="1"/>
  <c r="DW155" i="1"/>
  <c r="DW168" i="1"/>
  <c r="DW159" i="1"/>
  <c r="DW182" i="1"/>
  <c r="DW212" i="1"/>
  <c r="DW205" i="1"/>
  <c r="DW196" i="1"/>
  <c r="DW189" i="1"/>
  <c r="DW242" i="1"/>
  <c r="DW235" i="1"/>
  <c r="DW226" i="1"/>
  <c r="DW219" i="1"/>
  <c r="DW253" i="1"/>
  <c r="DW266" i="1"/>
  <c r="DW259" i="1"/>
  <c r="DW275" i="1"/>
  <c r="DW295" i="1"/>
  <c r="DW287" i="1"/>
  <c r="DW284" i="1"/>
  <c r="DW329" i="1"/>
  <c r="DW60" i="1"/>
  <c r="DW79" i="1"/>
  <c r="DW45" i="1"/>
  <c r="DW83" i="1"/>
</calcChain>
</file>

<file path=xl/sharedStrings.xml><?xml version="1.0" encoding="utf-8"?>
<sst xmlns="http://schemas.openxmlformats.org/spreadsheetml/2006/main" count="32753" uniqueCount="4877">
  <si>
    <t>LPI-AS-DCAGI-SC-084-16</t>
  </si>
  <si>
    <t>EXPEDIENTE COMPRANET</t>
  </si>
  <si>
    <t>LPN-OP-DCAGI-SC-112/15</t>
  </si>
  <si>
    <t xml:space="preserve">link al contrato </t>
  </si>
  <si>
    <t>ID_PROCESO</t>
  </si>
  <si>
    <t>ID_CONTRATO</t>
  </si>
  <si>
    <t>CLAVE_DEP</t>
  </si>
  <si>
    <t>CUCOP</t>
  </si>
  <si>
    <t>CUCOP_DESCRIP</t>
  </si>
  <si>
    <t>CUCOP_OBJETO</t>
  </si>
  <si>
    <t>CONSORCIO</t>
  </si>
  <si>
    <t>N_CONSORCIO</t>
  </si>
  <si>
    <t>GANA_NAME</t>
  </si>
  <si>
    <t>LPN-AB-DCAGI-SC-100-16</t>
  </si>
  <si>
    <t>SUMINISTROS MARODIA, S.A. DE C.V.</t>
  </si>
  <si>
    <t>SUMINISTROS PARA LA CONSTRUCCION, EQUIPOS Y RENTA DE MAQUINARIA KANTER, S.A. DE C.V.</t>
  </si>
  <si>
    <t>-</t>
  </si>
  <si>
    <t>EITECH AUTOMOTION, S.A. DE C.V.</t>
  </si>
  <si>
    <t>GAP DIGITAL, S.A. DE C.V.</t>
  </si>
  <si>
    <t>FERRETERIA LAFRAGUA, S.A. DE C.V.</t>
  </si>
  <si>
    <t>PLASTICOS Y FERTILIZANTES DE MORELOS, S.A. DE C.V.</t>
  </si>
  <si>
    <t>MC DISTRIBUIDORA ELECTRICA, S.A. DE C.V.</t>
  </si>
  <si>
    <t>GANA_RFC</t>
  </si>
  <si>
    <t>UNIVERSAL SUPPLIERS, S.A. DE C.V.</t>
  </si>
  <si>
    <t>GANA_REPRESENT</t>
  </si>
  <si>
    <t>LPI-SRO-DCAGI-SC-087-16</t>
  </si>
  <si>
    <t>GANA_CALLE</t>
  </si>
  <si>
    <t>CONSORCIO IUYET, S.A. DE C.V.</t>
  </si>
  <si>
    <t>GANA_NUM</t>
  </si>
  <si>
    <t>GANA_CP</t>
  </si>
  <si>
    <t>GANA_MUNI</t>
  </si>
  <si>
    <t>INTEINCO INSTITUTO TECNOLGICO DE INSPECCION Y CONTROL, S.A.</t>
  </si>
  <si>
    <t>GANA_EDO</t>
  </si>
  <si>
    <t>GANA_F_REGISTRO</t>
  </si>
  <si>
    <t>GANA_NONOTA</t>
  </si>
  <si>
    <t>GANA_EDONOTA</t>
  </si>
  <si>
    <t>DIF_DIAS_APERTURA_GANA</t>
  </si>
  <si>
    <t>GANA_OSOCIAL</t>
  </si>
  <si>
    <t>INYPSA INFORMES Y PROYECTOS, S.A.</t>
  </si>
  <si>
    <t>PERDEDORAS_NAICM</t>
  </si>
  <si>
    <t>LPN-O-DCAGI-SC-014/2014</t>
  </si>
  <si>
    <t>ICEACSA CONSULTORES, S.L.U.</t>
  </si>
  <si>
    <t>ICEACSA MEXICO, S.A. DE C.V.</t>
  </si>
  <si>
    <t>ROBERTO CERA HERNANDEZ</t>
  </si>
  <si>
    <t>ROAS CONSTRUCCIONES, S.A. DE C.V.</t>
  </si>
  <si>
    <t>COLINAS DE BUEN, S.A. DE C.V.</t>
  </si>
  <si>
    <t>PROINTEC, S.A.</t>
  </si>
  <si>
    <t>MEXTYPSA, S.A. DE C.V.</t>
  </si>
  <si>
    <t>CTA_ORIGEN</t>
  </si>
  <si>
    <t>MONTO_PRESUPUESTADO</t>
  </si>
  <si>
    <t>TIPO_CONTRATACIÓN</t>
  </si>
  <si>
    <t>FLEGAL_EL</t>
  </si>
  <si>
    <t>ARGUMENTO_EL</t>
  </si>
  <si>
    <t>INVEST_MERCADO</t>
  </si>
  <si>
    <t>LONGITUD_DICTAMEN</t>
  </si>
  <si>
    <t>CALIDAD_DICTAMEN</t>
  </si>
  <si>
    <t>NUM_EMPESTUDIO</t>
  </si>
  <si>
    <t>ESTUDIO_COMPRANET</t>
  </si>
  <si>
    <t>FIRMA_DICTAMEN_EXC</t>
  </si>
  <si>
    <t>ESTUDIO_REPETIDO</t>
  </si>
  <si>
    <t>ESTUDIO_GANADORA</t>
  </si>
  <si>
    <t>ANUN_COMPRANET</t>
  </si>
  <si>
    <t>F_INVITE</t>
  </si>
  <si>
    <t>F_VISIT_1</t>
  </si>
  <si>
    <t>F_VISIT_2</t>
  </si>
  <si>
    <t>DIAS_VISIT</t>
  </si>
  <si>
    <t>F_PROPUESTAS</t>
  </si>
  <si>
    <t>F_JA1</t>
  </si>
  <si>
    <t>F_JA2</t>
  </si>
  <si>
    <t>F_JA3</t>
  </si>
  <si>
    <t>F_JA4</t>
  </si>
  <si>
    <t>F_JA5</t>
  </si>
  <si>
    <t>F_JA6</t>
  </si>
  <si>
    <t>F_JA7</t>
  </si>
  <si>
    <t>FIRMA_FALLO</t>
  </si>
  <si>
    <t>F_INICIO</t>
  </si>
  <si>
    <t>F_FIN</t>
  </si>
  <si>
    <t>F_FALLO</t>
  </si>
  <si>
    <t>OBJETO</t>
  </si>
  <si>
    <t>TOTAL_GARANTÍAS</t>
  </si>
  <si>
    <t>MONTO_GARANTÍAS</t>
  </si>
  <si>
    <t>REQ_ESPECIALIDAD</t>
  </si>
  <si>
    <t>AÑOS_ESPECIALIDAD</t>
  </si>
  <si>
    <t>REQ_CAPITAL</t>
  </si>
  <si>
    <t>CAPITAL_MONTO</t>
  </si>
  <si>
    <t>50053.899.52</t>
  </si>
  <si>
    <t>EMPJA_1</t>
  </si>
  <si>
    <t>EMPJA_2</t>
  </si>
  <si>
    <t>EMPJA_3</t>
  </si>
  <si>
    <t>EMPJA_4</t>
  </si>
  <si>
    <t>EMPJA_5</t>
  </si>
  <si>
    <t>EMPJA_6</t>
  </si>
  <si>
    <t>EMPJA_7</t>
  </si>
  <si>
    <t>PP_JA</t>
  </si>
  <si>
    <t>GANA_P_JA</t>
  </si>
  <si>
    <t>OBSERVA_JA</t>
  </si>
  <si>
    <t>TOTAL_PROPUESTA</t>
  </si>
  <si>
    <t>NUM_DESCALIFICADAS</t>
  </si>
  <si>
    <t>TRIADA DISEÑO, GERENCIA Y CONSTRUCCION, S.A. DE C.V.</t>
  </si>
  <si>
    <t>AUDINGMEX, S.A. DE C.V.</t>
  </si>
  <si>
    <t>MD_1, clave: 1=requisitos legales y/o requisitos administrativos, 2= requisitos técnicos, 3=requisitos económicos, 4=otro caso (Si se detecta que algún licitante ha acordado con otro u otros elevar los precios o cualquier otro fin que tenga como objetivo obtener ventaja sobre los otros licitantes.)</t>
  </si>
  <si>
    <t>MD_2 clave: 1=requisitos legales y/o requisitos administrativos, 2= requisitos técnicos, 3=requisitos económicos, 4=otro caso (Si se detecta que algún licitante ha acordado con otro u otros elevar los precios o cualquier otro fin que tenga como objetivo obtener ventaja sobre los otros licitantes.)</t>
  </si>
  <si>
    <t>LPN-SRO-DCAGI-SC-117/15</t>
  </si>
  <si>
    <t>CONIP CONTRATISTAS, S.A. DE C.V.</t>
  </si>
  <si>
    <t>MD_3, clave: 1=requisitos legales y/o requisitos administrativos, 2= requisitos técnicos, 3=requisitos económicos, 4=otro caso (Si se detecta que algún licitante ha acordado con otro u otros elevar los precios o cualquier otro fin que tenga como objetivo obtener ventaja sobre los otros licitantes.)</t>
  </si>
  <si>
    <t>DESCALIFICADAS_LEGADMIN</t>
  </si>
  <si>
    <t>ORVA INGENIERIA, S.A. DE C.V.</t>
  </si>
  <si>
    <t>URBA INGENIERIA, S.A. DE C.V.</t>
  </si>
  <si>
    <t>GRUPO DE INGENIERIA EN CONSULTORIA Y OBRAS, S.A. DE C.V.</t>
  </si>
  <si>
    <t>SUPERVISION, COORDINACION Y CONSTRUCCION DE OBRAS, S.A. DE C.V.</t>
  </si>
  <si>
    <t>COORDINACION TECNICO ADMINISTRATIVA DE OBRAS, S.A. DE C.V.</t>
  </si>
  <si>
    <t>PARSONS BRINCKERHOFF COLOMBIA, S.A.S.</t>
  </si>
  <si>
    <t>GRUPO IMASA, S.A. DE C.V.</t>
  </si>
  <si>
    <t>WSPB INGENIERIA MEXICO, S.A. DE C.V.</t>
  </si>
  <si>
    <t>EXPERIENCIA INMOBILIARIA TOTAL, S.A. DE C.V.</t>
  </si>
  <si>
    <t>EUROCONSULT, S.A.</t>
  </si>
  <si>
    <t>ECG INGENIERIA Y CONSULTORIA MEXICANA, S.A. DE C.V.</t>
  </si>
  <si>
    <t>DESCALIFICADAS_ECON</t>
  </si>
  <si>
    <t>DESCALIFICADAS_TEC</t>
  </si>
  <si>
    <t>NUM_CONSIDERADAS</t>
  </si>
  <si>
    <t>LOUIS BERGER, S.A.S.</t>
  </si>
  <si>
    <t>LOUIS BERGER UK LIMITED</t>
  </si>
  <si>
    <t>DIRAC, S.A.P.I. DE C.V.</t>
  </si>
  <si>
    <t>NORCONTROL INSPECCION, S.A. DE C.V.</t>
  </si>
  <si>
    <t>CONSULTORIA INTEGRAL EN INGENIERIA, S.A. DE C.V.</t>
  </si>
  <si>
    <t>APPLUS NORCONTROL, S.L.U.</t>
  </si>
  <si>
    <t>INGELOG CONSULTORES DE INGENIERIA Y SISTEMAS, S.A.</t>
  </si>
  <si>
    <t>EGISMEX, S. DE R.L. DE C.V.</t>
  </si>
  <si>
    <t>DIFERENCIA</t>
  </si>
  <si>
    <t>EGIS AVIA, S.A.S.</t>
  </si>
  <si>
    <t>EGIS INTERNACIONAL, S.A.S.</t>
  </si>
  <si>
    <t>ADP INGENIERIE, S.A.</t>
  </si>
  <si>
    <t>TRANSCONSULT, S.A. DE C.V.</t>
  </si>
  <si>
    <t>LPN-AB-DCAGI-SC-096-16</t>
  </si>
  <si>
    <t>DIF_BAJAS</t>
  </si>
  <si>
    <t>GANA_BAJA</t>
  </si>
  <si>
    <t>DIF_GANA_ALTA</t>
  </si>
  <si>
    <t>NEI_1</t>
  </si>
  <si>
    <t>NEI_2</t>
  </si>
  <si>
    <t>MARTINEZ BARRANCO, S.A. DE C.V.</t>
  </si>
  <si>
    <t>LPN-OP-DCAGI-SC-114/15</t>
  </si>
  <si>
    <t>LPN-AB-DCAGI-SC-099-16</t>
  </si>
  <si>
    <t>NEI_3</t>
  </si>
  <si>
    <t>NEI_4</t>
  </si>
  <si>
    <t>NEI_5</t>
  </si>
  <si>
    <t>NEI_6</t>
  </si>
  <si>
    <t>MONTO_CONTRATO</t>
  </si>
  <si>
    <t>MONTO_CONTRATO_IVA</t>
  </si>
  <si>
    <t>DIF_PRESUP_CONTRAT</t>
  </si>
  <si>
    <t>DIF_PRESUP_CONTRAT_IVA</t>
  </si>
  <si>
    <t>DUR_PROCESO_COMPRA</t>
  </si>
  <si>
    <t>DUR_CONTRATO</t>
  </si>
  <si>
    <t>DUR_CONTMESES</t>
  </si>
  <si>
    <t>PENA_INCUMPLIMIENTO</t>
  </si>
  <si>
    <t>MODIFICATORIOS</t>
  </si>
  <si>
    <t>MODIFICATORIO_SUST</t>
  </si>
  <si>
    <t>CAT_MODIFICATORIOS</t>
  </si>
  <si>
    <t>FINIQUITO</t>
  </si>
  <si>
    <t>MONTO_FINIQUITADO</t>
  </si>
  <si>
    <t>DIF_CONTRACT_FINIQUITO</t>
  </si>
  <si>
    <t>FECHA_FINIQUITO</t>
  </si>
  <si>
    <t>GANA_EXITO</t>
  </si>
  <si>
    <t>EXITO_LP</t>
  </si>
  <si>
    <t>EXITO_AD</t>
  </si>
  <si>
    <t>EXITO_IR</t>
  </si>
  <si>
    <t>PRESENTADAS_GANADOR</t>
  </si>
  <si>
    <t>EXITO_PORCENTAJE</t>
  </si>
  <si>
    <t>EXITO_MONTO</t>
  </si>
  <si>
    <t>ÉXITO_MONTO_LP</t>
  </si>
  <si>
    <t>LPN-AB-DCAGI-SC-098-16</t>
  </si>
  <si>
    <t>ÉXITO_MONTO_IR</t>
  </si>
  <si>
    <t>CONSTRUCTORA Y ARRENDADORA LOPEZ, S.A. DE C.V.</t>
  </si>
  <si>
    <t>ÉXITO_MONTO_AD</t>
  </si>
  <si>
    <t>ÉXITO_PROM_MONTO ( PROMEDIO MONTO CONTRATADO)</t>
  </si>
  <si>
    <t>REQ_TEC_INCISOS</t>
  </si>
  <si>
    <t>REQ_TEQ_RENGLONES</t>
  </si>
  <si>
    <t>REQ_ADMIN_INCISOS</t>
  </si>
  <si>
    <t>REQ_MONTO_CAPITAL</t>
  </si>
  <si>
    <t>GRUPO CONSULTOR DIAMANTE, S.A. DE C.V.</t>
  </si>
  <si>
    <t>MONTO_ANTICIPO</t>
  </si>
  <si>
    <t>AFIANZADORA_ANTI</t>
  </si>
  <si>
    <t>MONTO_GARANTÍA_VICIOS</t>
  </si>
  <si>
    <t>MONTO_GARANTÍA_INCUMPLIMIENTO</t>
  </si>
  <si>
    <t>AFIANZADORA_CUMP</t>
  </si>
  <si>
    <t>EMP_JA</t>
  </si>
  <si>
    <t>TIPO_CONTRATACION</t>
  </si>
  <si>
    <t>FIRMA_CONTRALORÍA_DICTAMEN</t>
  </si>
  <si>
    <t>FUNDAMENTO_EXCEPCIÓN</t>
  </si>
  <si>
    <t>FREC_PART_GANADORAS</t>
  </si>
  <si>
    <t>GANA_NOTARIO</t>
  </si>
  <si>
    <t>GANA_MUNICIPIO</t>
  </si>
  <si>
    <t>LPN-AB-DCAGI-SC-097-16</t>
  </si>
  <si>
    <t>http://189.211.120.220:8880/files/opendata/15112-LPN-OP-DCAGI-SC-112-15/15.-%20CF/15.pdf</t>
  </si>
  <si>
    <t>LO-009KDH999-N79-2015</t>
  </si>
  <si>
    <t>MK-009KDH999</t>
  </si>
  <si>
    <t>TRABAJOS DE ACABADOS EN EDIFICACIONES Y OTROS TRABAJOS ESPECIALIZADOS</t>
  </si>
  <si>
    <t>LPN-AB-DCAGI-SC-101-16</t>
  </si>
  <si>
    <t>LPN-SRO-DCAGI-SC-118/15</t>
  </si>
  <si>
    <t>LABORATORIO DE INGENIERIA, S.A. DE C.V.</t>
  </si>
  <si>
    <t>NIVELACION Y LIMPIEZA DEL TERRENO DEL NUEVO AEROPUERTO INTERNACIONAL DE LA CIUDAD DE MEXICO</t>
  </si>
  <si>
    <t>LPI-OP-DCAGI-SC-093-16</t>
  </si>
  <si>
    <t>PROC MINA, S. DE R.L. DE C.V.</t>
  </si>
  <si>
    <t>GAMI INGENIERIA E INSTALACIONES, S.A. DE C.V.</t>
  </si>
  <si>
    <t>DESARROLLOS Y CONSTRUCCIONES, S.A. DE C.V.</t>
  </si>
  <si>
    <t>ACCIONA INFRAESTRUCTURAS MEXICO, S.A. DE C.V.</t>
  </si>
  <si>
    <t>LPN-OP-DCAGI-SC-076/15</t>
  </si>
  <si>
    <t>ACCIONA INFRAESTRUCTURAS, S.A.</t>
  </si>
  <si>
    <t>AVANZIA INSTALACIONES, S.A. DE C.V.</t>
  </si>
  <si>
    <t>ALDESA CONSTRUCCIONES, S.A.</t>
  </si>
  <si>
    <t>CONSTRUCCIONES ALDESEM, S.A. DE C.V.</t>
  </si>
  <si>
    <t>JAGUAR INGENIEROS CONSTRUCTORES, S.A. DE C.V.</t>
  </si>
  <si>
    <t>CONSTRUCCIONES RUBAU, S.A.</t>
  </si>
  <si>
    <t>CIACSA, S.A. DE C.V.</t>
  </si>
  <si>
    <t>MEXICANA PRESFUERZO, S.A. DE C.V.</t>
  </si>
  <si>
    <t>INNOVACIONES TECNICAS EN CIMENTACION, S.A. DE C.V.</t>
  </si>
  <si>
    <t>TUNELES Y PUENTES DEL PACIFICO, S.A. DE C.V.</t>
  </si>
  <si>
    <t>CALTIA CONCESIONES, S.A. DE C.V.</t>
  </si>
  <si>
    <t>LEVANTINA INGENIERIA Y CONSTRUCCION, S.L.</t>
  </si>
  <si>
    <t>ADVANCE BUILDERS, S.A. DE C.V.</t>
  </si>
  <si>
    <t>AZVI, S.A.</t>
  </si>
  <si>
    <t>CALZADA CONSTRUCCIONES, S.A. DE C.V.</t>
  </si>
  <si>
    <t>CONSTRUCCIONES Y DRAGADOS DEL SURESTE, S.A. DE C.V.</t>
  </si>
  <si>
    <t>CONSTRUCCIONES URALES, S.A. DE C.V.</t>
  </si>
  <si>
    <t>TRANSPORTACIONES Y CONSTRUCCIONES TAMAULIPECOS, S.A. DE C.V.</t>
  </si>
  <si>
    <t>INMOBILIARIOS MEXICANOS, S.A. DE C.V.</t>
  </si>
  <si>
    <t>PROMOTORA Y DESARROLLADORA MEXICANA, S.A. DE C.V.</t>
  </si>
  <si>
    <t>CONSTRUCCIONES Y TRITURACIONES, S.A. DE C.V.</t>
  </si>
  <si>
    <t>CONSTRUCTORA EL CAJON, S.A. DE C.V.</t>
  </si>
  <si>
    <t>CONTROLADORA DE OPERACIONES DE INFRAESTRUCTURA, S.A. DE C.V.</t>
  </si>
  <si>
    <t>ICA CONSTRUCTORA DE INFRAESTRUCTURA, S.A. DE C.V.</t>
  </si>
  <si>
    <t>COMPAÑIA HIDROELECTRICA LA YESCA, S.A. DE C.V.</t>
  </si>
  <si>
    <t>IMPULSORA DE DESARROLLO INTEGRAL, S.A. DE C.V.</t>
  </si>
  <si>
    <t>LPN-AS-DCAGI-SC-086-16</t>
  </si>
  <si>
    <t>AMBULANCIAS HUMANA</t>
  </si>
  <si>
    <t>LPN-AS-DCAGI-SC-010-17</t>
  </si>
  <si>
    <t>SYSTRA, S.A.</t>
  </si>
  <si>
    <t>SISTEMAS INTEGRALES PARA EL TRANSPORTE, S.A. DE C.V.</t>
  </si>
  <si>
    <t>ITP-SRO-DCAGI-SC-001-17</t>
  </si>
  <si>
    <t>LPN-AS-DACGI-SC-033/16</t>
  </si>
  <si>
    <t>FRAGUA INGENIEROS, S.A. DE C.V.</t>
  </si>
  <si>
    <t>LPN-AS-DCAGI-SC-027/16</t>
  </si>
  <si>
    <t>LPN-SRO-DCAGI-SC-009/2016</t>
  </si>
  <si>
    <t>GRUPO METROPOLITANO EN INGENIERIA, S.A. DE C.V.</t>
  </si>
  <si>
    <t>LPI-SRO-DCAGI-SC-030/15</t>
  </si>
  <si>
    <t>LPN-OP-DCAGI-SC-115/15</t>
  </si>
  <si>
    <t>PALOMAR VIZCAINO Y ASOCIADOS, S.C.</t>
  </si>
  <si>
    <t>COCONAL, S.A.P.I. DE C.V.</t>
  </si>
  <si>
    <t>COC000315HY4</t>
  </si>
  <si>
    <t>SERGIO ALEJANDRO MOIRE TOLEDANO CEDILLO</t>
  </si>
  <si>
    <t>PERIFERICO SUR</t>
  </si>
  <si>
    <t>TLALPAN</t>
  </si>
  <si>
    <t>CDMX</t>
  </si>
  <si>
    <t>16/06/2000</t>
  </si>
  <si>
    <t>LPN-SRO-DCAGI-SC-028-2016</t>
  </si>
  <si>
    <t>FERNANDO GARCIA MENDEZ Y ASOCIADOS; ABADAL, S.A. DE C.V.</t>
  </si>
  <si>
    <t>ITP-AB-DCAGI-SC-094-16</t>
  </si>
  <si>
    <t>COMERCIALIZADORA Y DISTRIBUIDORA DE EQUIPOS Y FARMACOS, S.A. DE C.V.</t>
  </si>
  <si>
    <t>MATERIAL DE CURACION Y EQUIPO MEDICO, S.A. DE C.V.</t>
  </si>
  <si>
    <t>ITP-AS-DCAGI-SC-095-16</t>
  </si>
  <si>
    <t>META DESARROLLO, S.A.</t>
  </si>
  <si>
    <t>CONSULTORIA Y RELACIONES GUBERNAMENTALES, S.C.</t>
  </si>
  <si>
    <t>CAZA DE ESTRATEGIAS LATINOAMERICA, S.C.</t>
  </si>
  <si>
    <t>LPN-AS-DCAGI-SC-049-16</t>
  </si>
  <si>
    <t>BUREAU DE POLITICA PUBLICA, S.C.</t>
  </si>
  <si>
    <t>ITP-AS-DCAGI-SC-092-16</t>
  </si>
  <si>
    <t>ESTRATEGIA DE ACOMPAÑAMIENTO Y SERVICIOS EDUCATIVOS, S. DE R.L. DE C.V.</t>
  </si>
  <si>
    <t>ITP-AS-DCAGI-SC-091-16</t>
  </si>
  <si>
    <t>ACTIVIDAD MAXIMA, S.A. DE C.V.</t>
  </si>
  <si>
    <t>WMC Y ASOCIADOS, S.A. DE C.V.</t>
  </si>
  <si>
    <t>LDV RESEARCH, S.C.</t>
  </si>
  <si>
    <t>ITP-AS-DCAGI-SC-009-17</t>
  </si>
  <si>
    <t>SUPERVICION, COORDINACION Y CONSTRUCCION DE OBRAS, S.A. DE C.V.</t>
  </si>
  <si>
    <t>CALAKMUL ASESORES, CONSTRUCTORES Y CONSULTORES, S.A. DE C.V.</t>
  </si>
  <si>
    <t>ITP-SRO-DCAGI-SC-014-17</t>
  </si>
  <si>
    <t>INEPS, S.A.P.I. DE C.V.</t>
  </si>
  <si>
    <t>CONSULTORES EN INFRAESTRUCTURA Y SERVICIOS, S.A. DE C.V.</t>
  </si>
  <si>
    <t>GRUPO PROMOTOR ARIES, S.A. DE C.V.</t>
  </si>
  <si>
    <t>LPI-OP-DCAGI-SC-070-16</t>
  </si>
  <si>
    <t>LPI-OP-DCAGI-SC-069-16</t>
  </si>
  <si>
    <t>CONSTRUCCION Y/O CONSERVACION DE TODA CLASE DE OBRAS PUBLICAS Y PRIVADAS DE INGENIERIA Y ARQUITECTURA, POR CONTRATO, POR ADMINISTRACION, POR SU CUENTA O POR CUENTA DE TERCEROS, YA SEAN ESTAS CAMINOS, CARRETERAS, AUTOPISTAS, PUENTES Y ESTRUCTURAS, FERROCARRILES, AEROPUERTOS, CANALES, PRESAS, ACUEDUCTOS, ESCOLLERAS, MUELLES MARGINALES Y EN ESPIGON, OBRAS HIDRAULICAS , OBRAS MARITIMAS, OBRAS DE URBANIZACION, EDIFICACIONES Y TODA CLASE DE TALLERES O FABRICAS ENTRE OTROS.</t>
  </si>
  <si>
    <t>LPI-OP-DCAGI-SC-071-16</t>
  </si>
  <si>
    <t>LP</t>
  </si>
  <si>
    <t>29/09/2015</t>
  </si>
  <si>
    <t>14/10/2015</t>
  </si>
  <si>
    <t>LPN-AS-DCAGI-SC-067-16</t>
  </si>
  <si>
    <t>SEHPIL, S.A. DE C.V.</t>
  </si>
  <si>
    <t>14/12/2015</t>
  </si>
  <si>
    <t>13/01/2017</t>
  </si>
  <si>
    <t>TRABAJOS RELATIVOS A LA NIVELACION Y LIMPIEZA DEL TERRENO DEL NAICM</t>
  </si>
  <si>
    <t>1</t>
  </si>
  <si>
    <t>LPI-OP-DCAGI-SC-072-16</t>
  </si>
  <si>
    <t/>
  </si>
  <si>
    <t>ITP-SRO-DCAGI-SC-107/15</t>
  </si>
  <si>
    <t>CAFEL INGENIERIA, S.C.</t>
  </si>
  <si>
    <t>PLANEACION, OPERACION Y DESARROLLO DE INFRAESTRUCTURA, S.A. DE C.V.</t>
  </si>
  <si>
    <t>TECNICAS ESPECIALES PARA LA CONSTRUCCION, S.A. DE C.V.</t>
  </si>
  <si>
    <t>LPI-SRO-DCAGI-SC-073-16</t>
  </si>
  <si>
    <t>2 convenios modif</t>
  </si>
  <si>
    <t>ITP-AS-DCAGI-SC-017-15</t>
  </si>
  <si>
    <t>INFOSOLUCIONES DE MEXICO, S.A. DE C.V.</t>
  </si>
  <si>
    <t>CASE SOLUTIONS, S.A. DE C.V.</t>
  </si>
  <si>
    <t>IDT EN SISTEMAS DE INFORMACION, S.A. DE C.V.</t>
  </si>
  <si>
    <t>ITP-SRO-DCAGI-SC-045/15</t>
  </si>
  <si>
    <t>JIMENES Y MENDOZA ABOGADOS, S.C.</t>
  </si>
  <si>
    <t>GREENBERG TAURIG, S.C.</t>
  </si>
  <si>
    <t>CESC CONSULTORIA, S.C.</t>
  </si>
  <si>
    <t>PENDIENTE</t>
  </si>
  <si>
    <t>ITP-S-DCAGI-SC-009/2014</t>
  </si>
  <si>
    <t>MICRO BIOS, S.A. DE C.V.</t>
  </si>
  <si>
    <t>P3 MEDIA, S.A.P.I. DE C.V.</t>
  </si>
  <si>
    <t>ITP-OP-DCAGI-SC-105/15</t>
  </si>
  <si>
    <t>JORSA ARQUITECTOS, S.A. DE C.V.</t>
  </si>
  <si>
    <t>ACITAG CONSTRUCCIONES, S.A. DE C.V.</t>
  </si>
  <si>
    <t>SIECP, SERVICIOS DE INGENIERIA, EDIFICACION Y CONSTRUCCION PESADA, S.A. DE C.V.</t>
  </si>
  <si>
    <t>ITP-AS-DCAGI-SC-059-15</t>
  </si>
  <si>
    <t>SOFIMEX S.A.</t>
  </si>
  <si>
    <t>AFIANZADORA SOFIMEX, S.A.</t>
  </si>
  <si>
    <t>ARTURO SOBRINO FRANCO</t>
  </si>
  <si>
    <t>Periferico sur numero 4249, piso 3</t>
  </si>
  <si>
    <t>Tlalpan</t>
  </si>
  <si>
    <t>LPN-OP-DCAGI-SC-066/15</t>
  </si>
  <si>
    <t>http://189.211.120.220:8880/files/opendata/14014-LPN-O-DCAGI-SC-014-14/15.-%20CF/15.pdf</t>
  </si>
  <si>
    <t>LO-009KDH999-N5-2014</t>
  </si>
  <si>
    <t>CONSTRUCCION DE VIAS DE COMUNICACION</t>
  </si>
  <si>
    <t>EXTRACCION DE ADEMES Y RESTITUCION DEL TERRENO QUE OCUPAN DICHOS ELEMENTOS UBICADOS EN LA POLIGONAL PARA EL NUEVO AEROPUERTO INTERNACIONAL DE LA CUIDAD DE MEXICO.</t>
  </si>
  <si>
    <t>GEXIQ, S. A. DE C. V.</t>
  </si>
  <si>
    <t>GEX020215T93</t>
  </si>
  <si>
    <t>JULIO CESAR MORALES</t>
  </si>
  <si>
    <t>AV. PASEO TRIUNFO DE LA REPUBLICA #3304- LOCAL 404</t>
  </si>
  <si>
    <t>JUAREZ</t>
  </si>
  <si>
    <t>CHIHUAHUA</t>
  </si>
  <si>
    <t>30/01/2002</t>
  </si>
  <si>
    <t>PROYECTOS DE EJECUCION DE TODA CLASE DE OBRAS DE CONSTRUCCION POR CUENTA Y AFAVOR DE PARTRICULARES O DE GOBIERNOS FEDERALES, ESTTALES O MUNICIPALES , ASI COMO A ORGANISMOS DESCENTRALIZADOS O CUALQUIER ESTANCIA DE GOBIERNO.</t>
  </si>
  <si>
    <t>24/11/2014</t>
  </si>
  <si>
    <t>15/12/2014</t>
  </si>
  <si>
    <t>18/12/2014</t>
  </si>
  <si>
    <t>EXTRACCION DE ADEMES Y RESTITUCION DEL TERRENO QUE OCUPAN DICHOS ELEMENTOS UBICADOS EN LA POLIGONAL PARA EL NUEVO AEROPUERTO INTERNACIONAL DE LA CUIDAD DE MEXICO</t>
  </si>
  <si>
    <t>LPI-OP-DCAGI-SC-080/16</t>
  </si>
  <si>
    <t>CONSULTORIA PARA EL DESARROLLO RURAL HIDALGO, S.C.</t>
  </si>
  <si>
    <t>JAGUAR HIDALGUENSE, S. DE R. L. DE C.V.</t>
  </si>
  <si>
    <t>EXPRESO GARAGE, S.A. DE C.V.</t>
  </si>
  <si>
    <t>2</t>
  </si>
  <si>
    <t>CORPORATIVO LEMARC, S.A. DE C.V.</t>
  </si>
  <si>
    <t>LPI-OP-DCAGI-SC-002-17</t>
  </si>
  <si>
    <t>ITP-AS-DCAGI-SC-036/15</t>
  </si>
  <si>
    <t>PROFESIONALES EN ADMINISTRACION PUBLICA, S.C.</t>
  </si>
  <si>
    <t>1convenio</t>
  </si>
  <si>
    <t>23/09/2015</t>
  </si>
  <si>
    <t>VAZQUEZ NAVA Y CONSULTORES, S.C.</t>
  </si>
  <si>
    <t>ITP-SRO-DCAGI-SC-015-16</t>
  </si>
  <si>
    <t>CHUBB DE MEXICO COMPANIA AFIANZADORA, S.A. DE C.V.</t>
  </si>
  <si>
    <t>MANUEL ENRIQUE TABUENCA CORDOBA</t>
  </si>
  <si>
    <t>Av. Paseo Triunfo de la Republica #3304- Local 404</t>
  </si>
  <si>
    <t>Juarez</t>
  </si>
  <si>
    <t>Chihuahua</t>
  </si>
  <si>
    <t>http://189.211.120.220:8880/files/opendata/15117-LPN-SRO-DCAGI-SC-117-15/15.-%20CF/15.pdf</t>
  </si>
  <si>
    <t>LO-009KDH999-N86-2015</t>
  </si>
  <si>
    <t>888 REVITALIZA, S.A DE C.V.</t>
  </si>
  <si>
    <t>EDIFICACION NO HABITACIONAL</t>
  </si>
  <si>
    <t>SUPERVISION TECNICA, ADMINISTRATIVA Y DE CONTROL DE CALIDAD PARA LOS TRABAJOS DE NIVELACION Y LIMPIEZA DEL TERRENO DEL NUEVO AEROPUERTO INTERNACIONALDE LA CIUDAD DE MEXICO.</t>
  </si>
  <si>
    <t>CONSULTORIA, SUPERVISION TECNICA Y OPERACION EN SISTEMAS, S. A. DE C. V.</t>
  </si>
  <si>
    <t>CST890605C72</t>
  </si>
  <si>
    <t>ENRIQUE ROJAS LOPEZ</t>
  </si>
  <si>
    <t>EMPERADORES</t>
  </si>
  <si>
    <t>03570</t>
  </si>
  <si>
    <t>BENITO JUAREZ</t>
  </si>
  <si>
    <t>29/08/1989</t>
  </si>
  <si>
    <t>ITP-AS-DCAGI-SC-004/16</t>
  </si>
  <si>
    <t>BETTINGER ASESORES, S.C.</t>
  </si>
  <si>
    <t>CONSTRUCCION DE OBRAS HIDRAULICAS, SANITARIAS, DE AGUA POTABLE, EDIFICACIONES EN GENERAL, TERRACERIAS, PUENTES, OBRAS DE DRENAJE, ESTRUCTURAS, REALIZACION DE OBRAS RELATIVAS A NIVELACIONES TOPOGRAFICAS DEMONTES AGRICOLAS Y DESMONTES EN GENERAL, PROVEEDOR DEL GOBIERNO FEDERAL, URBANIZACION, SUPERVISION DE OBRAS, ASESORIA Y CONSULTORIA.</t>
  </si>
  <si>
    <t>13/11/2015</t>
  </si>
  <si>
    <t>31/12/2015</t>
  </si>
  <si>
    <t>16/12/2016</t>
  </si>
  <si>
    <t>SUPERVISION TECNICA, ADMINISTRATIVA Y DE CONTROL DE CALIDAD PARA LOS TRABAJOS DE NIVELACION Y LIMPIEZA DEL TERRENO DEL NAICM.</t>
  </si>
  <si>
    <t>MUÑOZ MANZO Y OCAMPO, S.C.</t>
  </si>
  <si>
    <t>ITP-AS-DCAGI-SC-020/16</t>
  </si>
  <si>
    <t>DESARROLLO DE INGENIERIA CIVIL, S.A. DE C.V.</t>
  </si>
  <si>
    <t>MODIFICARON PLAZO DE EJECUCCIÓN EN 50 DÍAS</t>
  </si>
  <si>
    <t>ITP-AS-DCAGI-SC-005/16</t>
  </si>
  <si>
    <t>MANCERA, S.C.</t>
  </si>
  <si>
    <t>KPMG CARDENAS DOSAL, S.C.</t>
  </si>
  <si>
    <t>ITP-SRO-DCAGI-SC-040/15</t>
  </si>
  <si>
    <t>CAL Y MAYOR Y ASOCIADOS, S.C.</t>
  </si>
  <si>
    <t>SERVICIOS MEXICANOS DE INGENIERIA CIVIL, S.A. DE C.V.</t>
  </si>
  <si>
    <t>INE, S.A. DE C.V.</t>
  </si>
  <si>
    <t>IMPULSORA DE ENLACE EMPRESARIAL CATENA, S.A. DE C.V.</t>
  </si>
  <si>
    <t>ITP-SRO-DCAGI-SC-018/16</t>
  </si>
  <si>
    <t>ARUP LATIN AMERICA, S.A.</t>
  </si>
  <si>
    <t>BCG- THE BOSTON CONSULTING GROUP S. C. "BCG MEXICO"</t>
  </si>
  <si>
    <t>BCG ALEMANIA</t>
  </si>
  <si>
    <t>ITP-OP-DCAGI-SC-012/16</t>
  </si>
  <si>
    <t>GEOSOL, S.A. DE C.V.</t>
  </si>
  <si>
    <t>CYMAP, S.A. DE C.V.</t>
  </si>
  <si>
    <t>ITP-SRO-DCAGI-SC-034/16</t>
  </si>
  <si>
    <t>SISTEMAS GEOINFORMATICOS, S.A. DE C.V.</t>
  </si>
  <si>
    <t>CENTRO DE ESTUDIOS DE URBANISMO Y ARQUITECTURA, S.A. DE C.V.</t>
  </si>
  <si>
    <t>LPI-OP-DCAGI-SC-011-17</t>
  </si>
  <si>
    <t>ITP-SRO-DCAGI-SC-082/15</t>
  </si>
  <si>
    <t>BAJA PAK, S.A. DE C.V.</t>
  </si>
  <si>
    <t>COMERCIALIZADORA QWERTA DEL CENTRO, S.A. DE C.V.</t>
  </si>
  <si>
    <t>OMNIBUS Y TRANSPORTES TERRESTRES EJECUTIVOS, S.A. DE C.V.</t>
  </si>
  <si>
    <t>ITP-SRO-DCAGI-SC-038-16</t>
  </si>
  <si>
    <t>INGENIERIA GEOTECNICA GEOVISA, S.A. DE C.V.</t>
  </si>
  <si>
    <t>ACE FIANZAS MONTERREY, S.A.</t>
  </si>
  <si>
    <t>PEDRO PORCAYO VERGARA</t>
  </si>
  <si>
    <t>Emperadores numero 46</t>
  </si>
  <si>
    <t>Benito Juárez</t>
  </si>
  <si>
    <t>http://189.211.120.220:8880/files/opendata/15114-LPN-OP-DCAGI-SC-114-15/15.-%20CF/15.pdf</t>
  </si>
  <si>
    <t>LO-009KDH999-N80-2015</t>
  </si>
  <si>
    <t>PIMOSA, S.A. DE C.V.</t>
  </si>
  <si>
    <t>ITP-SRO-DCAGI-SC-057-16</t>
  </si>
  <si>
    <t>CONSULTORIA BETSCO, S.A. DE C.V.</t>
  </si>
  <si>
    <t>INNOVACION TECNOLOGICA INGENIERIA HIDRAULICA, S.A. DE C.V.</t>
  </si>
  <si>
    <t>LPN-SRO-DCAGI-SC-025/15</t>
  </si>
  <si>
    <t>CONSTRUCCION DE LOS CAMINOS PROVISIONALES DE ACCESO AL NUEVO AEROPUERTO INTERNACIONAL DE LA CIUDAD DE MEXICO (NAICM) EJECUTANDO TRABAJOS DE TERRACERIA, ESTRUCTURAS Y OBRAD DE DRENAJE, PAVIMENTACION Y SENALAMIENTO.</t>
  </si>
  <si>
    <t>TRANSPORTACIONES Y CONSTRUCCIONES TAMAULIPECOS, S. A. DE C. V.</t>
  </si>
  <si>
    <t>TCT931025713</t>
  </si>
  <si>
    <t>DANIEL ORENDAY LUNA</t>
  </si>
  <si>
    <t>CARRETERA LIBRE MATAMOROS A MONTERREY KM 5.2 SIN NUMERO</t>
  </si>
  <si>
    <t>F GLEZ CONSULTORES Y ASOCIADOS, S.A. DE C.V.</t>
  </si>
  <si>
    <t>REYNOSA</t>
  </si>
  <si>
    <t>TAMAULIPAS</t>
  </si>
  <si>
    <t>EFECTUAR LA CONSTRUCCION, INSTALACION, REPARACION, Y CONSERVACION DE LOS SERVICIOS AUXILIARES, SUS DEPENDENCIAS Y ACCESORIOS, LAS OBRAS DE CONSTRUCCION, REPARACION Y CONSERVACION QUE SEAN NECESARIAS PARA LA MAYOR SEGURIDAD DEL PUBLICO DE CONFORMIDAD CON LAS INSTRUCCIONES Y AUTORIZACION DE LAS DISTITNTAS SECRETARIAS EL DISEÑO, ESTUDIO Y CONSTRUCCION Y REALIZACION DE OBRAS DE INGENIERIA, MARITIMA, FLUVIAL Y TERRESTRE, ASI COMO LA CONSTRUCCION EN GENERAL.</t>
  </si>
  <si>
    <t>LPN-O-DCAGI-SC-024/15</t>
  </si>
  <si>
    <t>24/09/2015</t>
  </si>
  <si>
    <t>16/12/2015</t>
  </si>
  <si>
    <t>CONSTRUCCION DE LOS CAMINOS PROVISIONALES DE ACCESO AL NAICM, EJECUTANDO TRABAJOS DE TERRACERIA, ESTRUCTURAS Y OBRAS DE DRENAJE, PAVIMENTACION Y SEÑALAMIENTO</t>
  </si>
  <si>
    <t>LPN-SRO-DCAGI-SC-026/15</t>
  </si>
  <si>
    <t>INGEUM INGENIERIA, S.A. DE C.V.</t>
  </si>
  <si>
    <t>LPN-SRO-DCAGI-SC-041/15</t>
  </si>
  <si>
    <t>CORPORATIVO ADFERI, CONSULTORES AMBIENTALES, S.A. DE C.V.</t>
  </si>
  <si>
    <t>LPN-SRO-DCAGI-SC-042/15</t>
  </si>
  <si>
    <t>GRUPO SELOME, S.A. DE C.V.</t>
  </si>
  <si>
    <t>INCREMENTO EN 56.22% DEL PLAZO, INCREMENTO EN 24.99% DEL MONTO DEL CONTRATO.</t>
  </si>
  <si>
    <t>LPN-SRO-DCAGI-SC-043/15</t>
  </si>
  <si>
    <t>MAGIN IDELFONSO TORREBLANCA RAMIREZ</t>
  </si>
  <si>
    <t>LPI-SRO-DCAGI-SC-079-15</t>
  </si>
  <si>
    <t>ACE FIANZAS MONTERREY</t>
  </si>
  <si>
    <t>Carretera libre Matamoros a Monterrey KM 5.2 sin numero</t>
  </si>
  <si>
    <t>Reynosa</t>
  </si>
  <si>
    <t>Tamaulipas</t>
  </si>
  <si>
    <t>IME0304236T5</t>
  </si>
  <si>
    <t>MARCELO CARLOS PACHECO VILLEGAS</t>
  </si>
  <si>
    <t>BOULEV RD SAN VALENTIN</t>
  </si>
  <si>
    <t>SAN VALENTIN</t>
  </si>
  <si>
    <t>23/04/2003</t>
  </si>
  <si>
    <t>COMPRAVENTA, ADMINISTRACION, ARRENDAMIENTO, PROMOCION, PROYECTO Y DISEÑO, CONSTRUCCION RESTRUCTURACION, FRACCIONAMIENTO, LOTIFICACION, URBANIZACION, LOTIFICACION SUPERVISION Y MANTYENIMMIENTO DE TODA CLASE DE OBRAS RELACIONADAS CON BIENES MUEBLES E INMUEBLES, EQUIPOS Y MAQUINARIA DE TRANSPORTE, DISEÑAR, CALCULAR Y SUPERVISAR Y REALIZAR TODA CLASE DE OBRAS Y TRABAJOS DE INGENIERIA, ARQUITECTURA, Y SIMILARES, ASI COMO LA PRESTACION DE SERVICIOS DE CONSULTORIA TECNICA Y ADMINISTRATIVA EN RELACION CON CON LOS PUNTOS ANTERIORES; LA CONSTRUCCION Y ADMINISTRACION DE CONDOMINIOS.</t>
  </si>
  <si>
    <t>Boulev rd San Valentín</t>
  </si>
  <si>
    <t>San Valentín</t>
  </si>
  <si>
    <t>http://189.211.120.220:8880/files/opendata/15118-LPN-SRO-DCAGI-SC-118-15/15.-%20CF/15.pdf</t>
  </si>
  <si>
    <t>LO-009KDH999-N87-2015</t>
  </si>
  <si>
    <t>SUPERVISION TECNICA, ADMINISTRATIVA Y DE CONTROL DE CALIDAD PARA LOS TRABAJOS DE CONSTRUCCION DE LOS CAMINOS PROVISIONALES DE ACCESO AL NUEVO AEROPUERTO INTERNACIONAL DE LA CIUDAD DE MEXICO.</t>
  </si>
  <si>
    <t>SUPERVISION TECNICA, ADMINISTRATIVA Y DE CONTROL DE CALIDAD PARA LOS TRABAJOS DE CONSTRUCCION DE LOS CAMINOS PROVISIONALES DE ACCESO AL NAIC EJECUTANDO TRABAJOS DE TERRACERIA, ESTRUCTURA Y OBRAS DE DRENAJE, PAVIMENTACION Y SENALAMIENTO</t>
  </si>
  <si>
    <t>ITP-AS-DCAGI-SC-023/16</t>
  </si>
  <si>
    <t>GRUPO ATRICA, S.A. DE C.V.</t>
  </si>
  <si>
    <t>CONSULTEC INGENIEROS ASOCIADOS, S.A. DE C.V.</t>
  </si>
  <si>
    <t>4 CONVENIOS MOD</t>
  </si>
  <si>
    <t>FLEXIBILIDAD EN SISTEMAS DE COMPUTO, S.C.</t>
  </si>
  <si>
    <t>ITP-AS-DCAGI-SC-036-16</t>
  </si>
  <si>
    <t>WOODHOUSE LORENTE LUDLOW, S.C.</t>
  </si>
  <si>
    <t>JONES DAY MEXICO, S.C.</t>
  </si>
  <si>
    <t>http://189.211.120.220:8880/files/opendata/15076-LPN-OP-DCAGI-SC-076-15/15.-%20CF/15.pdf</t>
  </si>
  <si>
    <t>LO-009KDH999-N50-2015</t>
  </si>
  <si>
    <t>TRABAJOS RELATIVOS A LA CONSTRUCCION DEL DRENAJE PLUVIAL TEMPORAL DEL NUEVO AEROPUERTO DE LA CIUDAD DE MEXICO.</t>
  </si>
  <si>
    <t>CCO980814BU4</t>
  </si>
  <si>
    <t>MIGUEL ANGEL SAUCEDO VALDES</t>
  </si>
  <si>
    <t>LOPE DE VEGA 117, PISO 6</t>
  </si>
  <si>
    <t>MIGUEL HIDALGO</t>
  </si>
  <si>
    <t>TABASCO</t>
  </si>
  <si>
    <t>REALIZACION DE TODA CLASE DE OBRAS CIVILES, MECANICAS, ELECTRICAS, CIVILES, TERRACERIAS, CAMINOS, DRAGADOS, PUENTES Y ALCANTARILLADO DE CARACTER PUBLICO O PRIVADO</t>
  </si>
  <si>
    <t>ITP-SRO-DCAGI-SC-043-16</t>
  </si>
  <si>
    <t>COMSETYL SUPERVISION, S.A. DE C.V.</t>
  </si>
  <si>
    <t>24/06/2015</t>
  </si>
  <si>
    <t>28/08/2015</t>
  </si>
  <si>
    <t>ITP-SRO-DCAGI-SC-046-2016</t>
  </si>
  <si>
    <t>UNIVERSIDAD AUTONOMA DEL ESTADO DE MEXICO</t>
  </si>
  <si>
    <t>CURRIE &amp; BROWN MEXICO, S.A. DE C.V.</t>
  </si>
  <si>
    <t>INCREMENTO DEL 20% DEL MONTO DEL CONTRATO</t>
  </si>
  <si>
    <t>ITP-SRO-DCAGI-SC-047-16</t>
  </si>
  <si>
    <t>JAQUEZ NICANOR INGENIERIA, S.C.</t>
  </si>
  <si>
    <t>INGENIERIA Y CONSTRUCCION 3G, S.A. DE C.V.</t>
  </si>
  <si>
    <t>GECONTECH, S.A. DE C.V.</t>
  </si>
  <si>
    <t>ITP-SRO-DCAGI-SC-048-16</t>
  </si>
  <si>
    <t>INGENIERIA TOTAL Y CONSTRUCCIONES, S.A. DE C.V.</t>
  </si>
  <si>
    <t>RL CONSTRUCCIONES Y PROYECTOS, S.A. DE C.V.</t>
  </si>
  <si>
    <t>CONSTRUCCIONES SUSTENTABLES E INTELIGENTES, S.A. DE C.V.</t>
  </si>
  <si>
    <t>ITP-SRO-DCAGI-SC-062-16</t>
  </si>
  <si>
    <t>ESPECIALISTAS AMBIENTALES, S.A. DE C.V.</t>
  </si>
  <si>
    <t>INGENIERIA TECNICA DE ESTUDIOS Y PROYECTOS, S.A. DE C.V.</t>
  </si>
  <si>
    <t>PRODESAM CONSULTORES AMBIENTALES, S.A. DE C.V.</t>
  </si>
  <si>
    <t>PLANEACION Y PROYECTOS DE INGENIERIA, S.C.</t>
  </si>
  <si>
    <t>ITP-SRO-DCAGI-SC-059-16</t>
  </si>
  <si>
    <t>OZIEL RAFAEL IBARRA GONZALEZ</t>
  </si>
  <si>
    <t>CORPORATIVO DE ESTUDIOS TECNICOS DE INGENIERIA CIVIL, S.A. DE C.V.</t>
  </si>
  <si>
    <t>TECNICOS EN INGENIERIA Y AUDITORIA, S.A. DE C.V.</t>
  </si>
  <si>
    <t>CONSTRUCTORA DELGAR Y ASOCIADOS, S.A. DE C.V.</t>
  </si>
  <si>
    <t xml:space="preserve">MAPFRE FIANZAS S.A. </t>
  </si>
  <si>
    <t xml:space="preserve">MAPFRE FIANZAS, S.A. </t>
  </si>
  <si>
    <t>PAYAMBE LOPEZ FALCONI</t>
  </si>
  <si>
    <t>Lope de Vega 117, piso 6</t>
  </si>
  <si>
    <t>Miguel Hidalgo</t>
  </si>
  <si>
    <t>CDS970212MV3</t>
  </si>
  <si>
    <t>JOSE ALEJANDRO VERGARA LOPE BECERRIL</t>
  </si>
  <si>
    <t>14/02/1997</t>
  </si>
  <si>
    <t>CONSTRUCCIONES EN GENERAL, DRAGADOS, CAMINOS Y PUENTES, ACARREO DE MATERIALES Y ARRENDAMIENTO DE MAQUINARIA PESADA.</t>
  </si>
  <si>
    <t>ITP-OP-DCAGI-SC-014/15</t>
  </si>
  <si>
    <t>INGENIERIA Y CONSTRUCCIONES GABE, S.A. DE C.V.</t>
  </si>
  <si>
    <t>GLOBAL CONSTRUCCIONES, S.A. DE C.V.</t>
  </si>
  <si>
    <t>INGENIEROS CIVILES ASOCIADOS (ICA), S.A. DE C.V.</t>
  </si>
  <si>
    <t>ITP-AS-DCAGI-SC-060-16</t>
  </si>
  <si>
    <t>OVERFLOD CONSULTORIA Y MEDIACION SOCIAL, S.C.</t>
  </si>
  <si>
    <t>C230 CONSULTORES, S.C.</t>
  </si>
  <si>
    <t>CENTRO DE INVESTIGACIONES INTERCULTURALES, JURIDICAS Y AMBIENTALES CIIJA, S.C.</t>
  </si>
  <si>
    <t>BGC ULISES BELTRAN Y ASOCIADOS, S.C.</t>
  </si>
  <si>
    <t>ITP-AS-DCAGI-SC-077-16</t>
  </si>
  <si>
    <t>CONSULTORES EMPRESARIALES H.B., S.C.</t>
  </si>
  <si>
    <t>LUKEV CONSULTING, S.C.</t>
  </si>
  <si>
    <t>AREGIONAL, S.A. DE C.V.</t>
  </si>
  <si>
    <t>ITP-SRO-DCAGI-SC-066-16</t>
  </si>
  <si>
    <t>DIRECCION RESPONSABLE Y CONSULTORIA, S.A. DE C.V.</t>
  </si>
  <si>
    <t>ACONSA Y ASOCIADOS CONSULTORES, S. DE R. L. DE C.V.</t>
  </si>
  <si>
    <t>ENRIQUE PRIEGO OROPEZA</t>
  </si>
  <si>
    <t>http://189.211.120.220:8880/files/opendata/16033-LPN-AS-DCAGI-SC-033-16/15.-%20CF/15.pdf</t>
  </si>
  <si>
    <t>LA-009KDH999-E29-2016</t>
  </si>
  <si>
    <t>SERVICIO DE TRANSPORTE DE PERSONAS EN AUTOBUSES Y DE TRASLADO DE MAQUINARIA Y EQUIPO EN CAMIONETAS DE REDILAS PARA EL PROGRAMA DE EMPLEO TEMPORAL (PET) 2016.</t>
  </si>
  <si>
    <t>ITP-AS-DCAGI-SC-075-16</t>
  </si>
  <si>
    <t>GLOBAL TOURISTIC AGENCY, S.A. DE C.V.</t>
  </si>
  <si>
    <t>GAC9806011J4</t>
  </si>
  <si>
    <t>ROCIO CANDELA TORNEZ</t>
  </si>
  <si>
    <t>11A PRIVADA DE ORQUIDEAS, NUMERO 105 D, COLONIA LAS FLORES NORTE,</t>
  </si>
  <si>
    <t>DESARROLLO REGIONAL CONSULTORES, S.A. DE C.V.</t>
  </si>
  <si>
    <t>06800</t>
  </si>
  <si>
    <t>SANTA LUCIA DEL CAMINO</t>
  </si>
  <si>
    <t>OAXACA</t>
  </si>
  <si>
    <t>24/07/2014</t>
  </si>
  <si>
    <t>ALQUILER, ARRENDAMIENTO Y SUBARRENDAMIENTO DE TODO TIPO DE VEHICULOS A GASOLINA, DIESEL CON O SIN CHOFER</t>
  </si>
  <si>
    <t>07/04/2016</t>
  </si>
  <si>
    <t>ESTUDIO LEGAL Y ESTRATEGIA CORPORATIVA S.A.</t>
  </si>
  <si>
    <t>27/04/2016</t>
  </si>
  <si>
    <t>SERVICIO DE TRANSPORTE DE PERSONAS EN AUTOBUSES Y DE TRASLADO DE MAQUINARIA Y EQUIPO EN CAMIONETAS DE REDILAS PARA EL PROGRAMA DE EMPLEO TEMPORAL.</t>
  </si>
  <si>
    <t>ITP-AS-DCAGI-SC-078-16</t>
  </si>
  <si>
    <t>IDOM INGENIERIA, S.A. DE C.V.</t>
  </si>
  <si>
    <t>LAETITIA MOLINA PERTIERRA</t>
  </si>
  <si>
    <t>11A Privada de Orquideas, numero 105 D, Colonia las Flores Norte,</t>
  </si>
  <si>
    <t>105 D</t>
  </si>
  <si>
    <t>Santa Lucía del Camino</t>
  </si>
  <si>
    <t>Oaxaca</t>
  </si>
  <si>
    <t>http://189.211.120.220:8880/files/opendata/16027-LPN-AS-DCAGI-SC-027-16/15.-%20CF/15.pdf</t>
  </si>
  <si>
    <t>LA-009KDH999-E28-2016</t>
  </si>
  <si>
    <t>INSTRUMENTO DE GARANTIA PARA ELÂ  CUMPLIMIENTO DE LAS MEDIDAS AMBIENTALES PARA NAICM ESTABLECIDAS EN EL MANIFIESTO DE IMPACTO AMBIENTAL</t>
  </si>
  <si>
    <t>ZURICH FIANZAS MEXICO, S. A. DE C.V.</t>
  </si>
  <si>
    <t>ZAM131014HV0</t>
  </si>
  <si>
    <t>JUAN FRANCISCO CANO MUÑOZ</t>
  </si>
  <si>
    <t>EJERCITO NACIONAL</t>
  </si>
  <si>
    <t>06760</t>
  </si>
  <si>
    <t>14/10/2013</t>
  </si>
  <si>
    <t xml:space="preserve">PRACTICAR EL SEGURO Y REASEGURO EN LA OPERACION DE DAÑOS, EN LOS RAMOS DE RESPONSABILIDAD CIVIL Y RIESGOS PROFESIONALES, MARITIMO Y TRANSPORTES, INCENDIO, TERREMOTO, AUTOMOVILES Y DIVERSOS, Y EN LA OPERACION DE ACCIDENTES Y ENFERMEDADES.
</t>
  </si>
  <si>
    <t>18/03/2016</t>
  </si>
  <si>
    <t>31/12/2016</t>
  </si>
  <si>
    <t>INSTRUMENTO DE GARANTIA PARA EL CUMPLIMIENTO DE LAS MEDIDAS AMBIENTALES PARA NAICM ESTABLECIDAS EN EL MANIFIESTO DE IMPACTO AMBIENTAL</t>
  </si>
  <si>
    <t>ITP-AS-DCAGI-SC-076-16</t>
  </si>
  <si>
    <t>MACIAS Y ALMADA, S.C.</t>
  </si>
  <si>
    <t>CHALELEA ABOGADOS Y CONSULTORES, S.C.</t>
  </si>
  <si>
    <t>SANTILLANA HINTZE ABOGADOS, S.C.</t>
  </si>
  <si>
    <t>ITP-SRO-DCAGI-SC-044/15</t>
  </si>
  <si>
    <t>TRANSPORTES LIPU, S.A. DE C.V.</t>
  </si>
  <si>
    <t>PEDRO VAZQUEZ NAVA</t>
  </si>
  <si>
    <t>Ejercito Nacional No. 843 B</t>
  </si>
  <si>
    <t>http://189.211.120.220:8880/files/opendata/16009-LPN-SRO-DCAGI-SC-009-16/15.-%20CF/15.pdf</t>
  </si>
  <si>
    <t>LO-009KDH999-E94-2015</t>
  </si>
  <si>
    <t>ESTUDIO DE INGENIERIA GEOMATICA PARA EL PROYECTO PISTAS, PLATAFORMAS, CALLES DE RODAJE Y EDIFICIOS DEL NUEVO AEROPUERTO INTERNACIONAL DE LA CIUDAD DEANER LASER Y ECOSONDA .</t>
  </si>
  <si>
    <t>CIU9905071G7</t>
  </si>
  <si>
    <t>FERNANDINO OLMOS GARCES</t>
  </si>
  <si>
    <t>VALENTIN GOMEZ FARIAS NO.307</t>
  </si>
  <si>
    <t>09800</t>
  </si>
  <si>
    <t>TOLUCA</t>
  </si>
  <si>
    <t>EDOMEX</t>
  </si>
  <si>
    <t>ESTUDIOS, PROYECTOS, CONSTRUCCION, SUPERVISION, DIRECCIOON, ADMINISTRACION, REMODELACION Y MANTENIMIENTO DE TODO TIPO DE OBRA , OBRAS PUBLICAS O PRIVADAS, OBRAS CIVILES, FEDERALES, ESTATALES Y MUNICIPALES; LA REALIZACION DE TODA CLASE DE OBRAS EN CALIDAD DE CONTRATISTA POR CUENTA PROPIA DE LA SAOCIEDAD.</t>
  </si>
  <si>
    <t>17/12/2015</t>
  </si>
  <si>
    <t>22/02/2016</t>
  </si>
  <si>
    <t>ITP-SRO.DCAGI-SC-63/15</t>
  </si>
  <si>
    <t>INGENIERIA Y PROCESAMIENTO ELECTRONICO, S.A. DE C.V.</t>
  </si>
  <si>
    <t>DIRECCION Y DESARROLLO DE PROYECTOS, S.A. DE C.V.</t>
  </si>
  <si>
    <t>CONSULTORIA, SUPERVISION TECNICA Y OPERACION EN SISTEMAS, S.A. DE C.V.</t>
  </si>
  <si>
    <t>SUPERVISORES TECNICOS, S.A. DE C.V.</t>
  </si>
  <si>
    <t>HH &amp; ASOCIADOS CONSULTORIA ESPECIALIZADA, S.C.</t>
  </si>
  <si>
    <t>SIFRA Y ASOCIADOS, S.A. DE C.V.</t>
  </si>
  <si>
    <t>ITP-SRO-DCAGI-SC-037/15</t>
  </si>
  <si>
    <t>ARI ARQUITECTURA E INGENIERIA, S.A. DE C.V.</t>
  </si>
  <si>
    <t>SERVER INGENIERIA, S.A. DE C.V.</t>
  </si>
  <si>
    <t>ITP-SRO-DCAGI-SC-048/15</t>
  </si>
  <si>
    <t>CONSTRUCCIONES, MANTENIMIENTO Y PRYECTOS ROMACO, S.A. DE C.V.</t>
  </si>
  <si>
    <t>TORRAL, S.A. DE C.V.</t>
  </si>
  <si>
    <t>INESPROC, S.A. DE C.V.</t>
  </si>
  <si>
    <t>VISION CONSTRUCCIONES DE MEXICO, S.A. DE C.V.</t>
  </si>
  <si>
    <t>ITP-SRO-DCAGI-SC-016/15</t>
  </si>
  <si>
    <t>NODBA CONSTRUCCION INTEGRAL, S.A. DE C.V.</t>
  </si>
  <si>
    <t>CONSTRU-CONSULTORIA, S.A. DE C.V.</t>
  </si>
  <si>
    <t>ITP-AS-DCAGI-SC-058/15</t>
  </si>
  <si>
    <t>ASOCIACION DE BIOINGENIEROS CREADORES DEL TIEMPO, A.C.</t>
  </si>
  <si>
    <t>AGENCIA DE DESARROLLO RURAL MARTELLI, S.C. DE R.L.M.I.</t>
  </si>
  <si>
    <t>ITP-SRO-DCAGI-SC-027/15</t>
  </si>
  <si>
    <t>FIANZAS DORAMA, S.A.</t>
  </si>
  <si>
    <t>ITP-SRO-DCAGI-SC-049/2015</t>
  </si>
  <si>
    <t>PLANEACION Y SISTEMAS DE CONTROL, S.A. DE C.V.</t>
  </si>
  <si>
    <t>CORPORACION DE INGENIERIA Y DESARROLLO, S.A. DE C.V.</t>
  </si>
  <si>
    <t>JORGE CARLOS MERCADO INIESTA</t>
  </si>
  <si>
    <t>INGENIERIA, ASESORIA Y CONSULTORIA, S.A. DE C.V.</t>
  </si>
  <si>
    <t>Valentin Gomez Farias No.307</t>
  </si>
  <si>
    <t>Toluca</t>
  </si>
  <si>
    <t>http://189.211.120.220:8880/files/opendata/15030-LPI-SRO-DCAGI-SC-030-15/15.-%20CF/15.pdf</t>
  </si>
  <si>
    <t>LO-009KDH999-T15-2015</t>
  </si>
  <si>
    <t>ESTUDIO MEDIANTE EL CUAL SE DEFINAN LAS CARACTERISTICAS TECNICAS DE INFRAESTRUCTURA Y DISENO ESQUEMATICO DE LA TERMINAL DE CARGA DEL NUEVO AEROPUERTOINTERNACIONAL DE LA CIUDAD DE MEXICO.</t>
  </si>
  <si>
    <t>ADVANCED LOGISTIC GROUP, S. A. U.</t>
  </si>
  <si>
    <t>A58623141</t>
  </si>
  <si>
    <t>CESAR MAURICIO CASTRO BARRERA</t>
  </si>
  <si>
    <t>AV. EJERCITO NACIONAL</t>
  </si>
  <si>
    <t>06500</t>
  </si>
  <si>
    <t>15/01/2012</t>
  </si>
  <si>
    <t>ITP-SRO-DCAGI-SC-080/15</t>
  </si>
  <si>
    <t>AGENCIA DE DESARROLLO RURAL SAN CARLOS, S.C.</t>
  </si>
  <si>
    <t>CONSULTORIA Y ESTRATEGIA DE GESTION</t>
  </si>
  <si>
    <t>29/05/2015</t>
  </si>
  <si>
    <t>SERVICIOS FORESTALES DE HIDALGO, SERFORH, S.C.</t>
  </si>
  <si>
    <t>ITP-S-DCAGI-SC-008/2014</t>
  </si>
  <si>
    <t>CARLOS ALBERTO CAJINA LOPEZ</t>
  </si>
  <si>
    <t>G Y G ALUMINIO, S.A. DE C.V.</t>
  </si>
  <si>
    <t>ITP-S-DCAGI-SC-007/2014</t>
  </si>
  <si>
    <t>SIBSA T.I. SOLUCIONES ESPECIALES, S.A. DE C.V.</t>
  </si>
  <si>
    <t>RIBUS TECH, S.A. DE C.V.</t>
  </si>
  <si>
    <t>ITP-SRO-DCAGI-SC-015/15</t>
  </si>
  <si>
    <t>EDGAR RODOLFO MACEDO NUÑEZ</t>
  </si>
  <si>
    <t>Av. Ejercito Nacional #843-B, Piso 14</t>
  </si>
  <si>
    <t>INDRA BUSINESS CONSULTING ALG MEXICO, S.A. DE C.V.</t>
  </si>
  <si>
    <t>EAC080925767</t>
  </si>
  <si>
    <t>06400</t>
  </si>
  <si>
    <t>15/01/2014</t>
  </si>
  <si>
    <t>NACO, NETHERLANDS AIRPORT CONSULTANTS, B. V.</t>
  </si>
  <si>
    <t>ITP-AS-DCAGI-SC-060/15</t>
  </si>
  <si>
    <t>COPCON, S.A. DE C.V.</t>
  </si>
  <si>
    <t>LUXMART FUTURA, S.A. DE C.V.</t>
  </si>
  <si>
    <t>http://189.211.120.220:8880/files/opendata/15115-LPN-OP-DCAGI-SC-115-15/15.-%20CF/15.pdf</t>
  </si>
  <si>
    <t>LO-009KDH999-N78-2015</t>
  </si>
  <si>
    <t>CARGA, ACARREO Y DESCARGA FUERA DEL POLIGONO DEL MATERIAL EXISTENTE PRODUCTO DE DEPOSITOS DE DEMOLICIONES, DESPERDICIOS Y DESAZOLVE.</t>
  </si>
  <si>
    <t>OMEGA CONSTRUCCIONES INDUSTRIALES, S. A. DE C. V.</t>
  </si>
  <si>
    <t xml:space="preserve">OCI820920II7 </t>
  </si>
  <si>
    <t>PEDRO MALDONADO JIMENEZ</t>
  </si>
  <si>
    <t>CORDILLERA DE LOS ANDES</t>
  </si>
  <si>
    <t>06600</t>
  </si>
  <si>
    <t>13/09/1982</t>
  </si>
  <si>
    <t>DESARROLLO DE INFRAESTRUCTURA E INMOBILIARIA INDUSTRIAL</t>
  </si>
  <si>
    <t>26/08/2016</t>
  </si>
  <si>
    <t>CARGA, ACARREO Y DESCARGA FUERA DEL POLIGONO DEL MATERIAL EXISTENTE PRODUCTO DE DEPOSITOS DE DEMOLICIONES, DESPERDICIOS Y DESAZOLVE</t>
  </si>
  <si>
    <t>2 CONVENIOS MODIF</t>
  </si>
  <si>
    <t>Afianzadora ASERTA S.A. de C.V</t>
  </si>
  <si>
    <t>AFIANZADORA ASERTA, S.A. DE C.V.</t>
  </si>
  <si>
    <t>ANTONIO VELARDE VIOLANTE</t>
  </si>
  <si>
    <t>Cordillera de los Andes numero 310</t>
  </si>
  <si>
    <t>LOPE DE VEGA</t>
  </si>
  <si>
    <t>CONSTRUCCION DE CARRETERAS, PUENTES Y SIMILARES</t>
  </si>
  <si>
    <t xml:space="preserve">MIGUEL ANGEL SAUCEDO VALDES
</t>
  </si>
  <si>
    <t>06100</t>
  </si>
  <si>
    <t>25/08/1998</t>
  </si>
  <si>
    <t>http://189.211.120.220:8880/files/opendata/16028-LPN-SRO-DCAGI-SC-028-16/15.-%20CF/15.pdf</t>
  </si>
  <si>
    <t>LO-009KDH999-E22-2016</t>
  </si>
  <si>
    <t>SUPERVISION  DE LA CONSTRUCCION DE LA BARDA Y CAMINO PERIMETRAL, ALUMBRADO, SERVICIOS INDUCIDOS Y CASETAS DE ACCESO  PARA EL NUEVO AEROPUERTO INTERNACIONAL DE LA CIUDAD DE MEXICO</t>
  </si>
  <si>
    <t>SAS8710124M8</t>
  </si>
  <si>
    <t>ALEJANDRO CASTAÑEDA MONTIEL</t>
  </si>
  <si>
    <t>BOULEVAR ADOLFO LOPEZ MATEOS</t>
  </si>
  <si>
    <t>03910</t>
  </si>
  <si>
    <t>REALIZAR, SUPERVISAR, O CONTRATAR POR CUENTA PROPIA, DE TERCEROS, TODA CLASE DE PROYECTOS, AVALUOS, PERITAJES, CONSTRUCCIONES, EDIFICACIONES, URBANIZACIONES, ASI COMO FABRICAR COMPRAR, Y ENAJENAR POR CUALQUIER TITULO MATERIALES DE CONSTRUCCION. SERVICIOS PROFESIONALES EN MATERIA DE GERENCIA DE PROYECTOS, SUPERVISION, AUDITORIA DE OBRAS, CONSULTORIA, TECNICA Y NORMATIVA.</t>
  </si>
  <si>
    <t>29/02/2016</t>
  </si>
  <si>
    <t>13/04/2016</t>
  </si>
  <si>
    <t>SUPERVISION DE LA CONSTRUCCION DE LA BARDA Y CAMINO PERIMETRAL, ALUMBRADO, SERVICIOS INDUCIDOS Y CASETAS DE ACCESO PARA EL NUEVO AEROPUERTO INTERNACIONAL DE LA CIUDAD DE MEXICO</t>
  </si>
  <si>
    <t>1 CONVENIOS MOFIF</t>
  </si>
  <si>
    <t>RAFAEL DEL PASO REINERT</t>
  </si>
  <si>
    <t>Blvd. Adolfo Lopez Mateos</t>
  </si>
  <si>
    <t>http://189.211.120.220:8880/files/opendata/16049-LPN-AS-DCAGI-SC-049-16/15.-%20CF/15.pdf</t>
  </si>
  <si>
    <t>LA-009KDH999-E78-2016</t>
  </si>
  <si>
    <t>SERVICIOS PROFESIONALES DE LEVANTAMIENTO DE IMAGEN Y VIDEO DEL NUEVO AEROPUERTO INTERNACIONAL DE LA CIUDAD DE MEXICO</t>
  </si>
  <si>
    <t>SERVICIOS, AUDIO, REPRESENTACIONES Y ARTISTAS, S.A. DE C.V.</t>
  </si>
  <si>
    <t>SAR980126MU8</t>
  </si>
  <si>
    <t>MARIELA GABRIEL RODRIGUEZ RIVAS</t>
  </si>
  <si>
    <t>PROVIDENCIA NO. 4</t>
  </si>
  <si>
    <t>SONORIZACION , GRABACION EN AUDIO Y VIDEO ASI COMO ILUMINACION EN TODAS SUS MODALIDADES Y RAMAS AFINES COMPRA, VENTA, RENTA DE AMPLIFICADORES, PLANTAS DE LUZ, MICROFONOS, LAMPARAS DE TODO TIPO DE INSTRUMENTOS MUSICALES, ASI COMO EL COMERCIO EN GENERAL, COBRANZAS DE TODO TIPO DE TRAMITES GUBERNAMENTALES(PERMISOS PARA LA IMPORTACION Y EXPORTACION ASI COMO TODA CLASE DE ASESORIA EN EL RAMO)</t>
  </si>
  <si>
    <t>07/06/2016</t>
  </si>
  <si>
    <t>28/06/2016</t>
  </si>
  <si>
    <t>INCREMENTO EN 20% EN EL PLAZO DE EJECUCCIÓN, INCREMENTO DEL 20% EN EL MONTO DEL CONTRATO</t>
  </si>
  <si>
    <t>ALFREDO G. MIRANDA SOLANO</t>
  </si>
  <si>
    <t>Providencia No. 4</t>
  </si>
  <si>
    <t>VIDEO SERVICIOS PROFESIONALES, S.A. DE C.V.</t>
  </si>
  <si>
    <t>VSP840104C27</t>
  </si>
  <si>
    <t>MARIA GARCIA KOCH</t>
  </si>
  <si>
    <t>MEDELLIN</t>
  </si>
  <si>
    <t>05370</t>
  </si>
  <si>
    <t>CUAUHTEMOC</t>
  </si>
  <si>
    <t>LA COMPRA VENTA, IMPORTACION O FABRICACION DE EQUIPO DE FILMACION Y GRABACION EN GENERAL. LA PRESTACION DE TODO TIPO DE SERVICIOS DE FILMACION Y GRABACION</t>
  </si>
  <si>
    <t xml:space="preserve">Medellín </t>
  </si>
  <si>
    <t>Cuauhtémoc</t>
  </si>
  <si>
    <t>http://189.211.120.220:8880/files/opendata/16070-LPI-OP-DCAGI-SC-070-16/15.-%20CF/15.pdf</t>
  </si>
  <si>
    <t>LO-009KDH999-E50-2016</t>
  </si>
  <si>
    <t>TRABAJOS RELATIVOS A LOS PILOTES PARA LA TORRE DE CONTROL, EDIFICIO TERMINAL Y EL CENTRO DE TRANSPORTE TERRESTRE INTERMODAL DEL NAICM</t>
  </si>
  <si>
    <t>GAMI, INGENIERIA E INSTALACIONES, S.A. DE C.V.</t>
  </si>
  <si>
    <t>GII7706283VA</t>
  </si>
  <si>
    <t>EDUARDO ACOSTA LOZANO</t>
  </si>
  <si>
    <t>ZAPOTECAS NO. 17-PB</t>
  </si>
  <si>
    <t>NAUCALPAN DE JUAREZ</t>
  </si>
  <si>
    <t>28/07/1977</t>
  </si>
  <si>
    <t>REALIZAR , SUPERVISAR O CONTRATAR POR CUENTRA PROPIA O DE TERCEROS TODA CLASE DE CONSTRUCCIONES, EDIFICACIONES, URBANIZACIONES, ASI COMO FABRICAR, COMPRAR Y ENAJENAR POR CUALQUIER TITULO MATERIALES DE CONSTRUCCION, FABRICACION DE TODA CLASE DE PISOS, RECUBRIMIENTOS PARA MUROS, TABIQUE, TABICON, BOVEDILLA, VIGUETAS, Y TODA CLASE DE AZULEJOS Y MUEBLES DE BAÑO, OBRA CIVIL EN EL INTERIOR DE LA REPUBLICA Y FUERA DE ELLA, DEMOLICIONES , ACARREOS, AMPLIACIONES, REMODELACIONES, PROYECTOS, DISEÑO, CALCULOS, Y ASESORIA TECNICA.</t>
  </si>
  <si>
    <t>12/07/2016</t>
  </si>
  <si>
    <t>ATRASO DE 28 DÍAS EN EL INICIO DE LA EJECUCCIÓN</t>
  </si>
  <si>
    <t>ENRIQUE MONTAÑO CARBAJAL</t>
  </si>
  <si>
    <t>Zapotecas No. 17-PB</t>
  </si>
  <si>
    <t>Naucalpan de Juarez</t>
  </si>
  <si>
    <t>http://189.211.120.220:8880/files/opendata/16069-LPI-OP-DCAGI-SC-069-16/15.-%20CF/15.pdf</t>
  </si>
  <si>
    <t>LO-009KDH999-E93-2015</t>
  </si>
  <si>
    <t>DESARROLLO DE INGENIERIA DE DETALLE Y CONSTRUCCION DE SUBESTACIONES Y ACOMETIDA ELECTRICA DEL NAICM</t>
  </si>
  <si>
    <t>PROYECTOS Y CONSTRUCCIONES URISA, S.A. DE C.V.</t>
  </si>
  <si>
    <t>PCU840926A57</t>
  </si>
  <si>
    <t>ALFONSO SALDIVAR ROCHA</t>
  </si>
  <si>
    <t>MONTECITO 111 INTERIOR 303</t>
  </si>
  <si>
    <t>09810</t>
  </si>
  <si>
    <t>26/09/1984</t>
  </si>
  <si>
    <t>EMPRESA CONSTRUCTORA DEDICADA PRINCIPALMENTE A LA CONSTRUCCION DE SUBESTACIONES ELECTRICAS E INSTALACIONES EN ALTA Y BAJA TENSION, EN CONDUCCION Y DISTRIBUCION DE ENERGIA ELECTRICA Y PRESTACION DE SERVICIOS DE MANTENIMIENTO Y MANO DE OBRA ESPECIALIZADA AL SERVICIO DE LA INDUSTRIA FEDERAL, PUBLICA Y PRIVADA BAJO EL PRINCIPIO DE COMPROMETERNOS A TRABAJAR EN EQUIPO Y CUMPLIR CON LAS NECESIDADES Y REQUERIMIENTOS DEL CLIENTE, BAJO UN SISTEMA DE GESTION DE CALIDAD BASADO EN LA MEJORA CONTINUA</t>
  </si>
  <si>
    <t>ERROR EN MONTO DE CONTRATO POR IMPUESTOS, SE MODIFICA EL DÍA DE INICIO DE EJECUCCIÓN</t>
  </si>
  <si>
    <t>RAFAEL REBOLLAR GARDUÑO</t>
  </si>
  <si>
    <t>http://189.211.120.220:8880/files/opendata/16071-LPI-OP-DCAGI-SC-071-16/15.-%20CF/15.pdf</t>
  </si>
  <si>
    <t>LO-009KDH999-E48-2016</t>
  </si>
  <si>
    <t>SISTEMA DE PRECARGA E INSTRUMENTACION GEOTECNICA, INFRAESTRUCTURA, ESTRUCTURA DE PAVIMIENTOS Y OBRA CIVIL DE AYUDAS VISUALES Y PARA LA NAVEGACION DE LA PISTA 2 Y AREA DE TUNELES DEL NAICM</t>
  </si>
  <si>
    <t xml:space="preserve">COC000315HY4 </t>
  </si>
  <si>
    <t>PERIFERICO SUR 4249 PISO 3 / BLVD. JO?SE MA. MORELOS NO. 5802</t>
  </si>
  <si>
    <t>07750</t>
  </si>
  <si>
    <t xml:space="preserve">15/03/2000
</t>
  </si>
  <si>
    <t>3 CONVENIOS MODIF</t>
  </si>
  <si>
    <t>Periferico Sur 4249 Piso 3 / Blvd. Jo?se Ma. Morelos No. 5802</t>
  </si>
  <si>
    <t>14210 / 37290</t>
  </si>
  <si>
    <t>CONSTRUCTURA Y PAVIMENTADORA VISE, S.A DE C.V.</t>
  </si>
  <si>
    <t>CPV810615PP5</t>
  </si>
  <si>
    <t>JORGE ALBERTO PATLAN GARCIA</t>
  </si>
  <si>
    <t>BOULEVARD JOSE MARIA MORELOS</t>
  </si>
  <si>
    <t>LEON</t>
  </si>
  <si>
    <t>GUANAJUATO</t>
  </si>
  <si>
    <t>08/03/1965</t>
  </si>
  <si>
    <t>CONSTRUCCION, PROYECCION, DIRECCION, PLANEACION, CIMENTACION, EDIFICACION, EJECUCION, INSTALACION, Y REPARACION DE TODA CLASE DE OBRAS DE INGENIERIA EN GENERAL, QUE, EN FORMA ENUNCIATIVA MAS NO LIMITATIVA, SE ENUNCIAN: ESTRUCTURAS Y EDIFICACIONES EN GENERAL, OBRAS HIDRAULICAS, SANITARIAS, PLUVIALES, CIVILES, CONSTRUCION DE VIAS TERRESTRES , CAMINOS, PAVIMENTOS, BANQUETAS, GUARNICIONES, PUENTES, EDIFICIOS PARA OFICINA, CENTROS COMERCIALES, DESARROLLOS HABITACIONALES Y COMERCIALES, Y EN GENERAL, TODA CLASE DE OBRAS SIN LIMITACION ALGUNA.</t>
  </si>
  <si>
    <t>LUIS ERNESTO ARANDA GUEDEA</t>
  </si>
  <si>
    <t>Boulevard José María Morelos</t>
  </si>
  <si>
    <t>León</t>
  </si>
  <si>
    <t>Guanajuato</t>
  </si>
  <si>
    <t>http://189.211.120.220:8880/files/opendata/16067-LPN-AS-DCAGI-SC-067-16/15.-%20CF/15.pdf</t>
  </si>
  <si>
    <t>LA-009KDH999-104-2016</t>
  </si>
  <si>
    <t>SEGUNDA CONVOCATORIA DE SERVICIO DE SANITARIOS PORTATILES PROGRAMA DE EMPLEO TEMPORAL 2016 (PET).?</t>
  </si>
  <si>
    <t>PORTA BANOS 2000, S.A. DE C.V.</t>
  </si>
  <si>
    <t>PBD000118DD3</t>
  </si>
  <si>
    <t>ALEJANDRO ALMADA BRETON</t>
  </si>
  <si>
    <t>IZTAPALAPA</t>
  </si>
  <si>
    <t>17/01/2000</t>
  </si>
  <si>
    <t>LA PRESTACION DE SERVICIOS SANITARIOS MOVILES; CON EQUIPO Y MANO DE OBRA PARA EL MANTENIMIENTO Y LIMPIEZA DE CASETAS SANITARIAS</t>
  </si>
  <si>
    <t>21/07/2016</t>
  </si>
  <si>
    <t>4</t>
  </si>
  <si>
    <t>JUAN ALBERTO DUHNE</t>
  </si>
  <si>
    <t xml:space="preserve">Benito Juárez </t>
  </si>
  <si>
    <t>Iztapalapa</t>
  </si>
  <si>
    <t>http://189.211.120.220:8880/files/opendata/16072-LPI-OP-DCAGI-SC-072-16/15.-%20CF/15.pdf</t>
  </si>
  <si>
    <t>LO-009KDH999-E49-2016</t>
  </si>
  <si>
    <t>SISTEMA DE PRECARGA E INSTRUMENTACION GEOTECNICA, INFRAESTRUCTURA, ESTRUCTURA DE PAVIMIENTOS Y OBRA CIVIL DE AYUDAS VISUALES Y PARA LA NAVEGACION DE LA PISTA 3 Y AREA DE TUNELES DEL NAICM</t>
  </si>
  <si>
    <t>CONSROCIO CARGI-PROPEN, S.A. DE C.V.</t>
  </si>
  <si>
    <t>CCG160913LW3</t>
  </si>
  <si>
    <t>DANIEL TORRES LEON, LUIS HORCASITAS MANJARREZ, MARIO CESAR OLIVERA MARTINEZ, CESAR IZA LASTRA</t>
  </si>
  <si>
    <t>LAGO ZURICH NO. 245</t>
  </si>
  <si>
    <t>CONSORCIO PARA LA LICITACION</t>
  </si>
  <si>
    <t>ANGEL GILBERTO ADAME LOPEZ</t>
  </si>
  <si>
    <t>LAGO ZURICH No. 245</t>
  </si>
  <si>
    <t>OPERADORA CICSA, S.A. DE C.V.</t>
  </si>
  <si>
    <t>OCI810921EI3</t>
  </si>
  <si>
    <t>DANIEL TORRES LEON, JOSE GUADALUPE FERNANDEZ FERNANDEZ</t>
  </si>
  <si>
    <t>DESARROLLAR Y CONSTRUIR PROYECTOS DE INFRAESTRUCTURA CON LA MEJOR RELACION COSTO-BENEFICIO, CONTRIBUYENDO AL DESARROLLO SUSTENTABLE DE NUESTRAS OPERACIONES Y ASEGURANDO EL RETORNO DE LA INVERSION DE NUESTROS ACCIONISTAS.</t>
  </si>
  <si>
    <t>LA PENINSULAR COMPANIA CONSTRUCTORA, S.A.DE C.V</t>
  </si>
  <si>
    <t>PCO811231EI4.</t>
  </si>
  <si>
    <t>GILBERTO FRANCISCO VILLEGAS NAVARRO</t>
  </si>
  <si>
    <t>PASEO DE LA REFORMA</t>
  </si>
  <si>
    <t>CONSTRUCTORA LOCAL ESPECIALIZADA EN EDIFICACION INDUSTRIAL, ESTRUCTURAS DE CONCRETO, OBRAS CIVILES Y ELECTROMECANICAS E INSTALACION DE LINEAS DE TRANSMISION SUBTERRANEAS Y AEREAS.</t>
  </si>
  <si>
    <t>JORGE ALFREDO DOMINGUEZ MARTINEZ</t>
  </si>
  <si>
    <t>Paseo de la Reforma</t>
  </si>
  <si>
    <t>CONSTRUCTORA Y EDIFICADORA GIA+A, S.A. DE C.V.</t>
  </si>
  <si>
    <t>CEG001109P52</t>
  </si>
  <si>
    <t>CESAR IZA LASTRA</t>
  </si>
  <si>
    <t>INSURGENTES SUR</t>
  </si>
  <si>
    <t>MIGUEL HIDAGO</t>
  </si>
  <si>
    <t>OFRECE SERVICIOS DE CONSTRUCCION Y REALIZA INVERSIONES EN DESARROLLO DE INFRAESTRUCTURA E INMOBILIARIO</t>
  </si>
  <si>
    <t>JOAQUIN TALAVERA SANCHEZ</t>
  </si>
  <si>
    <t>Insurgentes Sur</t>
  </si>
  <si>
    <t>Miguel Hidago</t>
  </si>
  <si>
    <t>PROMOTORA Y DESARROLLADORA MEXICANA DE INFRAESTRUCTURA, S.A. DE C.V.</t>
  </si>
  <si>
    <t>PDM9605167E4</t>
  </si>
  <si>
    <t>MARIO CESAR OLIVERA MARTINEZ</t>
  </si>
  <si>
    <t>ALVARO OBREGON</t>
  </si>
  <si>
    <t>16/01/1978</t>
  </si>
  <si>
    <t>ADQUISICION, ENAJENACION, EXPLOTACION Y ARRENDAMIENTO DE TODA CLASE DE BIENES. LOTIFICAR, URBANIZAR, FRACCIONAR, CONSTRUIR, REMODELAR Y PROYECTAR TODA CLASE DE TERRENOS Y DE EDIFICACIONES</t>
  </si>
  <si>
    <t>GENARO BILLARENT ROMERO</t>
  </si>
  <si>
    <t>Álvaro Obregón</t>
  </si>
  <si>
    <t>http://189.211.120.220:8880/files/opendata/16073-LPI-SRO-DCAGI-SC-073-16/15.-%20CF/15.pdf</t>
  </si>
  <si>
    <t>LO-009KDH999-E51-2016</t>
  </si>
  <si>
    <t>SERVICIOS DE SUPERVISION TECNICA Y ADMINISTRATIVA DE CONSTRUCCION PARA EL PAQUETE TERMINAL DEL NAICM.</t>
  </si>
  <si>
    <t>SUPERVISION INFRAESTRUCTURA AEROPORTUARIA, S.A. DE C.V.</t>
  </si>
  <si>
    <t>SIA1609288X3</t>
  </si>
  <si>
    <t>ALBERTO VASCONES DIAZ-SANTOS, NICOLAS MORRIS GOMEZ, ROBERTO CALVET ROQUERO, ESPERANZA VELASQUEZ BOTERO</t>
  </si>
  <si>
    <t>CANADA NO. 110</t>
  </si>
  <si>
    <t>COYOACAN</t>
  </si>
  <si>
    <t>DESARROLLO Y EJUCCION DEL CONTRATO "SERVICIOS DE SUPERVICION TECNICA Y ADMINISTRATIVA DE CONSTRUCCION PARA EL EDIFICIO TERMINAL DEL NAICM" DERIVADO DE LA LICITACION PUBLICA INTERNACIONAL PRESENCIAL NUMERO "LO-009KDH999-E51-2016" ASI COMO EL DESARROLLO DE CONTRATOS SUBSECUENTES , TANTO DEL SECTOR PUBLICO COMO DEL SECTOR PRIVADO, RELACIONADOS CON LA SUPERVISION DE LA CONSTRUCCION Y PUESTA EN OPERACION DE LA TERMINAL DE PASAJEROS DEL NAICM</t>
  </si>
  <si>
    <t>MARIA CRISTINA CERRILLO ALVAREZ</t>
  </si>
  <si>
    <t>Canada No. 110</t>
  </si>
  <si>
    <t>Coyoacán</t>
  </si>
  <si>
    <t>CMA820324D65</t>
  </si>
  <si>
    <t>MARIA LUISA BERNARDINO OLIVARES</t>
  </si>
  <si>
    <t>PALLARES Y PORTILLO</t>
  </si>
  <si>
    <t>DESARROLLO Y EJECUCION DE SERVICIOS INTEGRALES, QUE VAN DESDE LA PLANEACION, ESTUDIOS Y DISEÑOS, ESTRUCTURACION, SUPERVISION DE CONSTRUCCION, SEGUIMIENTO A LA OPERACION Y MANTENIMIENTO DE LA INFRAESTRUCTURA EN LAS DISTINTAS DISCIPLINAS DE LA CONSULTORIA E INGENIERIA PARA LA SOLUCION DE PROBLEMAS COMPLEJOS EN PROYECTOS DE INFRAESTRUCTURA EN LOS MODOS DE TRANSPORTE TERRESTRE, AEREO, MARITIMO, FERROVIARIO Y PORTUARIO, DE EDIFICACIONES Y TECNOLOGIAS DE INFORMACION Y COMUNICACION.</t>
  </si>
  <si>
    <t>ROBERTO NUÑEZ Y ESCALANTE</t>
  </si>
  <si>
    <t>INGENIERIA Y ECONOMIA DE TRANSPORTE, S.A.</t>
  </si>
  <si>
    <t>AV. INSURGENTES SUR</t>
  </si>
  <si>
    <t>APORTAMOS LAS CAPACIDADES EN INGENIERIA Y CONSULTORIA QUE NECESITAN NUESTROS CLIENTES PARA EL DESARROLLO Y GESTION DE SUS SISTEMAS DE TRANSPORTE.</t>
  </si>
  <si>
    <t>INGENIERIA Y ECONOMIA TRANSPORTMEX, S.A. DE.C.V.</t>
  </si>
  <si>
    <t>PRESIDENTE MASARYK</t>
  </si>
  <si>
    <t>OTROS SERVICIOS DE CONSULTORIA CIENTIFICA Y TECNICA</t>
  </si>
  <si>
    <t>AECOM TECHNICAL SERVICES, INC.</t>
  </si>
  <si>
    <t>PARK AVENUE</t>
  </si>
  <si>
    <t>NY</t>
  </si>
  <si>
    <t>EMPRESA DE CONSULTORIA LIDER EN SERVICIOS DE INGENIERIA, GESTION DE CONSTRUCCION, MEDIO AMBIENTE Y PERMISOS EN TODO MEXICO. NUESTROS CLIENTES INCLUYEN TANTO EMPRESAS LOCALES COMO MULTINACIONALES.</t>
  </si>
  <si>
    <t>URS CORPORATION MEXICO, S. DE R.L. DE C.V.</t>
  </si>
  <si>
    <t>ANATOLE FRANCE</t>
  </si>
  <si>
    <t>SUPERVISION E INGENIERIA DE PROYECTOS, S.A.S.</t>
  </si>
  <si>
    <t>BOGOTA</t>
  </si>
  <si>
    <t>LA COMPAÑIA SE DEDICA A ACTIVIDADES DE ARQUITECTURA E INGENIERIA Y ACTIVIDADES CONEXAS DE ASESORAMIENTO TECNICO.</t>
  </si>
  <si>
    <t>AYESA INGENIERIA Y ARQUITECTURA, S.A.</t>
  </si>
  <si>
    <t>REALIZACION Y DESEMPEÑO CON EL EJERCICIO DE LA INGENIERIA EN TODAS SUS RAMAS Y SECTORES, O CON CUALQUIER OTRA ACTIVIDAD TECNICA ESPECIFICA.</t>
  </si>
  <si>
    <t>AYESA MEXICO, S.A. DE C.V.</t>
  </si>
  <si>
    <t>ASE070202SI6 </t>
  </si>
  <si>
    <t>QUERETARO</t>
  </si>
  <si>
    <t>http://189.211.120.220:8880/files/opendata/15066-LPN-OP-DCAGI-SC-066-15/15.-%20CF/15.pdf</t>
  </si>
  <si>
    <t>LO-009KDH999- N47-2015</t>
  </si>
  <si>
    <t>DESARROLLO DEL PROYECTO EJECUTIVO, CONSTRUCCION, EQUIPAMIENTO DE MOBILIARIO EN INSTALACIONES COMPLEMENTARIAS PARA EL CAMPAMENTO DEL GRUPO AEROPORTUARIO DE LA CIUDAD DE MEXICO EN L SITIO DEL NUEVO AEROPUERTO INTERNACIONAL DE LA CIUDAD DE MEXICO.</t>
  </si>
  <si>
    <t>ACCIONES GRUPO DE ORO, S.A. DE C.V.</t>
  </si>
  <si>
    <t>AGO090512QT4</t>
  </si>
  <si>
    <t>RICARDO RAMOS ACOSTA</t>
  </si>
  <si>
    <t>AV. GALILEO GALILEI</t>
  </si>
  <si>
    <t>ZAPOPAN</t>
  </si>
  <si>
    <t>JALISCO</t>
  </si>
  <si>
    <t>MICHOACAN</t>
  </si>
  <si>
    <t>CONSTRUCCION, EDIFICACION, ARRENDAMIENTO SUBARRENDAMIENTO, LOTIFICACION, LEVANTAMIENTOS TOPOGRAFICOS PROYECTOS, FRACCIONAMIENTO, URBANIZACION, MANTENIMIENTO, DECORACION, MODIFICACION, AMPLIACION, ADMINISTRACION, REPARACION, FINANCIAMIENTO, COMPRA, VENTA Y COMERCIALIZACION, BAJO CUALQUIER FIGURA JURIDICA , DE TODA CLASE DE BIENES INMUEBLES, POR CUENTA PROPIA O A TRAVES DE TERCEROS; ASI COMO PARTICIPAR EN LA EJECUCION DE CUALQUIER TIPO DE OBRA DE INFRAESTRUCTURA PUBLICA Y PRIVADA PARA PERSONAS FISICAS, MORALES , DEPENDENCIAS DE GOBIERNO FEDERAL , ESTATAL, MUNICIPAL, A TODAS LAS PERSONAS U ORGANIZACIONES PUBLICAS Y PRIVADAS QUE LO REQUIERAN.</t>
  </si>
  <si>
    <t>23/06/2015</t>
  </si>
  <si>
    <t>DESARROLLO DEL PROYECTO EJECUTIVO, CONSTRUCCION, EQUIPAMIENTO DE MOBILIARIO EN INSTALACIONES COMPLEMENTARIAS PARA EL CAMPAMENTO DEL GRUPO AEROPORTUARIO DE LA CIUDAD DE MEXICO EN EL SITIO DEL NUEVO AEROPUERTO INTERNACIONAL DE LA CIUDAD DE MEXICO.</t>
  </si>
  <si>
    <t>Chubb de México Compañía Afianzadora s.a. de c.v.</t>
  </si>
  <si>
    <t>Prolongacion 18 de marzo 300</t>
  </si>
  <si>
    <t>Morelia</t>
  </si>
  <si>
    <t>Michoacán</t>
  </si>
  <si>
    <t>CONSTRUCTORA GRUPO DE ORO, S.A. DE C.V.</t>
  </si>
  <si>
    <t>CGO060731P72</t>
  </si>
  <si>
    <t>JOSE ANTONIO SILVA VALENCIA</t>
  </si>
  <si>
    <t>JULIO VERNE</t>
  </si>
  <si>
    <t>31/07/2006</t>
  </si>
  <si>
    <t>CARLOS ARMANDO MAGAÑA MARTINEZ</t>
  </si>
  <si>
    <t>Julio Verne</t>
  </si>
  <si>
    <t>http://189.211.120.220:8880/files/opendata/16080-LPI-OP-DCAGI-SC-080-16/15.-%20CF/15.pdf</t>
  </si>
  <si>
    <t>LO-009KDH999-E87-2016</t>
  </si>
  <si>
    <t>CONSTRUCCION DE LA LOSA DE CIMENTACION DEL EDIFICIO TERMINAL DEL NAICM</t>
  </si>
  <si>
    <t xml:space="preserve">APS100820G57 </t>
  </si>
  <si>
    <t>PROSPERO ANTONIO ORTEGA CASTRO</t>
  </si>
  <si>
    <t>VIADUCTO RIO BECERRA 27</t>
  </si>
  <si>
    <t>SOLUCIONAR LOS RETOS MAS COMPLEJOS DE INFRAESTRUCTURA, A TRAVES DE PROPUESTAS INNOVADORAS, RENTABLES Y SUSTENTABLES. DE ESTE MODO, CREAR VALOR PARA NUESTRA GENTE, ACCIONISTAS Y LAS COMUNIDADES EN LAS QUE TRABAJAMOS.</t>
  </si>
  <si>
    <t>04/07/2016</t>
  </si>
  <si>
    <t>MODIFICACIÓN DE LAS FECHAS DE INICIO DE EJECUCCIÓN</t>
  </si>
  <si>
    <t>Santander</t>
  </si>
  <si>
    <t>JESUS CASTRO FIGUEROA</t>
  </si>
  <si>
    <t>Viaducto Rio Becerra 27</t>
  </si>
  <si>
    <t>IMPULSORA DE DESARROLLO INTEGRAL, S.A. DE C.V</t>
  </si>
  <si>
    <t>IDI930119FX2</t>
  </si>
  <si>
    <t>OLEGARIO ORTIZ ENZASTEGUI</t>
  </si>
  <si>
    <t>AV. BAJA CALIFORNIA</t>
  </si>
  <si>
    <t>245-208</t>
  </si>
  <si>
    <t xml:space="preserve">19/01/1993
</t>
  </si>
  <si>
    <t>LUIS EDUARDO ZUNO CHAVIRA</t>
  </si>
  <si>
    <t>Av. Baja California</t>
  </si>
  <si>
    <t>COI001222UG1</t>
  </si>
  <si>
    <t>03810</t>
  </si>
  <si>
    <t>OFRECE SERVICIOS DE CONSTRUCCION E INGENIERIA. LA EMPRESA OPERA Y MANTIENE SISTEMAS DE SUMINISTRO, TRANSPORTE, DISTRIBUCION, TRATAMIENTO Y GESTION DE AGUA POTABLE DE EMPRESAS ICA S.A. DE C.V.</t>
  </si>
  <si>
    <t>ARMANDO GALVEZ PEREZ ARAGON</t>
  </si>
  <si>
    <t>CONSTRUCTORA EL CAJON, S.A. DE C.V</t>
  </si>
  <si>
    <t>CCA0304011NA</t>
  </si>
  <si>
    <t>BLV. MANUEL AVILA CAMACHO</t>
  </si>
  <si>
    <t>31/03/2003</t>
  </si>
  <si>
    <t>SU EMPRESA PERTENECE AL SECTOR CONSTRUCCION INDUSTRIA</t>
  </si>
  <si>
    <t>Blv. Manuel Ávila Camacho</t>
  </si>
  <si>
    <t>CTR7504156J9</t>
  </si>
  <si>
    <t>15/04/1974</t>
  </si>
  <si>
    <t>CONSTRUCCION DE TODO TIPO DE OBRA PUBLICA Y PRIVADA</t>
  </si>
  <si>
    <t>MARIO MONROY ESTRADA</t>
  </si>
  <si>
    <t>http://189.211.120.220:8880/files/opendata/17002-LPI-OP-DCAGI-SC-002-17/15.-%20CF/15.pdf</t>
  </si>
  <si>
    <t>LO-009KDH999-E101-2016</t>
  </si>
  <si>
    <t>CONSTRUCCION DEL EDIFICIO TERMINAL DEL NUEVO AEROPUERTO DE LA CIUDAD DE MEXICO</t>
  </si>
  <si>
    <t>CONSORCIO CONSTRUCTORA TERMINAL VALLE DE MEXICO, S.A. DE C.V</t>
  </si>
  <si>
    <t>CTV170202527</t>
  </si>
  <si>
    <t xml:space="preserve">DANIEL TORRES LEON, JOSE BERNARDO CASAS GODOY, GUILLERMO JIMENEZ MICHAUILA, GILBERTO FRANCISCO VILLEGAS NAVARRO, JORGE AHUMADA TORAL, ARMANDO HELIO SALGADO DE LA ROSA Y ENRIQUE DIAZ VALDES
</t>
  </si>
  <si>
    <t>15/07/2016</t>
  </si>
  <si>
    <t xml:space="preserve"> ARMANDO HELIO SALGADO DE LA ROSA</t>
  </si>
  <si>
    <t xml:space="preserve"> 08/11/2000</t>
  </si>
  <si>
    <t>CONSTRUCCION DE INMUEBLES COMERCIALES, INSTITUCIONALES Y DE SERVICIOS.</t>
  </si>
  <si>
    <t>JORGE AHUMADA TORAL</t>
  </si>
  <si>
    <t>01020</t>
  </si>
  <si>
    <t>PDM0901213N6</t>
  </si>
  <si>
    <t>ROCIO DEL CARMEN SAUCEDO RUIZ, GILBERTO FRANCISCO VILLEGAS NAVARRO, GILBERTO FRANCISCO VILLEGAS NAVARRO, GUILLERMO JIMENEZ MICHAVILA, GUILLERMO JIMENEZ MICHAVILA, ENRIQUE DIAZ VALDES, SERGIO VALDUEZA LOZANO, JOSE BERNARDO CASAS GODOY</t>
  </si>
  <si>
    <t>EFRAIN MARTIN VIRUES Y LAZOS</t>
  </si>
  <si>
    <t>OPERADORA Y ADMINISTRACION TECNICA, S.A. DE C.V.</t>
  </si>
  <si>
    <t>OAT910806EC1</t>
  </si>
  <si>
    <t>HERMES OPERADORA Y ADMINISTRACION TECNICA (HOATSA) ES UNA EMPRESA OPERADORA DE INFRAESTRUCTURA Y SERVICIOS PUBLICOS FILIAL DE GRUPO HERMES Y DEPENDIENTE DIRECTAMENTE DE HERMES INFRAESTRUCTURA.</t>
  </si>
  <si>
    <t xml:space="preserve">Paseo de la Reforma </t>
  </si>
  <si>
    <t>ACCIONA CONSTRUCCION, S.A.</t>
  </si>
  <si>
    <t>A81638108</t>
  </si>
  <si>
    <t>GUILLERMO JIMENEZ MICHAVILA</t>
  </si>
  <si>
    <t>AV.EUROPA</t>
  </si>
  <si>
    <t>MADRID</t>
  </si>
  <si>
    <t>PRINCIPALES CORPORACIONES EMPRESARIALES ESPAÑOLAS, LIDER EN LA PROMOCION Y GESTION DE INFRAESTRUCTURAS (CONSTRUCCION, INDUSTRIAL, AGUA Y SERVICIOS) Y ENERGIAS RENOVABLES.</t>
  </si>
  <si>
    <t>JOSE ANTONIO ESCARTIN IPIENS</t>
  </si>
  <si>
    <t>Av.Europa</t>
  </si>
  <si>
    <t>Madrid</t>
  </si>
  <si>
    <t>AIM9703316U3</t>
  </si>
  <si>
    <t>AV.JUAN SALVADOR AGRAZ</t>
  </si>
  <si>
    <t>CUAJIMALPA</t>
  </si>
  <si>
    <t>ABARCANDO TODOS LOS ASPECTOS DE LA CONSTRUCCION, DESDE LA INGENIERIA A LA EJECUCION DE LAS OBRAS Y SU POSTERIOR MANTENIMIENTO ASI COMO LA GESTION DE CONCESIONES DE OBRAS PUBLICAS, ESPECIALMENTE EN EL AREA DE TRANSPORTE Y DE INFRAESTRUCTURA SOCIAL.</t>
  </si>
  <si>
    <t>MIGUEL ALESSIO ROBLES</t>
  </si>
  <si>
    <t>Av.Juan Salvador Agraz</t>
  </si>
  <si>
    <t>Cuajimalpa</t>
  </si>
  <si>
    <t>FCC CONSTRUCCION, S.A.</t>
  </si>
  <si>
    <t>A28854727</t>
  </si>
  <si>
    <t>ENRIQUE DIAZ VALDES</t>
  </si>
  <si>
    <t>DESARROLLO DE INFRAESTRUCTURAS</t>
  </si>
  <si>
    <t>ALFONSO RIVERA SIMON</t>
  </si>
  <si>
    <t>FCC INDUSTRIAL E INFRAESTRUCTURAS ENERGETICAS, S.A.U.</t>
  </si>
  <si>
    <t>A28482024</t>
  </si>
  <si>
    <t>SERGIO VALDUEZA LOZANO</t>
  </si>
  <si>
    <t>AURELIO ESCRIBANO GOZALO</t>
  </si>
  <si>
    <t>JOSE BERNARDO CASAS GODOY</t>
  </si>
  <si>
    <t>20/08/2010</t>
  </si>
  <si>
    <t>http://189.211.120.220:8880/files/opendata/odata/17011-LPI-OP-DCAGI-SC-011-17/15.-%20CF/15.pdf</t>
  </si>
  <si>
    <t>LO-009KDH999-E137-2016</t>
  </si>
  <si>
    <t>CONSTRUCCION DEL EDIFICIO DE LA TORRE DE CONTROL DE TRAFICO AEREO DEL NUEVO AEROPUERTO DE LA CIUDAD DE MEXICO</t>
  </si>
  <si>
    <t>CAL070605NA9</t>
  </si>
  <si>
    <t>JAVIER PEREZ HERNANDEZ</t>
  </si>
  <si>
    <t>RIO MISSISSIPPI</t>
  </si>
  <si>
    <t>CONSTURCCIÓN DE OBRAS DE INFRAESTRUCTURA CARRETERA COMO ES LA AUTOPISTA DURANGO-MAZATLAN DONDE ALDESA TUVO UNA IMPORTANTE PARTICIPACION, OBRAS DE EDIFICACION COMO LA TERMINAL 3 DEL AEROPUERTO INTERNACIONAL DE CANCUN Y EL HOTEL H10 RIVIERA MONTECARLOS EN EL ESTADO DE QUINTANA ROO, OBRAS INDUSTRIALES COMO LAS INSTALACIONES EN LA NUEVA PLANTA DE AUDI EN EL ESTADO DE PUEBLA, OBRAS SUBTERRANEAS COMO LA CONSTRUCCION DEL TUNEL EMISOR PONIENTE II EN EL ESTADO DE MEXICO, PROYECTOS DE ENERGIA COMO LAS LINEAS Y SUBESTACIONES GUERRERO NEGRO-SANTA ROSALIA EN BAJA CALIFORNIA Y LAS LINEAS Y SUBESTACIONES DE RIVIERA MAYA, CONCESIONES PRINCIPALMENTE CARRETERAS COMO LA CONSTRUCCION, OPERACION Y MANTENIMIENTO DE LA AUTOPISTA SIGLO XXI EN EL ESTADO DE MORELOS Y LA CONCESION DE LA AUTOPISTA DE TUXTLA GUTIERREZ-SAN CRISTOBAL EN EL ESTADO DE CHIAPAS.</t>
  </si>
  <si>
    <t>28/10/2016</t>
  </si>
  <si>
    <t>PATRICIO GARZA BANDALA</t>
  </si>
  <si>
    <t>A28233534</t>
  </si>
  <si>
    <t>CL BAHIA DE POLLENSA</t>
  </si>
  <si>
    <t>28042</t>
  </si>
  <si>
    <t>ANA LOPEZ-MONIS GALLEGO</t>
  </si>
  <si>
    <t>JIC011114MX7</t>
  </si>
  <si>
    <t>LUIS ADOLFO FORTOUL CURIEL</t>
  </si>
  <si>
    <t>CIRCUITO INGENIEROS</t>
  </si>
  <si>
    <t>53100</t>
  </si>
  <si>
    <t>ALFONSO ZERMEÑO INFANTE</t>
  </si>
  <si>
    <t>http://189.211.120.220:8880/files/opendata/15025-LPN-SRO-DCAGI-SC-025-15/15.-%20CF/15.pdf</t>
  </si>
  <si>
    <t>LO-009KDH999-N16-2015</t>
  </si>
  <si>
    <t>C&amp;B050317SU4</t>
  </si>
  <si>
    <t>MIGUEL DONOVAN GARCIA GALEANA</t>
  </si>
  <si>
    <t>NEWTON NUMERO 16, PISO 6</t>
  </si>
  <si>
    <t>17/03/2005</t>
  </si>
  <si>
    <t>CURRIE &amp; BROWN SIEMPRE HA CONSIDERADO QUE LOS ACTIVOS INMOBILIARIOS Y DE CONSTRUCCION TIENEN COMPLEJOS CICLOS DE VIDA INTEGRADOS. ENTREGAMOS UNA CARTERA DE SERVICIOS A LO LARGO DE ESTE CICLO DE VIDA, DESDE EL CONCEPTO HASTA EL DISEÑO Y LA CONSTRUCCION, HASTA LA GESTION Y MANTENIMIENTO DE UN PROYECTO O ACTIVO. ES ESTA PERSPECTIVA LA QUE CONSTITUYE EL NUCLEO DE NUESTRO ENFOQUE DE LA GESTION DE ACTIVOS FISICOS, UTILIZANDO NUESTRAS HABILIDADES BASICAS EN GESTION DE COSTOS, PROYECTOS Y PROGRAMAS, MIENTRAS QUE NUESTRO GRUPO DE SERVICIOS DE ASESORAMIENTO PROPORCIONA SERVICIOS DE ACTIVOS DE VIDA ENTERA.</t>
  </si>
  <si>
    <t>26/03/2015</t>
  </si>
  <si>
    <t>16/04/2015</t>
  </si>
  <si>
    <t>ESTUDIO DE SUMINISTRO ELECTRICO PARA EL NUEVO AEROPUERTO INTERNACIONAL DE LA CIUDAD DE MEXICO</t>
  </si>
  <si>
    <t>27/08/2015</t>
  </si>
  <si>
    <t>FIANZAS ATLAS, S.A.</t>
  </si>
  <si>
    <t>JAVIER DEL VALLE PALAZUELOS</t>
  </si>
  <si>
    <t>Newton numero 16, piso 6</t>
  </si>
  <si>
    <t>http://189.211.120.220:8880/files/opendata/15024-LPN-O-DCAGI-SC-024-15/15.-%20CF/15.pdf</t>
  </si>
  <si>
    <t>LO-009KDH999-N20-2015</t>
  </si>
  <si>
    <t>CONSTRUCCION DE ACCESOS Y PLATAFORMAS PARA EXPLORACION GEOTECNICA PARA LA PISTA NUMERO 2 DEL NUEVO AEROPUERTO INTERNACIONAL DE LA CIUDAD DE MEXICO.</t>
  </si>
  <si>
    <t>MIGUEL ANGEL VILLENA ARIAS</t>
  </si>
  <si>
    <t>PLAZA MELCHOR OCAMPO #38, INTERIOR, PISO 9</t>
  </si>
  <si>
    <t>30/03/2015</t>
  </si>
  <si>
    <t>01/04/2015</t>
  </si>
  <si>
    <t>27/06/2015</t>
  </si>
  <si>
    <t>Plaza Melchor Ocampo #38, interior, piso 9</t>
  </si>
  <si>
    <t>http://189.211.120.220:8880/files/opendata/15026-LPN-SRO-DCAGI-SC-026-15/15.-%20CF/15.pdf</t>
  </si>
  <si>
    <t>LO-009KDH999-N19-2015</t>
  </si>
  <si>
    <t>EXICO, EN EL EX LAGO DE TEXCOCO, ESTADO DE MEXICO.</t>
  </si>
  <si>
    <t>ROCHER INGENIERIA, S.A. DE C.V.</t>
  </si>
  <si>
    <t>RIN040823510</t>
  </si>
  <si>
    <t>JOSE LUIS ROCHER PEREZ</t>
  </si>
  <si>
    <t>VIA LACTEA 51</t>
  </si>
  <si>
    <t>04230</t>
  </si>
  <si>
    <t>26/08/2004</t>
  </si>
  <si>
    <t>MECANICA DE SUELOS ¿INGENIERIA DE PROYECTO -TOPOGRAFIA -SUPERVISION ¿CONTROL DE CALIDAD -INGENIERIA AMBIENTAL</t>
  </si>
  <si>
    <t>EXPLORACION GEOTECNICA COMPLEMENTARIA PARA EL PROYECTO EJECUTIVO DEL SISTEMA DE DRENAJE TEMPORAL DEL NUEVO AEROPUERTO INTERNACIONAL DE LA CIUDAD DE MEXICO, EN EL EX LAGO DE TEXCOCO, ESTADO DE MEXICO.</t>
  </si>
  <si>
    <t>SOFIMEX S.A</t>
  </si>
  <si>
    <t>HECTOR TREJO ARIAS</t>
  </si>
  <si>
    <t>Via Lactea 51</t>
  </si>
  <si>
    <t>http://189.211.120.220:8880/files/opendata/15041-LPN-SRO-DCAGI-SC-041-15/15.-%20CF/15.pdf</t>
  </si>
  <si>
    <t>LO-009KDH999-N46-2015</t>
  </si>
  <si>
    <t>PLAN DE MONITOREO Y CONSERVACION DE AVES DEL PROYECTO DEL NUEVO AEROPUERTO INTERNACIONAL DE LA CIUDAD DE MEXICO (NAICM)</t>
  </si>
  <si>
    <t>SUPERVISION Y CONTROL DE FAUNA, S.A. DE C. V.</t>
  </si>
  <si>
    <t>SCF0401286B1</t>
  </si>
  <si>
    <t>FERNANDO DOMINGUEZ GUZMAN</t>
  </si>
  <si>
    <t>CDA. DE ARROYO #50 INT 4</t>
  </si>
  <si>
    <t>28/01/2004</t>
  </si>
  <si>
    <t>EMPRESA DEDICADA A LA ELABORACION DE ESTUDIOS DE RIESGO POR FAUNA, ELABORACION DE PLANES DE MANEJO ASI COMO IMPLEMENTACIONES DE LOS MISMOS, SIEMPRE EN APEGO AL MARCO NORMATIVO VIGENTE Y COMPROMETIDOS CON EL MANEJO RESPONSABLE Y ETICO DEL MEDIO AMBIENTE Y LOS RECURSOS NATURALES.</t>
  </si>
  <si>
    <t>11/06/2015</t>
  </si>
  <si>
    <t>16/06/2015</t>
  </si>
  <si>
    <t>PLAN DE MONITOREO Y CONSERVACION DE AVES DEL PROYECTO DEL NUEVO AEROPUERTO INTERNACIONAL DE LA CIUDAD DE MEXICO</t>
  </si>
  <si>
    <t>GERMAN GUERRA VELARDE</t>
  </si>
  <si>
    <t>Cda. De Arroyo #50 Int 4</t>
  </si>
  <si>
    <t>http://189.211.120.220:8880/files/opendata/15042-LPN-SRO-DCAGI-SC-042-15/15.-%20CF/15.pdf</t>
  </si>
  <si>
    <t>LO-009KDH999-N42-2015</t>
  </si>
  <si>
    <t>IMPLEMENTACION DEL PROGRAMA DE RESCATE DE FLORA Y FAUNA PARA EL NUEVO AEROPUERTO INTERNACIONAL DE LA CIUDAD DE MEXICO</t>
  </si>
  <si>
    <t>RAGAMEX CONSTRUCTORES, S.A. DE C.V.</t>
  </si>
  <si>
    <t>RCO010901MP3</t>
  </si>
  <si>
    <t>ALBERTO CAYETANO RAMIREZ GALLEGOS</t>
  </si>
  <si>
    <t>CHILAPA-TLAPA</t>
  </si>
  <si>
    <t>km. 54</t>
  </si>
  <si>
    <t>CHILAPA DE ALVAREZ, GUERRERO</t>
  </si>
  <si>
    <t>GUERRERO</t>
  </si>
  <si>
    <t>20/09/2001</t>
  </si>
  <si>
    <t>EMPRESA DEDICADA A CONSTRUCTORAS Y CONSTRUCCION E INMOBILIARIA</t>
  </si>
  <si>
    <t>1 CONVENIO MODIF</t>
  </si>
  <si>
    <t>EMILIO IGNACIO ORTIS URIBE</t>
  </si>
  <si>
    <t xml:space="preserve">Chilapa-tlapa </t>
  </si>
  <si>
    <t>Chilapa de Álvarez, Guerrero</t>
  </si>
  <si>
    <t>Guerrero</t>
  </si>
  <si>
    <t>OLIVERIO GONZALEZ ALFITA</t>
  </si>
  <si>
    <t>OLIGONALA</t>
  </si>
  <si>
    <t>MANUEL FIALLO</t>
  </si>
  <si>
    <t>OAXACA DE JUAREZ</t>
  </si>
  <si>
    <t>00/00/0000</t>
  </si>
  <si>
    <t xml:space="preserve">Manuel Fiallo </t>
  </si>
  <si>
    <t>Oaxaca de Juarez</t>
  </si>
  <si>
    <t>http://189.211.120.220:8880/files/opendata/15043-LPN-SRO-DCAGI-SC-043-15/15.-%20CF/15.pdf</t>
  </si>
  <si>
    <t>LO-009KDH999- N45-2015</t>
  </si>
  <si>
    <t>IMPLEMENTACION DEL PLAN DE RESTAURACION ECOLOGICA PARA EL NUEVO AEROPUERTO INTERNACIONAL DE LA CIUDAD DE MEXICO.</t>
  </si>
  <si>
    <t>MANEJO INTEGRAL DE CUENCAS, S.A. DE C.V.</t>
  </si>
  <si>
    <t>MIC020410UGA</t>
  </si>
  <si>
    <t>LUIS SILVERIO TORRES CEDILLO</t>
  </si>
  <si>
    <t>JOSE MARIA PINO SUAREZ MANZANA 15, LOTE 19</t>
  </si>
  <si>
    <t>TEXCOCO</t>
  </si>
  <si>
    <t>EMPRESA MEXICANA DEDICADA A ESTUDIOS Y PROYECTOS EN MANEJO DE CUENCAS.</t>
  </si>
  <si>
    <t>IMPLEMENTACION DEL PLAN DE RESTAURACION ECOLOGICA PARA EL NUEVO AEROPUERTO INTERNACIONAL DE LA CIUDAD DE MEXICO</t>
  </si>
  <si>
    <t>Afianzadora Insurgentes S.A. de C.V</t>
  </si>
  <si>
    <t>AFIANZADORA INSURGENTES, S.A. DE C.V.</t>
  </si>
  <si>
    <t>SERGIO ROBERTO MAÑON DIAZ</t>
  </si>
  <si>
    <t>Jose Maria Pino Suarez Manzana 15, Lote 19</t>
  </si>
  <si>
    <t>Texcoco</t>
  </si>
  <si>
    <t>http://189.211.120.220:8880/files/opendata/15079-LPI-SRO-DCAGI-SC-079-15/15.-%20CF/15.pdf</t>
  </si>
  <si>
    <t>LO-009KDH999-T52-2015</t>
  </si>
  <si>
    <t>DISENAR E INSTRUMENTAR EL MODELO VIRTUAL DE INFORMACION PARA LA CONSTRUCCION (BIM) DEL NUEVO AEROPUERTO INTERNACIONAL DE LA CIUDAD DE MEXICO (NAICM)</t>
  </si>
  <si>
    <t>AUTODESK, INC.</t>
  </si>
  <si>
    <t>AUTODESKINC2401504</t>
  </si>
  <si>
    <t>RAYMOND VICTOR SAVONA</t>
  </si>
  <si>
    <t>MCINNIS PARKWAY #111</t>
  </si>
  <si>
    <t>SAN RAFAEL</t>
  </si>
  <si>
    <t>CALIFORNIA</t>
  </si>
  <si>
    <t>DELAWARE</t>
  </si>
  <si>
    <t>DESARROLLO Y DISTRIBUCION DE SOFTWARE PARA DISEÑO Y SERVICIOS RELACIONADOS, INCLUYENDO SERVICIOS DE CONSULTORIA RELACIONADOS A METODOLOFIA Y PROCESOS BIM PARA EL DISEÑO Y CONSTRUCCION DE EDIFICIOS E INFRAESTRUCTURA Y LA CREACION DE MODELOS VIRTUALES PARA LA CONSTRUCCION PARA CLIENTES EN LA INDUSTRIA DE ARQUITECTURA, INGENIERIA Y CONSTRUCCION ; MANUFACTURA, MEDIOS DIGITALES Y ENTRETENIMIENTO</t>
  </si>
  <si>
    <t>26/06/2015</t>
  </si>
  <si>
    <t>ANDY R. SEWELL</t>
  </si>
  <si>
    <t>Mcinnis Parkway #111</t>
  </si>
  <si>
    <t>San Rafael</t>
  </si>
  <si>
    <t>http://189.211.120.220:8880/files/opendata/15109-AD-AS-DCAGI-SC-109-15/15.-%20CF/15.pdf</t>
  </si>
  <si>
    <t>AA-009KDH999-E57-2016</t>
  </si>
  <si>
    <t>AD-AS-DCAGI-SC-109/15</t>
  </si>
  <si>
    <t>3310</t>
  </si>
  <si>
    <t>SERVICIOS LEGALES, DE CONTABILIDAD, AUDITORIA Y RELACIONADOS</t>
  </si>
  <si>
    <t>PRESTACION DE SERVICIOS PROFESIONALES  PARA FUNGIR COMO ENLACE  Y VOCERIA EN EL AMBITO  NACIONAL E INTERNACIONAL Y CON ACTORES CLAVES QUE ASEGUREN LA EJECUCION DEL  PROYECTO DEL NUEVO AEROPUERTO INTERNACIONAL DE LA CIUDAD DE MEXICO</t>
  </si>
  <si>
    <t>ENRIQUE BERRUGA FILLOY</t>
  </si>
  <si>
    <t>BEFE590915R81</t>
  </si>
  <si>
    <t>PRIVADA DE LAS PERGOLAS</t>
  </si>
  <si>
    <t>HUIXQUILUCAN DE DEGOLLADO</t>
  </si>
  <si>
    <t>AD</t>
  </si>
  <si>
    <t>134 CPEUM 26, III; 40; 41, XIV LAASSP</t>
  </si>
  <si>
    <t>19/04/2016</t>
  </si>
  <si>
    <t>PRESTACION DE SERVICIOS PROFESIONALES PARA FUNGIR COMO ENLACE Y VOCERIA EN EL AMBITO NACIONAL E INTERNACIONAL Y CON ACTORES CLAVES QUE ASEGUREN LA EJECUCION DEL PROYECTO DEL NUEVO AEROPUERTO INTERNACIONAL DE LA CIUDAD DE MEXICO</t>
  </si>
  <si>
    <t>Privada de las Pergolas</t>
  </si>
  <si>
    <t>Huixquilucan de Degollado</t>
  </si>
  <si>
    <t>http://189.211.120.220:8880/files/opendata/15091-AD-SRO-DCAGI-SC-091-15/15.-%20CF/15.pdf</t>
  </si>
  <si>
    <t>AO-009KDH999-E43-2016</t>
  </si>
  <si>
    <t>AD-SRO-DCAGI-SC-091/15</t>
  </si>
  <si>
    <t>6250</t>
  </si>
  <si>
    <t>SERVICIO PARA LA ASISTENCIA TECNICA ESPECIALIZADA EN MATERIA DE DISENO SISMICO ESTRUCTURAL APLICADA A LA INFRAESTRUCTURA AEROPORTUARIA</t>
  </si>
  <si>
    <t>ISMAEL HERRERA REVILLA</t>
  </si>
  <si>
    <t>HERI3110154P4</t>
  </si>
  <si>
    <t>CALVARIO</t>
  </si>
  <si>
    <t>42 X LOPSRM</t>
  </si>
  <si>
    <t>Calvario</t>
  </si>
  <si>
    <t>http://189.211.120.220:8880/files/opendata/15089-AD-SRO-DCAGI-SC-089-15/15.-%20CF/15.pdf</t>
  </si>
  <si>
    <t>AO-009KDH999-E33-2016</t>
  </si>
  <si>
    <t>AD-SRO-DCAGI-SC-089/15</t>
  </si>
  <si>
    <t>SERVICIOS DE EXPERTO REVISOR PARA LA ASISTENCIA TECNICA ESPECIALIZADA EN MATERIA DE PROTECCION CONTRA INCENDIOS, APLICADA A LA INFRAESTRUCTURA AEROPORTUARIA</t>
  </si>
  <si>
    <t>SALVADOR M. GOMEZ MARTINEZ</t>
  </si>
  <si>
    <t>GOMS630930NY5</t>
  </si>
  <si>
    <t>FRANCIA</t>
  </si>
  <si>
    <t>01030</t>
  </si>
  <si>
    <t>134 CEPEUM, 27, II; 41; 42, X LAASSP</t>
  </si>
  <si>
    <t>Francia</t>
  </si>
  <si>
    <t>http://189.211.120.220:8880/files/opendata/15073-AD-AS-DCAGI-SC-073-15/15.-%20CF/15.pdf</t>
  </si>
  <si>
    <t>AA-009KDH999-E10-2016</t>
  </si>
  <si>
    <t>AD-AS-DCAGI-SC-073/15</t>
  </si>
  <si>
    <t>SERVICIOS DE UN PROFESIONISTA ESPECIALIZADO EN TEMAS DE DESARROLLO URBANO, TERRITORIAL Y REGIONAL PARA EL PROYECTO DEL NUEVO AEROPUERTO DE LA CIUDAD DE MEXICO.</t>
  </si>
  <si>
    <t>GABRIEL RICARDO QUADRI DE LA TORRE</t>
  </si>
  <si>
    <t>QUTG540804EP4</t>
  </si>
  <si>
    <t>CERRO DIOS DE HACHA</t>
  </si>
  <si>
    <t>04350</t>
  </si>
  <si>
    <t>41, XIV LAASSP</t>
  </si>
  <si>
    <t>20/01/2016</t>
  </si>
  <si>
    <t>Cerro Dios de Hacha</t>
  </si>
  <si>
    <t>http://189.211.120.220:8880/files/opendata/15075-AD-AS-DCAGI-SC-075-15/15.-%20CF/15.pdf</t>
  </si>
  <si>
    <t>AA-009KDH99-E12-2016</t>
  </si>
  <si>
    <t>AD-AS-DCAGI-SC-075/15</t>
  </si>
  <si>
    <t>3110</t>
  </si>
  <si>
    <t>SERVICIO DE ENERGIA ELECTRICA</t>
  </si>
  <si>
    <t>SERVICIO DE DICTAMEN Y CERTIFICACION DE UVIE, PARA EL GRUPO AEROPORTUARIO DE LA CIUDAD DE MEXICO, S.A. DE C.V.</t>
  </si>
  <si>
    <t>E AND T SOLUTIONS S.A. DE C.V.</t>
  </si>
  <si>
    <t>TSO011121V26</t>
  </si>
  <si>
    <t>VICENTE ZACARIAS BERROCAL GONZALEZ</t>
  </si>
  <si>
    <t>PAJARES</t>
  </si>
  <si>
    <t>REALIZACION DE INSTALACIONES ELECTRICAS, MECANICAS, HIDRAULICAS, DE TELECOMUNICACIONES E INDUSTRIALES, COMPRAVENTA DE TODA CLASE DE MAQUINARIA Y EQUIPO ELECTRONICO, ASESORIA TECNICA.</t>
  </si>
  <si>
    <t>42 LAASSP; 30 RLASSPP</t>
  </si>
  <si>
    <t>FELIPE GUZMAN NUÑEZ</t>
  </si>
  <si>
    <t>Pajares</t>
  </si>
  <si>
    <t>http://189.211.120.220:8880/files/opendata/15083-AD-AS-DCAGI-SC-083-15/15.-%20CF/15.pdf</t>
  </si>
  <si>
    <t>AA-009KDH999-E11-2016</t>
  </si>
  <si>
    <t>AD-AS-DCAGI-SC-83/15</t>
  </si>
  <si>
    <t>SERVICIOS PARA DAR CUMPLIMIENTO EN LO DISPUESTO A LAS ATRIBUCIONES DE GRUPO AEROPORTUARIO DE LA CIUDAD DE MEXICO S.A. DE C.V., RELACIONADOS CON PART</t>
  </si>
  <si>
    <t>OCTAVIO MAYEN MENA</t>
  </si>
  <si>
    <t>MAMX570204KI8</t>
  </si>
  <si>
    <t>PORFIRIO DIAZ</t>
  </si>
  <si>
    <t>MAGDALENA CONTRERAS</t>
  </si>
  <si>
    <t xml:space="preserve">Porfirio Díaz </t>
  </si>
  <si>
    <t>Magdalena Contreras</t>
  </si>
  <si>
    <t>http://189.211.120.220:8880/files/opendata/15011-AD-SRO-DCAGI-SC-011-15/15.-%20CF/15.pdf</t>
  </si>
  <si>
    <t>SO-009KDH999-N18-2015</t>
  </si>
  <si>
    <t>AD-SRO-DCAGI-SC-011/15</t>
  </si>
  <si>
    <t>6220</t>
  </si>
  <si>
    <t>ELABORACION DEL PLAN DE  MANEJO AMBIENTAL PARA EL NUEVO AEROPUERTO INTERNACIONAL DE LA CIUDAD DE MEXICO</t>
  </si>
  <si>
    <t>EAM9803104KO</t>
  </si>
  <si>
    <t>JOSE ANTONIO ORTEGA RIBERO</t>
  </si>
  <si>
    <t>CAMINO AL OLIVO</t>
  </si>
  <si>
    <t>CUAJIMALPA DE MORELOS</t>
  </si>
  <si>
    <t>23/09/1998</t>
  </si>
  <si>
    <t>PRESTACION DE SERVICIOS PROFESIONALES DE ASESORIA, CONSULTORIA, Y TODO TIPO DE GESTION EN MATERIA, ADMINISTRATIVA, CONTABLE, ECONOMICA Y LEGAL, ENTRE OTRAS, Y CONTAR CON EL PERSONAL NECESARIO BAJO SU PROPIA Y EXCLUSIVA RESPONSABILIDAD.</t>
  </si>
  <si>
    <t>134 CPEUM; 4 III, 27 III, 30 I, 43 LOPSRM</t>
  </si>
  <si>
    <t xml:space="preserve">27/03/2015 </t>
  </si>
  <si>
    <t>ELABORACION DEL PLAN DE MANEJO AMBIENTAL PARA EL NUEVO AEROPUERTO INTERNACIONAL DE LA CIUDAD DE MEXICO</t>
  </si>
  <si>
    <t>20/03/2015</t>
  </si>
  <si>
    <t>CARLOS CUEVAS SENTIES</t>
  </si>
  <si>
    <t>Camino al Olivo</t>
  </si>
  <si>
    <t>Cuajimalpa de Morelos</t>
  </si>
  <si>
    <t>http://189.211.120.220:8880/files/opendata/15085-AD-SRO-DCAGI-SC-085-15/15.-%20CF/15.pdf</t>
  </si>
  <si>
    <t>AO-009KDH999-E38-2016</t>
  </si>
  <si>
    <t>AD-SRO-DCAGI-SC-85/15</t>
  </si>
  <si>
    <t>ASISTENCIA TECNICA ESPECIALIZADA EN MATERIA DE DISENO SISMICO ESTRUCTURAL APLICADA A LA INFRAESTRUCTURA AEROPORTUARIA</t>
  </si>
  <si>
    <t>ENRIQUE ALVARO TAMEZ GONZALEZ</t>
  </si>
  <si>
    <t>TAGE250811PC2</t>
  </si>
  <si>
    <t>AVENIDA EXPLANADA</t>
  </si>
  <si>
    <t>Avenida Explanada</t>
  </si>
  <si>
    <t>http://189.211.120.220:8880/files/opendata/15088-AD-SRO-DCAGI-SC-088-15/15.-%20CF/15.pdf</t>
  </si>
  <si>
    <t>AD-SRO-DCAGI-SC-088/15 </t>
  </si>
  <si>
    <t>AD-SRO-DCAGI-SC-088-15</t>
  </si>
  <si>
    <t>SERVICIO DE ASISTENCIA TECNICA ESPECIALIZADA EN MATERIA DE DISENO SISMICO ESTRUCTURAL APLICADA A LA INFRAESTRUCTURA AEROPORTUARIA</t>
  </si>
  <si>
    <t>LUIS ESTEVA MARABOTO</t>
  </si>
  <si>
    <t>EEML3501314D3</t>
  </si>
  <si>
    <t>CERRO PRIETO</t>
  </si>
  <si>
    <t>134 CPEUM; 27 III, 41, 42 X LOPSRM</t>
  </si>
  <si>
    <t>13/10/2015</t>
  </si>
  <si>
    <t>Cerro Prieto</t>
  </si>
  <si>
    <t>http://189.211.120.220:8880/files/opendata/15096-AD-SRO-DCAGI-SC-096-15/15.-%20CF/15.pdf</t>
  </si>
  <si>
    <t>AO-009KDH999-E34-2016</t>
  </si>
  <si>
    <t>AD-SRO-DCAGI-SC-096/15</t>
  </si>
  <si>
    <t>RAMON EDGARDO DOMINGUEZ BETANCOURT</t>
  </si>
  <si>
    <t>DOBR4110225Z8</t>
  </si>
  <si>
    <t>http://189.211.120.220:8880/files/opendata/15099-AD-SRO-DCAGI-SC-099-15/15.-%20CF/15.pdf</t>
  </si>
  <si>
    <t>AD-SRO-DCAGI-SC-099/15 </t>
  </si>
  <si>
    <t>AD-SRO-DCAGI-SC-099-15</t>
  </si>
  <si>
    <t>SERVICIO DE ASISTENCIA TECNICA ESPECIALIZADA EN MATERIA DE DISENO SISMICO ESTRUCTURAL APLICADA A LA INFRAESTRUCTURA AEROPORTUARIA.</t>
  </si>
  <si>
    <t>GERARDO SUAREZ REYNOSO</t>
  </si>
  <si>
    <t>SURG520703IF3</t>
  </si>
  <si>
    <t>PLANICIE</t>
  </si>
  <si>
    <t>Planicie</t>
  </si>
  <si>
    <t>http://189.211.120.220:8880/files/opendata/15104-AD-SRO-DCAGI-SC-104-15/15.-%20CF/15.pdf</t>
  </si>
  <si>
    <t>AO-009KDH999-E55-2016</t>
  </si>
  <si>
    <t>AD-SRO-DCAGI-SC-104/15</t>
  </si>
  <si>
    <t>PROYECTO EJECUTIVO PARA EL ALUMBRADO PUBLICO DE LA BARDA PERIMETRAL DEL NUEVO AEROPUERTO INTERNACIONAL DE LA CIUDAD DE MEXICO (NAICM).</t>
  </si>
  <si>
    <t>ITENERGY DE MEXICO, S. A. DE C.V.</t>
  </si>
  <si>
    <t>IME150515FY0</t>
  </si>
  <si>
    <t>JORGE HERNANDEZ CALVA</t>
  </si>
  <si>
    <t>MONTESINO</t>
  </si>
  <si>
    <t>LA EJECUCCION DE TODA CLASE DE ACTIVIDADES RELACIONAS CON LA GENERACION DE ENERGIA ELECTRICA, INCLUYENDO DE MANERA ENUNCIATIVA MAS NO LIMITATIVA, ESTUDIOS, PROYECTOS, INSTALACIONES ELECTRICAS, EJECUCION DE PARQUES SOLARES, EJECUCION DE PARQUES EOLICAS, INSTALCION DE SISTEMAS DE COGENERACION , PARA AUTOABASTECIMIENTO, COGENERACION O PEQUEÑA PRODUCCION , PARA SU AUTOCONSUMO, VENTA, IMPORTACION, O EXPORTACION DE LA ENERGIA TERMINA Y/O ELECTRICA , PREVIA AUTORIZACION DE LAS AUTORIDADES CORRESPONDIENTES</t>
  </si>
  <si>
    <t>134 CPEUM; 27 III, 30 I, 43, 45 I LOPSRM</t>
  </si>
  <si>
    <t>18/04/2016</t>
  </si>
  <si>
    <t>30/12/2015</t>
  </si>
  <si>
    <t>MAURICIO MARTINEZ RIVERA</t>
  </si>
  <si>
    <t>Montesino</t>
  </si>
  <si>
    <t>http://189.211.120.220:8880/files/opendata/15113-AD-AS-DCAGI-SC-113-15/15.-%20CF/15.pdf</t>
  </si>
  <si>
    <t>AA-009KDH999-E44-2016</t>
  </si>
  <si>
    <t>AD-AS-DCAGI-SC-113/15</t>
  </si>
  <si>
    <t>SERVICIO DE AUDITORIA EXTERNA PARA DICTAMINAR LOS ESTADOS FINANCIEROS Y PRESUPUESTALES DEL EJERCICIO FISCAL 2015</t>
  </si>
  <si>
    <t>PRICE WATER HOUSECOOPERS, S.C.</t>
  </si>
  <si>
    <t>PR1981101785</t>
  </si>
  <si>
    <t>EDUARDO CARPIZO CASTRO</t>
  </si>
  <si>
    <t>MARIANO ESCOBEDO</t>
  </si>
  <si>
    <t>28/02/1936</t>
  </si>
  <si>
    <t>PRESTACION DE SERVICIOS PROFESIONALES EN LOS RAMOS DE CONTADURIA, AUDITORIA Y ADMINISTRACION; ASESORIA FINANCIERA, FISCAL, EN ADMINISTRACION Y SISTEMAS OPERACIONALES, TALES COMO SEGURIDAD, CONTROL Y GESTION DE TECNOLOGIA, SOLUCIONES DE INGRESOS Y COSTOS, ADMINISTRACION DEL CAMBIO Y GESTION DE PROYECTOS Y RIESGOS OPERACIONALES, MEJORA DE PROCESOS, MANEJO DE TRANSACCIONES Y MANEJO DE CRISIS, ENTRE OTROS; ASESORIA LEGAL, EN RECURSOS HUMANOS Y ACTUARIA, ASI COMO SERVICIOS DE ADMINISTRACION, DE GESTION ADMINISTRATIVA Y CONTABLE Y TODOS AQUELLOS RELACIONADOS CON LOS ANTERIORES PARA ASERORAR A PERSONAS FISICA O MORALES, NACIONALES Y EXTRANJERAS.</t>
  </si>
  <si>
    <t>134 CPEUM; 26 III, 42, 47 LAASSP; 21 Reglamento LAASSP</t>
  </si>
  <si>
    <t>30/11/2015</t>
  </si>
  <si>
    <t>SALVADOR DEL VALLE</t>
  </si>
  <si>
    <t>Mariano Escobedo</t>
  </si>
  <si>
    <t>http://189.211.120.220:8880/files/opendata/15070-AD-AS-DCAGI-SC-070-15/15.-%20CF/15.pdf</t>
  </si>
  <si>
    <t>AA-009KDH999-E63-2016</t>
  </si>
  <si>
    <t>AD-AS-DCAGI-SC-070/2015</t>
  </si>
  <si>
    <t>SERVICIOS PROFESIONALES CONSISTENTES EN LA CONSULTORIA Y ASESORIA PREVENTIVA EN MATERIA LABORAL</t>
  </si>
  <si>
    <t>CONSORCIO DE SERVICIOS JURIDICOS MONSALVO, S.C.</t>
  </si>
  <si>
    <t>CSJ130426GT9</t>
  </si>
  <si>
    <t>LUIS MONSALVO ALVAREZ</t>
  </si>
  <si>
    <t>PITAGORAS</t>
  </si>
  <si>
    <t>03100</t>
  </si>
  <si>
    <t>26/04/2013</t>
  </si>
  <si>
    <t>LA PRESTACION DE SERVICIOS DE TODA INDOLE, ESPECIALMENTE EN MATERIA JURIDICA Y EN TODAS SUS RAMAS, BRINDANDO TODO TIPO DE ASESORIA O CONSULTORIA.</t>
  </si>
  <si>
    <t>26 III, 42 LAASSP; 21 II del REGLAMENTO; 14 IV LEY FEDERAL DE TRANSPARENCIA</t>
  </si>
  <si>
    <t>29/04/2016</t>
  </si>
  <si>
    <t>Pitagoras</t>
  </si>
  <si>
    <t>http://189.211.120.220:8880/files/opendata/15086-AD-SRO-DCAGI-SC-086-15/15.-%20CF/15.pdf</t>
  </si>
  <si>
    <t>AO-009KDH999-E42-2016</t>
  </si>
  <si>
    <t>AD-SRO-DCAGI-SC-086/15</t>
  </si>
  <si>
    <t>SERVICIO DE ASISTENCIA TECNICA ESPECIALIZADA EN MATERIA DE GEOTECNIA Y CIMENTACION APLICADA A LA INFRAESTRUCTURA AEROPORTUARIA.</t>
  </si>
  <si>
    <t>http://189.211.120.220:8880/files/opendata/15029-AD-AS-DCAGI-SC-029-15/15.-%20CF/15.pdf</t>
  </si>
  <si>
    <t>SA-009KDH999-N48-2015</t>
  </si>
  <si>
    <t>AD-AS-DCAGI-SC-029/2015</t>
  </si>
  <si>
    <t>SERVICIOS PARA APOYAR LA EJECUCION DEL COMITE DE VIGILANCIA AMBIENTALES</t>
  </si>
  <si>
    <t>GUSTAVO ADOLFO ALANIS ORTEGA</t>
  </si>
  <si>
    <t>AAOG631022D68</t>
  </si>
  <si>
    <t>AV. CAP. CARLOS LEON</t>
  </si>
  <si>
    <t>VENUSTIANO CARRANZA</t>
  </si>
  <si>
    <t>3 VII, 41 XIV LAASSP</t>
  </si>
  <si>
    <t>Av. Cap. Carlos León</t>
  </si>
  <si>
    <t>SN</t>
  </si>
  <si>
    <t>Venustiano Carranza</t>
  </si>
  <si>
    <t>http://189.211.120.220:8880/files/opendata/15087-AD-SRO-DCAGI-SC-087-15/15.-%20CF/15.pdf</t>
  </si>
  <si>
    <t>AO-009KDH999-E90-2016</t>
  </si>
  <si>
    <t>AD-SRO-DCAGI-SC-087/15</t>
  </si>
  <si>
    <t>SERVICIOS DE EXPERTO REVISOR PARA EL PANEL DE HIDRAULICA APLICADA A LA INFRAESTRUCTURA AEROPORTUARIA</t>
  </si>
  <si>
    <t>ADRIAN PEDROZO ACUNA</t>
  </si>
  <si>
    <t>PEAA751126</t>
  </si>
  <si>
    <t>CALLE CERRO COPORO</t>
  </si>
  <si>
    <t>04200</t>
  </si>
  <si>
    <t>30/10/2015</t>
  </si>
  <si>
    <t>Calle Cerro Coporo</t>
  </si>
  <si>
    <t>http://189.211.120.220:8880/files/opendata/15090-AD-SRO-DCAGI-SC-090-15/15.-%20CF/15.pdf</t>
  </si>
  <si>
    <t>AO-009KDH999-E32-2016</t>
  </si>
  <si>
    <t>AD-SRO-DCAGI-SC-090/15</t>
  </si>
  <si>
    <t>SERVICIOS DE EXPERTO REVISOR PARA EL PANEL GEOTECNIA Y CIMENTACION APLICADA A LA INFRAESTRUCTURA AEROPORTUARIA</t>
  </si>
  <si>
    <t>MANUEL ZARATE AQUINO.</t>
  </si>
  <si>
    <t>ZAAM370507CW5</t>
  </si>
  <si>
    <t>MANUEL ZARATE AQUINO</t>
  </si>
  <si>
    <t>HACIENDA DE PENUELAS</t>
  </si>
  <si>
    <t>Hacienda de Penuelas</t>
  </si>
  <si>
    <t>http://189.211.120.220:8880/files/opendata/14012-AD-S-DCAGI-SC-012-14/15.-%20CF/15.pdf</t>
  </si>
  <si>
    <t>AD-S-DCAGI-SC-012-2014 </t>
  </si>
  <si>
    <t>AD-S-DCAGI-SC-012/2014</t>
  </si>
  <si>
    <t>SERVICIOS DE AUDITORIA EXTERNA QUE SE REALIZARAN SOBRE LOS ESTADOS FINANCIEROS DE LA ENTIDAD CON CIFRAS AL 31 DE DICIEMBRE DE 2014.</t>
  </si>
  <si>
    <t>BEJAR GALINDO LOZANO Y CIA. S.C.</t>
  </si>
  <si>
    <t>BGL860218J58</t>
  </si>
  <si>
    <t>GERARDO LOZANO DUBERNARD</t>
  </si>
  <si>
    <t>SAN FRANCISCO</t>
  </si>
  <si>
    <t>18/02/1986</t>
  </si>
  <si>
    <t>LA PRESTACION DE SERVICIOS PROFESIONALES EN MATERIA DE CONTADURIA PUBLICA, ADMINISTRACION, AUDITORIAS EXTERNAS, CONSULTORIA FISCAL, ADMINISTRATIVA, Y EN PROCESAMIENTO ELECTRONICO DE DATOS, ASESORAMIENTO PROFESIONAL, TANTO DENTRO COMO FUERA DEL TERRITORIO NACIONAL; CELEBRAR Y EJECUTAR TODOS LOS ACTOS Y CONTRATOS LICITOS YA SEAN CIVILES O MERCANTILES QUE SE REQUIERAN PARA EL MEJOR CUMPLIMIENTO DE SU OBJETO SOCIAL.</t>
  </si>
  <si>
    <t>OFICIO DGAE/212/941/2014 POR DIRECCIÓN GENERAL DE AUDITORÍAA EXTERNAS DE LA SUBSECRETARÍA DE CONTROL Y AUDITORÍA DE LA GESTIÓN PÚBLICA DE LA SFP</t>
  </si>
  <si>
    <t xml:space="preserve">21/01/2015 </t>
  </si>
  <si>
    <t>JOSE LUIS RUEDA TRUJILLO</t>
  </si>
  <si>
    <t>San Francisco</t>
  </si>
  <si>
    <t>http://189.211.120.220:8880/files/opendata/15095-AD-SRO-DCAGI-SC-095-15/15.-%20CF/15.pdf</t>
  </si>
  <si>
    <t>AO-009KDH999-E89-2016</t>
  </si>
  <si>
    <t>AD-SRO-DCAGI-SC-095/15</t>
  </si>
  <si>
    <t>FERNANDO JORGE GONZALEZ VILLARREAL</t>
  </si>
  <si>
    <t>GOVF4105079F8</t>
  </si>
  <si>
    <t>MIGUEL LAURENT</t>
  </si>
  <si>
    <t>Miguel Laurent</t>
  </si>
  <si>
    <t>http://189.211.120.220:8880/files/opendata/15097-AD-SRO-DCAGI-SC-097-15/15.-%20CF/15.pdf</t>
  </si>
  <si>
    <t>AO-009KDH999-E41-2016</t>
  </si>
  <si>
    <t>AD-SRO-DCAGI-SC-097/15</t>
  </si>
  <si>
    <t>SERVICIO DE ASISTENCIA TECNICA ESPECIALIZADA EN MATERIA DE HIDRAULICA APLICADA A LA INFRAESTRUCTURA AEROPORTUARIA.</t>
  </si>
  <si>
    <t>OSCAR JOSE VEGA Y ROLDAN</t>
  </si>
  <si>
    <t>VERO381205AA9</t>
  </si>
  <si>
    <t>CALLE CERRO DEL HORNO</t>
  </si>
  <si>
    <t>04320</t>
  </si>
  <si>
    <t>Calle Cerro del Horno</t>
  </si>
  <si>
    <t>http://189.211.120.220:8880/files/opendata/15098-AD-SRO-DCAGI-SC-098-15/15.-%20CF/15.pdf</t>
  </si>
  <si>
    <t>AO-009KDH999-E31-2016</t>
  </si>
  <si>
    <t>AD-SRO-DCAGI-SC-098/15</t>
  </si>
  <si>
    <t>GUILLERMO SPRINGALL CARAM</t>
  </si>
  <si>
    <t>SICG341213JLA</t>
  </si>
  <si>
    <t>RAFAEL CHECA</t>
  </si>
  <si>
    <t>01070</t>
  </si>
  <si>
    <t>Rafael Checa</t>
  </si>
  <si>
    <t>http://189.211.120.220:8880/files/opendata/14001-CTO.ARRENDAMIENTO.T.MURANO.01-14/15.-%20CF/15.pdf</t>
  </si>
  <si>
    <t>CTO.ARRENDAMIENTO.T.MURANO.01/14</t>
  </si>
  <si>
    <t>3220</t>
  </si>
  <si>
    <t>ARRENDAMIENTO DE EDIFICIOS</t>
  </si>
  <si>
    <t>ARRENDAMIENTO TORRE MURANO (1218 M2)</t>
  </si>
  <si>
    <t>BANCA MIFEL, S.A.</t>
  </si>
  <si>
    <t>BMF020529L22</t>
  </si>
  <si>
    <t>MARCOS ENTEBI YEDID</t>
  </si>
  <si>
    <t>AV. PERIFERICO SUR</t>
  </si>
  <si>
    <t>01900</t>
  </si>
  <si>
    <t>OBLIGARSE A OTORGAR EL USO Y GOCE DEL BIEN AL ARRENDATARIO</t>
  </si>
  <si>
    <t>152 DISPOSICIONES EN MATERIA DE RECURSOS MATERIALES Y SERVICIOS GENERALES</t>
  </si>
  <si>
    <t>IGNACIO SOTO BORJA Y ANDA</t>
  </si>
  <si>
    <t>Av. Periferico Sur</t>
  </si>
  <si>
    <t>http://189.211.120.220:8880/files/opendata/16022-AD-SRO-DCAGI-SC-022-16/15.-%20CF/15.pdf</t>
  </si>
  <si>
    <t>AD-SRO-DCAGI-SC-022/16 </t>
  </si>
  <si>
    <t>AD-SRO-DCAGI-SC-022-16</t>
  </si>
  <si>
    <t>SERVICIOS DE TRANSPORTE EN CAMIONETAS DE REDILAS, CON CAPACIDAD DE CARGA DE 3.5 TONELADAS, DOBLE RODADA, PARA MOVILIDAD DE MATERIALES Y EQUIPO</t>
  </si>
  <si>
    <t>OTT9504062X7</t>
  </si>
  <si>
    <t>JUAN CARLOS CORRALES PUENTE</t>
  </si>
  <si>
    <t>CALZADA VALLEJO</t>
  </si>
  <si>
    <t>GUSTAVO A. MADERO</t>
  </si>
  <si>
    <t>28/08/1995</t>
  </si>
  <si>
    <t>AUTOTRANSPORTES DE TURISMO</t>
  </si>
  <si>
    <t>134 CPEUM; 27 III, 43, 45 I, 46 LOPSRM; 27 REGLAMENTO LOPSRM</t>
  </si>
  <si>
    <t>14/07/2016</t>
  </si>
  <si>
    <t>JUAN VICENTE MATUTE RUIZ</t>
  </si>
  <si>
    <t>Calzada Vallejo</t>
  </si>
  <si>
    <t>Gustavo A. Madero</t>
  </si>
  <si>
    <t>http://189.211.120.220:8880/files/opendata/16021-AD-SRO-DCAGI-SC-021-16/15.-%20CF/15.pdf</t>
  </si>
  <si>
    <t>AO-009KDH999-E100-2016</t>
  </si>
  <si>
    <t>AD-SRO-DCAGI-SC-021/16</t>
  </si>
  <si>
    <t>SERVICIO DE TRASLADO DE PERSONAL EN CAMIONES TURISTICOS CON CAPACIDAD PARA 45 PASAJEROS COMO MINIMO EN DOS TURNOS</t>
  </si>
  <si>
    <t xml:space="preserve">Calzada Vallejo </t>
  </si>
  <si>
    <t>http://189.211.120.220:8880/files/opendata/14010-AD-S-DCAGI-SC-010-14/15.-%20CF/15.pdf</t>
  </si>
  <si>
    <t>SA-009KDH999-N5-2014</t>
  </si>
  <si>
    <t>AD-S-DCAGI-SC-010/2014</t>
  </si>
  <si>
    <t>3580</t>
  </si>
  <si>
    <t>SERVICIOS DE LAVANDERIA, LIMPIEZA, HIGIENE</t>
  </si>
  <si>
    <t>SERVICIO INTEGRAL DE LIMPIEZA EN LAS OFICINAS DE GRUPO AEROPORTUARIO DE LA CIUDAD DE MEXICO, S.A. DE C.V.</t>
  </si>
  <si>
    <t>H&amp;L CONSULTORIAS ASOCIADAS, S.A. DE C.V.</t>
  </si>
  <si>
    <t>H&amp;38L001219R14</t>
  </si>
  <si>
    <t>EDITH GARCIA JACOBO</t>
  </si>
  <si>
    <t>MONTECITO</t>
  </si>
  <si>
    <t>PRESTACION INTEGRAL DE SERVICIOS DE LIMPIEZA Y MANTENIMIENTO EN GENERAL DE TODO TIPO DE INMUEBLES, YA SEA COMERCIAL O HABITACIONAL, INSTALACIONES HOTELERAS, RESIDENCIALES, SANITARIAS, DEPORTIVAS, EDIFICIOS Y LOCALES PUBLICOS Y PRIVADOS, OFICINAS, ESPACIOS PARA EVENTOS SOCIALES Y DEPORTIVOS, CALLES, VIAS PUBLICAS, JARDINES, Y LIMPIEZA INDUSTRIAL.</t>
  </si>
  <si>
    <t>42 LAASSP</t>
  </si>
  <si>
    <t>21/01/2015</t>
  </si>
  <si>
    <t>25/09/2014</t>
  </si>
  <si>
    <t>RODRIGO VARGAS Y CASTRO</t>
  </si>
  <si>
    <t>Montecito</t>
  </si>
  <si>
    <t>http://189.211.120.220:8880/files/opendata/15081-AD-SRO-DCAGI-SC-081-15/15.-%20CF/15.pdf</t>
  </si>
  <si>
    <t>AO-009KDH999-E54-2016</t>
  </si>
  <si>
    <t>AD-SRO-DCAGI-SC-081/15</t>
  </si>
  <si>
    <t>SERVICIOS DE TRANSPORTE EN CAMIONETAS DE REDILAS</t>
  </si>
  <si>
    <t>31/07/2015</t>
  </si>
  <si>
    <t>http://189.211.120.220:8880/files/opendata/15103-AD-SRO-DCAGI-SC-103-15/15.-%20CF/15.pdf</t>
  </si>
  <si>
    <t>AO-009KDH999-E14-2016</t>
  </si>
  <si>
    <t>AD-SRO-DCAGI-SC-103/15</t>
  </si>
  <si>
    <t>ESTUDIOS DEL SISTEMA DE DRENAJE PLUVIAL DEL NUEVO AEROPUERTO INTERNACIONAL DE LA CIUDAD DE MEXICO.</t>
  </si>
  <si>
    <t>GRUPO DE INGENIERIA EN CONSULTORIA Y OBRAS, S. A. DE C. V.</t>
  </si>
  <si>
    <t>GIC9008132I9</t>
  </si>
  <si>
    <t>ELIA MARIA ROBLEDO CABELLO</t>
  </si>
  <si>
    <t>CALZADA DE TLALPAN</t>
  </si>
  <si>
    <t>22/03/1988</t>
  </si>
  <si>
    <t>LEVAR A CABO ESTUDIOS DE INGENIERIA BASICA Y PROYECTOS EJECUTIVOS CON LA HIDRAULICA, EL AGUA POTABLE, DRENAJE, Y SANEAMIENTO</t>
  </si>
  <si>
    <t>134 CPEUM; 27 III, 41, 42 V LOPSRM</t>
  </si>
  <si>
    <t>INCREMENTO DEL 29.4834% DEL MONTO DEL CONTRATO; REQUIERE FIRMA SFP</t>
  </si>
  <si>
    <t>29/01/2015</t>
  </si>
  <si>
    <t>Calzada de Tlalpan</t>
  </si>
  <si>
    <t>http://189.211.120.220:8880/files/opendata/14002-CTO.ARRENDAMIENTO.ALTAVISTA.02-14/15.-%20CF/15.pdf</t>
  </si>
  <si>
    <t>CTO.ARRENDAMIENTO.ALTAVISTA02/14</t>
  </si>
  <si>
    <t>LAUMAN, S.A. DE C.V.</t>
  </si>
  <si>
    <t>LAU0002028R1</t>
  </si>
  <si>
    <t>HUMBERTO TERAN GAMBOA</t>
  </si>
  <si>
    <t>SANTA BARBARA</t>
  </si>
  <si>
    <t>Dicatamen de justiprestación de renta Num. DA66644</t>
  </si>
  <si>
    <t>ARRENDAMIENTO DE INMUEBLE</t>
  </si>
  <si>
    <t>Santa Barbara</t>
  </si>
  <si>
    <t>http://189.211.120.220:8880/files/opendata/15119-AD-AS-DCAGI-SC-119-15/15.-%20CF/15.pdf</t>
  </si>
  <si>
    <t>AA-009KDH999-E27-2016</t>
  </si>
  <si>
    <t>AD-AS-DCAGI-SC-119/15</t>
  </si>
  <si>
    <t>2110</t>
  </si>
  <si>
    <t>MATERIALES Y UTILES DE OFICINA</t>
  </si>
  <si>
    <t>SERVICIO DE TESTIGO SOCIAL, PARA QUE ATESTIGUE LAS ETAPAS DEL PROCEDIMIENTO DE LA LICITACION PUBLICA NACIONAL DE OBRA PUBLICA DE NIVELACION Y LIMPIEZ</t>
  </si>
  <si>
    <t>INSTITUTO MEXICANO DE AUDITORIA TECNICA, A.C.</t>
  </si>
  <si>
    <t>IMA941216HE8</t>
  </si>
  <si>
    <t>JOSE ANTONIO CORTINA SUAREZ</t>
  </si>
  <si>
    <t>SAN LORENZO</t>
  </si>
  <si>
    <t>25/01/1995</t>
  </si>
  <si>
    <t>PRESTACION DE SERVICIOS PROFESIONALES DE ASESORIA, CONSULTORIA, Y TODO TIPO DE GESTION EN MATERIA, ADMINISTRATIVA, CONTABLE, ECONOMICA Y LEGAL, ENTRE OTRAS, Y CONTAR CON EL PERSONAL NECESARIO BAJO SU PROPIA Y EXCLUSIVA RESPONSABILIDAD. LA VERIFICACION Y EVALUACION DE LAS ACTIVIDADES INHERENTES A TODO PROCESO DE CONSTRUCCION DE OBRAS, TANTO PUBLICAS COMO PRIVADAS MEDIANTE LA APLICACION DE LINEAMIENTOS Y METODOLOGIAS ESPECIALMENTE DISEÑADOS PARA ESTE PROPOSITO.</t>
  </si>
  <si>
    <t>134 CPEUM; 54 RLOSRM; 26 III, 41 I, 47 LAASSP; 71, 72 II RLAASSP</t>
  </si>
  <si>
    <t>GERARDO CORREA ETCHEGARAY</t>
  </si>
  <si>
    <t>Av. San Lazaro</t>
  </si>
  <si>
    <t>http://189.211.120.220:8880/files/opendata/15003-AD-SRO-DCAGI-SC-003-15/15.-%20CF/15.pdf</t>
  </si>
  <si>
    <t>AD-SRO-DCAGI-SC-003/15</t>
  </si>
  <si>
    <t>ESA-86216827</t>
  </si>
  <si>
    <t>DANIEL BRODKIN</t>
  </si>
  <si>
    <t>ALCALA</t>
  </si>
  <si>
    <t>ESPAÑA</t>
  </si>
  <si>
    <t>24/05/2011</t>
  </si>
  <si>
    <t>FIRMA INDEPENDIENTE DE DISEÑADORES, PLANIFICADORES, INGENIEROS, CONSULTORES Y ESPECIALISTAS TECNICOS, TRABAJANDO EN TODOS LOS ASPECTOS DEL ENTORNO CONSTRUIDO DE HOY EN DIA. JUNTOS AYUDAMOS A NUESTROS CLIENTES A RESOLVER SUS DESAFIOS MAS COMPLEJOS, CONVIRTIENDO IDEAS EMOCIONANTES EN REALIDAD TANGIBLE MIENTRAS NOS ESFORZAMOS POR ENCONTRAR UNA MANERA MEJOR Y DAR FORMA A UN MUNDO MEJOR.</t>
  </si>
  <si>
    <t xml:space="preserve">134 CPEUM; 4 I, 4 III, 27 III, 30 II, 41, 42 III, 42 IV  LOPSRM; 3 I Y 5 I, III, V, VI, XII Ley de seguridad nacional </t>
  </si>
  <si>
    <t>BIM</t>
  </si>
  <si>
    <t>SEGISMUNDO ALVAREZ ROYO-VILLANOVA</t>
  </si>
  <si>
    <t>Alcala</t>
  </si>
  <si>
    <t>http://189.211.120.220:8880/files/opendata/15050-AD-AS-DCAGI-SC-050-15/15.-%20CF/15.pdf</t>
  </si>
  <si>
    <t>SA-009KDH999-N73-2015</t>
  </si>
  <si>
    <t>AD-AS-DCAGI-SC-050-2015</t>
  </si>
  <si>
    <t>SERVICIO DE TESTIGO SOCIAL PARA QUE ATESTIGUE LAS ETAPAS DEL PROCEDIMIENTO DE LICITACION PUBLICA NACIONAL PRESENCIAL, RELATIVA A LA CONTRATACION DE LAO AEROPORTUARIO DE LA CIUDAD DE MEXICO EN EL SITIO DEL NUEVO AEROPUERTO INTERNACIONAL DE LA CIUDAD DE MEXICO?</t>
  </si>
  <si>
    <t>OSCAR ALVARES DE LA CUADRA SANCHEZ</t>
  </si>
  <si>
    <t>AASO390420HDFLNS07</t>
  </si>
  <si>
    <t>134 CPEUM; 54 RLOPSRM; 26 III, 42 LAASSP</t>
  </si>
  <si>
    <t>14/09/2015</t>
  </si>
  <si>
    <t>30/04/2015</t>
  </si>
  <si>
    <t>http://189.211.120.220:8880/files/opendata/15116-AD-AS-DCAGI-SC-116-15/15.-%20CF/15.pdf</t>
  </si>
  <si>
    <t>AA-009KDH999-E59-2016</t>
  </si>
  <si>
    <t>AD-AS-DCAGI-SC-116/15</t>
  </si>
  <si>
    <t>SERVICIO DE UN TESTIGO SOCIAL PARA QUE ATESTIGUE LA ETAPAS DEL PROCEDIMIENTO DE LICITACION PUBLICA DE OBRA PUBLICA DE CONSTRUCCION DE LOS CAMINOS PR</t>
  </si>
  <si>
    <t>JOSE GENARO RUIZ GOMEZ</t>
  </si>
  <si>
    <t>RUGG460126GF2</t>
  </si>
  <si>
    <t>RINCONADA COLONIAL ED LIMA</t>
  </si>
  <si>
    <t>04700</t>
  </si>
  <si>
    <t>134 CPEUM; 54 RLOPSRM; 26 III, 41 I, 47 LAASSP; 71, 72 II RLAASSP</t>
  </si>
  <si>
    <t>Rinconada Colonial ED Lima</t>
  </si>
  <si>
    <t>http://189.211.120.220:8880/files/opendata/15065-AD-AS-DCAGI-SC-065-15/15.-%20CF/15.pdf</t>
  </si>
  <si>
    <t>AA-009KDH999-E5-2016</t>
  </si>
  <si>
    <t>AD-AS-DCAGI-SC-065/15</t>
  </si>
  <si>
    <t>SEGUROS PROFESIONALES DE ASISTENCIA EN SEGUROS Y FIANZAS</t>
  </si>
  <si>
    <t>ARMANDO EMILIO MERLO BLAKE</t>
  </si>
  <si>
    <t>MEBA380605PQ3</t>
  </si>
  <si>
    <t>AV. CONSTITUYENTES</t>
  </si>
  <si>
    <t>41 XIV LAASSP</t>
  </si>
  <si>
    <t>19/01/2016</t>
  </si>
  <si>
    <t>31/08/2015</t>
  </si>
  <si>
    <t>http://189.211.120.220:8880/files/opendata/15001-AD-DCAGI-SA-GAR-SC-01-15/15.-%20CF/15.pdf</t>
  </si>
  <si>
    <t>AD-DCAGI-SA-GAR-01/15</t>
  </si>
  <si>
    <t>3170</t>
  </si>
  <si>
    <t>SERVICIOS DE CONDUCCION DE SE?ALES ANALOGICAS Y DIGITALES</t>
  </si>
  <si>
    <t>SERVICIO DE ENLACES DE TELEFONIA E INTERNET EN EL INMUEBLE DE ALTAVISTA</t>
  </si>
  <si>
    <t>COMTELSAT, S.A. DE C.V.</t>
  </si>
  <si>
    <t>COM0100313SU8</t>
  </si>
  <si>
    <t>MARTHA LETICIA RODRIGUEZ COUTIÑO</t>
  </si>
  <si>
    <t>GUILLERMO GONZALEZ CAMARENA</t>
  </si>
  <si>
    <t>01210</t>
  </si>
  <si>
    <t>HIDALGO</t>
  </si>
  <si>
    <t>COMPRA, VENTA, COMERCIALIZACION, DISTRIBUCION, FABRICACION, IMPORTACION, EXPORTACION Y ARRENDAMIENTO DE EQUIPOS ELECTRONICOS DE COMPUTO Y COMUNICACIONES DE TODO TIPO Y SUS REFACCIONES, COMPONENTES Y REPUESTOS.</t>
  </si>
  <si>
    <t>26 III, 42 LAASSP</t>
  </si>
  <si>
    <t>Guillermo Gonzalez Camarena</t>
  </si>
  <si>
    <t>http://189.211.120.220:8880/files/opendata/16006-AD-AS-DCAGI-SC-006-16/15.-%20CF/15.pdf</t>
  </si>
  <si>
    <t>AA-009KDH999-E80-2016</t>
  </si>
  <si>
    <t>AD-AS-DCAGI-SC-006/16</t>
  </si>
  <si>
    <t>SERVICIO PARA DISENAR LA PAGINA WEB DEL GRUPO AEROPORTUARIO DE LA CIUDAD DE MEXICO (GACM) PARA EL PROYECTO DEL NUEVO AEROPUERTO INTERNACIONAL DE LA C</t>
  </si>
  <si>
    <t>ELEMENTS STUDIOS, S. C.</t>
  </si>
  <si>
    <t>EST040414KP6</t>
  </si>
  <si>
    <t>PEDRO GERONIMO AVILA ORTIZ</t>
  </si>
  <si>
    <t>CALLE SACRAMENTO</t>
  </si>
  <si>
    <t>03220</t>
  </si>
  <si>
    <t>14/04/2004</t>
  </si>
  <si>
    <t>LA PRESTACION DE SERVICIOS EN GENERAL, ENFOCANDOSE DE MANERA ENUNCIATIVA MAS NO LIMITATIVA AL DISEÑO GRAFICO, DESARROLLO E IMPLEMENTACION DE SITIOS DE INTERNET, SISTEMAS INFORMATIVOS PARA CUALQUIER MEDIO ELECTRONICO, REDES COMPUTACIONALES, APLICACIONES MULTIMEDIA, ANIMACION POR COMPUTADORA 2D Y 3D, SOPORTE TECNICO EN INFORMATICA, SERVICIO DE HOSPEDAJE DE SITIOS Y SISTEMAS, CONSULTORIA DE SISTEMAS, REDES, SEGURIDAD, Y MARKETING O MERCADOTECNIA Y PUBLICIDAD EN TODAS SUS MANIFESTACIONES</t>
  </si>
  <si>
    <t>42 LAASSP; 30 RLAASSP</t>
  </si>
  <si>
    <t>PEDRO DEL PASO REGAERT</t>
  </si>
  <si>
    <t>Calle Sacramento</t>
  </si>
  <si>
    <t>http://189.211.120.220:8880/files/opendata/15110-AD-AS-DCAGI-SC-110-15/15.-%20CF/15.pdf</t>
  </si>
  <si>
    <t>AA-009KDH999-E58-2016</t>
  </si>
  <si>
    <t>AD-AS-DCAGI-SC-110/15</t>
  </si>
  <si>
    <t>SERVICIO DETESTIGO SOCIAL PARA QUE ATESTIGUE LA ETAPAS DEL PROCEDIMIENTO DE LA LICITACION PUBLICA NACIONAL DE OBRA PUBLICA DE CARGA, ACARREO Y DESCARNSTRUIRA EL NUEVO AEROPUERTO INTERNACIONAL DE LA CIUDAD DE MEXICO (NAICM) PARA EL NAICM</t>
  </si>
  <si>
    <t>San Lorenzo</t>
  </si>
  <si>
    <t>http://189.211.120.220:8880/files/opendata/15106-AD-AS-DCAGI-SC-106-15/15.-%20CF/15.pdf</t>
  </si>
  <si>
    <t>AA-009KDH999-E64-2016</t>
  </si>
  <si>
    <t>AD-AS-DCAGI-SC-106-15</t>
  </si>
  <si>
    <t>SERVICIO DE LIMPIEZA INTEGRAL PARA LOS INMUEBLES DE SANTA CATARINA - ALTAVISTA Y TORRE MURANO, DEL GRUPO AEROPORTUARIO DE LA CIUDAD DE MEXICO.</t>
  </si>
  <si>
    <t xml:space="preserve">26 III, 42 LAASSP; </t>
  </si>
  <si>
    <t>http://189.211.120.220:8880/files/opendata/16011-AD-AS-DCAGI-SC-011-16/15.-%20CF/15.pdf</t>
  </si>
  <si>
    <t>SO-09KDH999-N26-2015</t>
  </si>
  <si>
    <t>AD-AS-DCAGI-SC-011/16</t>
  </si>
  <si>
    <t>SERVICIO DE AMBULANCIA PARA EL TRASLADO DE PERSONAL, PARA EL PROGRAMA DE EMPLEO TEMPORAL (PET).</t>
  </si>
  <si>
    <t>MARTIN SALVADOR SANCHEZ ROBLES</t>
  </si>
  <si>
    <t>SARM760718RK3</t>
  </si>
  <si>
    <t>POPOCATEPETL</t>
  </si>
  <si>
    <t>TLANEPANTLA</t>
  </si>
  <si>
    <t>15/04/2015</t>
  </si>
  <si>
    <t>MODIFICACIÓN A FECHA Y LUGAR DE PAGO</t>
  </si>
  <si>
    <t>Popocatepetl</t>
  </si>
  <si>
    <t>Tlanepantla</t>
  </si>
  <si>
    <t>http://189.211.120.220:8880/files/opendata/16016-AD-AS-DCAGI-SC-016-16/15.-%20CF/15.pdf</t>
  </si>
  <si>
    <t>AA-009KDH999-E98-2016</t>
  </si>
  <si>
    <t>AD-AS-DCAGI-SC-016-16</t>
  </si>
  <si>
    <t>SERVICIO DE SANITARIOS PORTATILES PARA EL PROGRAMA DE EMPLEO TEMPORAL (PET)</t>
  </si>
  <si>
    <t>13/07/2016</t>
  </si>
  <si>
    <t>Benito Juarez</t>
  </si>
  <si>
    <t>http://189.211.120.220:8880/files/opendata/15019BIS-AD-SRO-DCAGI-SC-019-BIS-15/15.-%20CF/15.pdf</t>
  </si>
  <si>
    <t>AA-009KDH999-E66-2016</t>
  </si>
  <si>
    <t>AD-AS-DCAGI-SC-019-BIS/2015</t>
  </si>
  <si>
    <t>SERVICIOS EN EL SEGUIMIENTO, REPRESENTACION Y DEFENSA EN JUICIO, PRESENTES EN MATERIA LABORAL.</t>
  </si>
  <si>
    <t>26 III, 42 LAASSP; 72 VIII, 21 II RLAASSP; 14 IV Ley federal de transparencia</t>
  </si>
  <si>
    <t>23/04/2015</t>
  </si>
  <si>
    <t>INCREMENTO DEL 19.67% DEL MONTO DEL CONTRATO; INCREMENTO DE LA VIGENCIA DEL CONTRATO</t>
  </si>
  <si>
    <t xml:space="preserve">Pitagoras </t>
  </si>
  <si>
    <t>http://189.211.120.220:8880/files/opendata/15001-CTO.ARRENDAMIENTO.T.MURANO.01-15/15.-%20CF/15.pdf</t>
  </si>
  <si>
    <t>CTO.ARRENDAMIENTO.T.MURANO.01/15</t>
  </si>
  <si>
    <t>ARRENDAMIENTO TORRE MURANO PISO 1</t>
  </si>
  <si>
    <t>http://189.211.120.220:8880/files/opendata/16014-AD-AS-DCAGI-SC-014-16/15.-%20CF/15.pdf</t>
  </si>
  <si>
    <t>AA-009KDH999-E97-2016</t>
  </si>
  <si>
    <t>AD-AS-DCAGI-SC-014-16</t>
  </si>
  <si>
    <t>SERVICIO DE TESTIGO SOCIAL PARA QUE ATESTIGUE LAS ETAPAS DEL PROCEDIMIENTO DEL LA LICITACION PUBLICA INTERNACIONAL DEL PROYECTO DENOMINADO DESARROLL</t>
  </si>
  <si>
    <t>ENRIQUE ALCANTARA GOMEZ</t>
  </si>
  <si>
    <t>AAGE3805205Q4</t>
  </si>
  <si>
    <t>AGAVE</t>
  </si>
  <si>
    <t>04890</t>
  </si>
  <si>
    <t>134 CPEUM; 42, 47 LAASSP</t>
  </si>
  <si>
    <t>25/02/2016</t>
  </si>
  <si>
    <t xml:space="preserve">Agave </t>
  </si>
  <si>
    <t>http://189.211.120.220:8880/files/opendata/16008-AD-AS-DCAGI-SC-008-16/15.-%20CF/15.pdf</t>
  </si>
  <si>
    <t>AA-009KDH999-E96-2016</t>
  </si>
  <si>
    <t>AD-AS-DCAGI-SC-008/16</t>
  </si>
  <si>
    <t>TESTIGO SOCIAL PARA QUE ATESTIGUE LAS ETAPAS DEL PROCEDIMIENTO DE LICITACION PUBLICA NACIONAL PARA EL PROYECTO DENOMINADO EXCAVACION DE PRUEBA, LOSA</t>
  </si>
  <si>
    <t>Avenida San Lorenzo</t>
  </si>
  <si>
    <t>http://189.211.120.220:8880/files/opendata/140A1-TELMEX-E0A1VWO/15.-%20CF/15.pdf</t>
  </si>
  <si>
    <t>E0A1VWO</t>
  </si>
  <si>
    <t>3140</t>
  </si>
  <si>
    <t>SERVICIO TELEFONICO CONVENCIONAL</t>
  </si>
  <si>
    <t>SERVICIO DE TELECOMUNICACIONES</t>
  </si>
  <si>
    <t>TELEFONOS DE MEXICO, S.A.B. DE C.V.</t>
  </si>
  <si>
    <t>TME840315-KT6</t>
  </si>
  <si>
    <t>ALARICO MERCADO ESQUIVEL</t>
  </si>
  <si>
    <t>PARQUE VIA</t>
  </si>
  <si>
    <t>23/12/1947</t>
  </si>
  <si>
    <t>CONSTRUIR, INSTALAR, MANTENER, OPERAR Y EXPLOTAR UNA RED PUBLICA TELEFONICA Y DE TELECOMUNICACIONES PARA PRESTAR EL SERVICIO PUBLICO DE CONDUCCION DE SEÑALES DE VOZ, SONIDOS, DATOS, TEXTOS E IMAGENES, A NIVEL LOCAL Y DE LARGA DISTANCIA NACIONAL E INTERNACIONAL Y EL SERVICIO PUBLICO DE TELEFONIA BASICA. ADQUIRIR EL DOMINIO DIRECTO SOBRE BIENES INMUEBLES, SUJETO A LO PREVISTO EN EL ARTICULO 27 DE LA CONSTITUCION POLITICA DE LOS ESTADOS UNIDOS MEXICANOS Y EN LA LEY DE INVERSION EXTRANJERA Y SU REGLAMENTO.  ARRENDAR TODA CLASE DE BIENES INMUEBLES Y CELEBRAR TODA CLASE DE ACTOS JURIDICOS POR LOS QUE SE OBTENGA O SE CONCEDA EL USO O EL USO Y GOCE DE BIENES INMUEBLES.  ADQUIRIR, ENAJENAR Y CELEBRAR CUALESQUIERA OTROS ACTOS JURIDICOS QUE TENGAN POR OBJETO BIENES MUEBLES, MAQUINARIA, EQUIPO Y HERRAMIENTAS QUE SEAN NECESARIOS O CONVENIENTES PARA ALCANZAR LOS OBJETOS SOCIALES. E) ADQUIRIR, ENAJENAR Y CELEBRAR CUALESQUIERA OTROS ACTOS JURIDICOS RESPECTO DE TODA CLASE DE ACCIONES, PARTES SOCIALES Y PARTICIPACIONES SOCIALES EN SOCIEDADES MEXICANAS O EXTRANJERAS. F) CELEBRAR CUALESQUIERA ACTOS JURIDICOS QUE TENGAN POR OBJETO CREDITOS O DERECHOS. G) CELEBRAR CUALESQUIERA ACTOS JURIDICOS RELACIONADOS CON PATENTES, MARCAS Y NOMBRES COMERCIALES. H). PRESTAR Y RECIBIR TODA CLASE DE SERVICIOS DE ASESORIA Y ASISTENCIA TECNICA, CIENTIFICA Y ADMINISTRATIVA. I). EMITIR BONOS Y OBLIGACIONES. J). ESTABLECER SUCURSALES, AGENCIAS Y OFICINAS EN LA REPUBLICA MEXICANA O EN EL EXTRANJERO. K) OBRAR COMO AGENTE, REPRESENTANTE O COMISIONISTA DE PERSONAS O EMPRESAS, YA SEAN MEXICANAS O EXTRANJERAS. L) DAR O TOMAR DINERO A TITULO DEL PRESTAMO. M) ACEPTAR, SUSCRIBIR, AVALAR Y ENDOSAR TODA CLASE DE TITULOS DE CREDITO.N) OTORGAR TODA CLASE DE GARANTIAS, INCLUYENDO LA CONSTITUCION DE DERECHOS REALES Y AFECTACIONES FIDUCIARIAS QUE SEAN NECESARIAS O CONVENIENTES PARA ALCANZAR LOS OBJETOS SOCIALES.Ñ) GARANTIZAR, POR CUALQUIER MEDIO LEGAL, INCLUYENDO LA CONSTITUCION DE DERECHOS REALES</t>
  </si>
  <si>
    <t>SIN FUNDAMENTO</t>
  </si>
  <si>
    <t>GRACIANO CONTRERAS SAAVEDRA</t>
  </si>
  <si>
    <t>Parque Via</t>
  </si>
  <si>
    <t>http://189.211.120.220:8880/files/opendata/16001-AD-AS-DCAGI-SC-001-16/15.-%20CF/15.pdf</t>
  </si>
  <si>
    <t>AA-009KDH999-E70-2016</t>
  </si>
  <si>
    <t>AD-AS-DCAGI-SC-001/16</t>
  </si>
  <si>
    <t>3190</t>
  </si>
  <si>
    <t>SERVICIOS INTEGRALES Y OTROS SERVICIOS</t>
  </si>
  <si>
    <t>SERVICIO PARA ESTACIONAMIENTO DE VEHICULOS</t>
  </si>
  <si>
    <t>DELFINO NAVARRETE JIMENEZ</t>
  </si>
  <si>
    <t>NAJD700208ET1</t>
  </si>
  <si>
    <t>M.MENDALDE</t>
  </si>
  <si>
    <t>134 CPEUM; 26 III, 42, 47 LAASSP</t>
  </si>
  <si>
    <t>M.Mendalde</t>
  </si>
  <si>
    <t>http://189.211.120.220:8880/files/opendata/16003-AD-SRO-DCAGI-SC-003-16/15.-%20CF/15.pdf</t>
  </si>
  <si>
    <t>AO-009KDH999-E20-2016</t>
  </si>
  <si>
    <t>AD-SRO-DCAGI-SC-003/16</t>
  </si>
  <si>
    <t>SUPERVISION DE LA CONSTRUCCION DEL DRENAJE PLUVIAL TEMPORAL DEL NUEVO AEROPUERTO INTERNACIONAL DE LA CIUDAD DE MEXICO</t>
  </si>
  <si>
    <t>INGENIERIA Y PROCESAMIENTO ELECTRONICO, S. A. DE C. V.</t>
  </si>
  <si>
    <t>IPE850318NZA</t>
  </si>
  <si>
    <t>SERGIO OLIVA LOZANO</t>
  </si>
  <si>
    <t>17/01/1966</t>
  </si>
  <si>
    <t>LA CELEBRACION DE ESTUDIOS ALTAMENTE ESPECIALIZADOS DE INGENIERIA, ECONOMIA, ORGANIZACION, ADMINISTRACION, Y CONTABILIDAD DE TODA CLASE DE PROGRAMACION PARA COMPUTADORAS ELECTRONICAS Y PROCESAMIENTO ELECTRONICO DE DATOS; TODA CLASE DE PROBLEMAS DE INGENIERIA, ECONOMIA, ORGANIZACION, ADMINISTRACION, CONTABILIDAD E INVESTIGACION DE OPERACIONES; LA PROGRAMACION, DIRECCION, SUPERVISION, Y CONTROL DE OBRAS PUBLICAS Y PRIVADAS; LA COMPRA VENTA DEL MATERIAL NECESARIO PARA EL DESARROLLO DEL OBJETO Y TODO LO QUE SEA ANEXO Y CONEXO CON DICHAS RAMAS, EJECUCION, Y CELEBRACION DE TODOS LOS CONTRATOS CIVILES, MERCANTILES, COMERCIALES, Y FINANCIEROS , RELACIONADOS CON SUS OBJETOS, PUDIENDO DESARROLLAR SUS ACTIVIDADES DENTRO Y FUERA DE LA REPUBLICA MEXICANA.</t>
  </si>
  <si>
    <t>134 CPEUM; 27 III, 30 I, 43, 44; 45 I LOPSRM</t>
  </si>
  <si>
    <t>26/02/2016</t>
  </si>
  <si>
    <t>INCREMENTO DEL 75.33% DEL PLAZO ESTABLECIDO; INCREMENTO DE 33.13% DEL MONTO DEL CONTRATO; SEGUNDO CONVENIO: INCREMENTO DE 144% DEL PLAZO ORIGINAL Y 90.73% DEL MONTO ORIGINAL DEL CONTRATO</t>
  </si>
  <si>
    <t>RAFAEL REBOLLAR SOLORZANO</t>
  </si>
  <si>
    <t>http://189.211.120.220:8880/files/opendata/16025-AD-OP-DCAGI-SC-025-16/15.-%20CF/15.pdf</t>
  </si>
  <si>
    <t>AO-009KDH999-E103-2016</t>
  </si>
  <si>
    <t>AD-OP-DCAGI-SC-025/16</t>
  </si>
  <si>
    <t>INSTALACION DE EQUIPO DE MEDICION DE ENERGIA  ELECTRICA EN LAS PUERTAS 7 Y 8 DEL NUEVO AEROPUERTO INTERNACIONAL DE LA CIUDAD DE MEXICO (NAICM)</t>
  </si>
  <si>
    <t>RIGOBERTO GARCIA HERNANDEZ</t>
  </si>
  <si>
    <t>GAHR8404021M1</t>
  </si>
  <si>
    <t>PROLONGACION ALLENDE</t>
  </si>
  <si>
    <t>134 CPEUM; 43 LOPSRM</t>
  </si>
  <si>
    <t>19/07/2016</t>
  </si>
  <si>
    <t>30/03/2016</t>
  </si>
  <si>
    <t>INSTALACION DE EQUIPO DE MEDICION DE ENERGIA ELECTRICA EN LAS PUERTAS 7 Y 8 DEL NUEVO AEROPUERTO INTERNACIONAL DE LA CIUDAD DE MEXICO (NAICM)</t>
  </si>
  <si>
    <t>Prolongacion Allende</t>
  </si>
  <si>
    <t>http://189.211.120.220:8880/files/opendata/16026-AD-SRO-DCAGI-SC-026-16/15.-%20CF/15.pdf</t>
  </si>
  <si>
    <t>L0-009KDH999-N85-2015</t>
  </si>
  <si>
    <t>AD-SRO-DCAGI-SC-026-16</t>
  </si>
  <si>
    <t>SUPERVISION TECNICA ADMINISTRATIVA Y DE CONTROL DE CALIDAD PARA LOS TRABAJOS DE CARGA, ACARREO Y DESCARGA FUERA DEL POLIGONO DEL MATERIAL EXISTENTE, PRODUCTO DE DEPOSITOS DE DEMOLICION, DESPERDICIO Y DESAZOLVE</t>
  </si>
  <si>
    <t>SCC8602079E2</t>
  </si>
  <si>
    <t>JOSE RAUL CORTES PEYREFITTE</t>
  </si>
  <si>
    <t>CAMELIA</t>
  </si>
  <si>
    <t>18/03/1986</t>
  </si>
  <si>
    <t>EJECUCION, ASESORIA Y SUPERVISION DE OBRAS PUBLICAS Y PRIVADAS, TRABAJOS DE EXPLORACION, EN GENERAL, CONSTRUCCION DE CANALES, PAVIMENTO, OBRAS DE SANEAMIENTO, AGUA POTABLE, ALUMBRADO Y ELECTRIFICACION</t>
  </si>
  <si>
    <t>134 CPEUM; 27 III, 42 VII LOPSRM</t>
  </si>
  <si>
    <t>30/06/2016</t>
  </si>
  <si>
    <t>31/03/2016</t>
  </si>
  <si>
    <t>INCREMENTO DEL 44.23% DEL PLAZO ESTABLECIDO; INCREMENTO DEL 37.77% DEL MONTO DEL CONTRATO ORIGINAL</t>
  </si>
  <si>
    <t>DANIEL GOÑI DIAZ</t>
  </si>
  <si>
    <t>Camelia</t>
  </si>
  <si>
    <t>http://189.211.120.220:8880/files/opendata/16030-AD-SRO-DCAGI-SC-030-16/15.-%20CF/15.pdf</t>
  </si>
  <si>
    <t>AD-SRO-DCAGI-SC-030-16</t>
  </si>
  <si>
    <t>PRUEBAS DE LABORATORIO GEOTECNICAS COMPLEMENTARIAS PARA EL PROYECTO EJECUTIVO DE SISTEMA DE DRENAJE TEMPORAL DEL NUEVO AEROPUERTO INTERNACIONAL DE LACIUDAD DE MEXICO</t>
  </si>
  <si>
    <t>RIN040823510.</t>
  </si>
  <si>
    <t>VIA LACTEA</t>
  </si>
  <si>
    <t>25/11/2004</t>
  </si>
  <si>
    <t>Via Lactea</t>
  </si>
  <si>
    <t>http://189.211.120.220:8880/files/opendata/15121-AD-AS-DCAGI-SC-121-15/15.-%20CF/15.pdf</t>
  </si>
  <si>
    <t>AA-009KDH999-E65-2016</t>
  </si>
  <si>
    <t>AD-AS-DCAGI-SC-121/15</t>
  </si>
  <si>
    <t>3390</t>
  </si>
  <si>
    <t>SERVICIOS PROFESIONALES, CIENTIFICOS Y TECNICOS INTEGRALES</t>
  </si>
  <si>
    <t>SERVICIO TECNICO ESPECIALIZADO PARA LA CAPTURA EN VIDEO Y TRANSMISION VIA INTERNET MEDIANTE LA PRODUCCION Y STREAMING DE 4 EVENTOS DE LICITACION PUBL</t>
  </si>
  <si>
    <t>NORMA DELIA LOPEZ GOMEZ</t>
  </si>
  <si>
    <t>LOGN6608229DA</t>
  </si>
  <si>
    <t>AV. ACUEDUCTO</t>
  </si>
  <si>
    <t>07369</t>
  </si>
  <si>
    <t>134 CPEUM 26, III; 40; 42 LAASSP</t>
  </si>
  <si>
    <t>NA</t>
  </si>
  <si>
    <t>Av. Acueducto</t>
  </si>
  <si>
    <t>http://189.211.120.220:8880/files/opendata/16029-AD-AS-DCAGI-SC-029-16/15.-%20CF/15.pdf</t>
  </si>
  <si>
    <t>AA-009KDH999-E108-2016</t>
  </si>
  <si>
    <t>AD-AS-DCAGI-SC-029-16</t>
  </si>
  <si>
    <t>SERVICIO DE RECOLECCION DE RESIDUOS URBANOS</t>
  </si>
  <si>
    <t>SOLUCIONES AMBIENTALES FORTUNA, S.A DE C.V.</t>
  </si>
  <si>
    <t>SAF10081736A</t>
  </si>
  <si>
    <t>JESUS DE LA ROSA MENES</t>
  </si>
  <si>
    <t>HELIOTROPO</t>
  </si>
  <si>
    <t>06450</t>
  </si>
  <si>
    <t>16/11/2010</t>
  </si>
  <si>
    <t>REALIZAR EL MANEJO DE RESIDUOS MUNICIPALES, INDUSTRIALES, Y PELIGROSOS EN TODAS SUS ETAPAS DE GENERACION, INCLUYENDO LA CLASIFICACION, SEPARACION, ENVASADO, ACONDICIONAMIENTO, RECOLECCION, TRANSPORTE, TRATAMIENTO Y DISPOSICION FINAL, ASI COMO LA SUPERVICION DE TODAS LAS FASES DE MANEJO ANTERIORES.</t>
  </si>
  <si>
    <t>134 CPEUM: 26 I, 28 I, 42, 45 LAASSP</t>
  </si>
  <si>
    <t>VIGENCIA</t>
  </si>
  <si>
    <t>MAXIMINO GARCIA CUETO</t>
  </si>
  <si>
    <t>Heliotropo</t>
  </si>
  <si>
    <t>http://189.211.120.220:8880/files/opendata/16031-AD-SRO-DCAGI-SC-031-16/15.-%20CF/15.pdf</t>
  </si>
  <si>
    <t>AO-009KDH999-E110-2016</t>
  </si>
  <si>
    <t>AD-SRO-DCAGI-SC-031-16</t>
  </si>
  <si>
    <t>RESIDENCIA GENERAL  DE OBRA DEL NUEVO AEROPUERTO INTERNACIONAL DE LA CIUDAD DE MEXICO</t>
  </si>
  <si>
    <t>CARLOS ENRIQUE ORTEGA MORA</t>
  </si>
  <si>
    <t>OEMC500117HDFRRR03</t>
  </si>
  <si>
    <t>MAXIMINO AVILA CAMACHO</t>
  </si>
  <si>
    <t>06170</t>
  </si>
  <si>
    <t>RESIDENCIA GENERAL DE OBRA DEL NUEVO AEROPUERTO INTERNACIONAL DE LA CIUDAD DE MEXICO</t>
  </si>
  <si>
    <t>INCREMENTO DEL 21.73% DEL PLAZO ORIGINAL; INCREMENTO DEL 16.66% DEL MONTO ORIGINAL CONTRATADO</t>
  </si>
  <si>
    <t>30/09/2016</t>
  </si>
  <si>
    <t>Maximino Avila Camacho</t>
  </si>
  <si>
    <t>http://189.211.120.220:8880/files/opendata/15094-AD-SRO-DCAGI-SC-094-15/15.-%20CF/15.pdf</t>
  </si>
  <si>
    <t>AA-009KDH999-E88-2016</t>
  </si>
  <si>
    <t>AD-SRO-DCAGI-SC-094/15</t>
  </si>
  <si>
    <t>SERVICIOS DE EXPERTO REVISOR PARA LA ASISTENCIA TECNICA ESPECIALIZADA EN MATERIA DE DISENO SISMICO ESTRUCTURAL, APLICADA A LA INFRAESTRUCTURA AEROPORTUARIA</t>
  </si>
  <si>
    <t>JONATHAN DONALD BRAY</t>
  </si>
  <si>
    <t>PICKERING PLCA</t>
  </si>
  <si>
    <t>94598</t>
  </si>
  <si>
    <t>WALNUT CREEK</t>
  </si>
  <si>
    <t>CONTRATO</t>
  </si>
  <si>
    <t>ASSIGNIA INFRAESTRUCTURAS DE MEXICO, S.A. DE C.V.</t>
  </si>
  <si>
    <t>CONSTRUCTORA ANCORO, S.A. DE C.V.</t>
  </si>
  <si>
    <t>MC CONSORCIO DE INGENIERIA, S.A. DE C.V.</t>
  </si>
  <si>
    <t>HERPADI, S.A. DE C.V.</t>
  </si>
  <si>
    <t>Pickering PLCA</t>
  </si>
  <si>
    <t>Walnut Creek</t>
  </si>
  <si>
    <t>AVENTURAS EN EL AÑO 5000, S.C.</t>
  </si>
  <si>
    <t>http://189.211.120.220:8880/files/opendata/15100-AD-SRO-DCAGI-SC-100-15/15.-%20CF/15.pdf</t>
  </si>
  <si>
    <t>AD-SRO-DCAGI-SC-100/15 </t>
  </si>
  <si>
    <t>ISOLUX DE MEXICO, S.A. DE C.V.</t>
  </si>
  <si>
    <t>AD-SRO-DCAGI-SC-100-15</t>
  </si>
  <si>
    <t>SERVICIOS DE EXPERTO REVISOR PARA LA ASISTENCIA TECNICA ESPECIALIZADA EN MATERIA DE DISENO ESTRUCTURAL, APLICADA  A LA INFRAESTRUCTURA AEROPORTUARIA.</t>
  </si>
  <si>
    <t>CHINA CONSTRUCTION AMERICA, INC.</t>
  </si>
  <si>
    <t>STEPHEN ALAN MAHIN</t>
  </si>
  <si>
    <t>CHRISTIE AVE APT 1926</t>
  </si>
  <si>
    <t>94608</t>
  </si>
  <si>
    <t>EMERYVILLE</t>
  </si>
  <si>
    <t>TRIADA CONSULTORES, S.A. DE C.V.</t>
  </si>
  <si>
    <t>14/04/2016</t>
  </si>
  <si>
    <t>SERVICIOS DE EXPERTO REVISOR PARA LA ASISTENCIA TECNICA ESPECIALIZADA EN MATERIA DE DISENO ESTRUCTURAL, APLICADA A LA INFRAESTRUCTURA AEROPORTUARIA.</t>
  </si>
  <si>
    <t>MOTA-ENGIL MEXICO, S.A. DE C.V.</t>
  </si>
  <si>
    <t>COINPRO, S.C.</t>
  </si>
  <si>
    <t>CONSORCIO DE CONSTRUCTORES Y CONSULTORES, S.A. DE C.V.</t>
  </si>
  <si>
    <t>AMPLIBIO, S.A. DE C.V.</t>
  </si>
  <si>
    <t>INTELIGENCIA Y TECNOLOGIA INFORMATICA, S.A. DE C.V.</t>
  </si>
  <si>
    <t>CONSORCIO INDUSTRIAL Y CONSTRUCTOR MEXICANO, S.A. DE C.V.</t>
  </si>
  <si>
    <t>GRUPO CONSTRUCTOR ANAYA, S.A. DE C.V.</t>
  </si>
  <si>
    <t>RAM INGENIERIA Y SERVICIOS, S.A. DE C.V.</t>
  </si>
  <si>
    <t>GAL GAR CONSTRUCCIONES, S.A. DE C.V.</t>
  </si>
  <si>
    <t>SERVICIOS DE TRANSPORTE, S.A. DE C.V.</t>
  </si>
  <si>
    <t>EDAC INGENIEROS, S.A. DE C.V.</t>
  </si>
  <si>
    <t>Christie Ave Apt 1926</t>
  </si>
  <si>
    <t>Emeryville</t>
  </si>
  <si>
    <t>http://189.211.120.220:8880/files/opendata/16002-AD-SRO-DCAGI-SC-002-16/15.-%20CF/15.pdf</t>
  </si>
  <si>
    <t>IO-009KDH999-N76-2015</t>
  </si>
  <si>
    <t>AD-SRO-DCAGI-SC-002/16</t>
  </si>
  <si>
    <t>CONSTRUCTORA TETL, S.A. DE C.V.</t>
  </si>
  <si>
    <t>SUPERVISION DEL PROYECTO EJECUTIVO, CONSTRUCCION, EQUIPAMIENTO, MOBILIARIO E INSTALACIONES COMPLEMENTARIAS PARA ELCAMPAMENTO DEL GRUPO AEROPUERTARIO DE LA CIUDAD DE MEXICO (GACM) EN EL SITIO DEL NUEVO AEROPUERTO INTERNACIONAL DE LA CIUDAD DE MEXICO</t>
  </si>
  <si>
    <t>GLM, COMUNICACIONES, S. A. DE C. V.</t>
  </si>
  <si>
    <t>GCO950523JCD</t>
  </si>
  <si>
    <t>METEORO STUDIOS, S.C.</t>
  </si>
  <si>
    <t>GUMARO RAFAEL LOPEZ LEON</t>
  </si>
  <si>
    <t>SOMBRERETE</t>
  </si>
  <si>
    <t>08500</t>
  </si>
  <si>
    <t>SOLAR INGENIERIA, S.A. DE C.V.</t>
  </si>
  <si>
    <t>LA EXPLOTACION DE LAS DIVERSAS RAMAS DE LA INGENIERIA EN TODOS SUS ASPECTOS DE INVESTIGACION PURA Y APLICADA, COMPRENDIENDO EL PROYECTO Y CONSTRUCCION DE TODO GENERO DE OBRAS E INSTALACIONES CIVILES, INDUSTRIALES, Y ELECTROMECANICAS, LA PRESTACION DE TODA CLASE DE SRVICIOS, ESTUDIOS TECNICOS, ECONOMICOS Y DE FACTIBILIDAD, ASI COMO DE PLANEACION DE TRABAJOS RELACIONADOS CON LA INGENIERIA Y CONSTRUCCION</t>
  </si>
  <si>
    <t>17/03/2016</t>
  </si>
  <si>
    <t>CONSTRUCTORA MECO, S.A.</t>
  </si>
  <si>
    <t>PROYECTOS DE INGENIERIA AVANZADA PARA LA CONSTRUCCION, S.A. DE C.V.</t>
  </si>
  <si>
    <t>SACYR CONSTRUCCION MEXICO, S.A. DE C.V.</t>
  </si>
  <si>
    <t>CCASA CIVIL MEXICO, S.A. DE C.V.</t>
  </si>
  <si>
    <t>INCREMENTO DEL 77.22% DEL PLAZO ORIGINAL; INCREMENTO DEL 73.17% DEL MONTO DEL CONTRATO ORIGINAL</t>
  </si>
  <si>
    <t>DESARROLLO Y SISTEMAS, S.A.</t>
  </si>
  <si>
    <t>GRUPO MEXICANO DE DESARROLLO, S.A.B.</t>
  </si>
  <si>
    <t>GEOAMBIENTE, S.A. DE C.V.</t>
  </si>
  <si>
    <t>BIOTECNOLOGIAS ACUICOLAS, S.C.P.</t>
  </si>
  <si>
    <t>CADLABS, S.A. DE C.V.</t>
  </si>
  <si>
    <t>DUMAC, DESARROLLO UNIVERSAL, MANTENIMIENTO Y CONSTRUCCION, S.A. DE C.V.</t>
  </si>
  <si>
    <t>INFRAESTRUCTURA MESOAMERICANA, S.A. DE C.V.</t>
  </si>
  <si>
    <t>ARMAV INGENIERIA Y CONSTRUCCION, S.A. DE C.V.</t>
  </si>
  <si>
    <t>CORPORACION PLANENE, S.A. DE C.V.</t>
  </si>
  <si>
    <t>TRANSPORTES ESPECIALIZADOS RUGA, S.A. DE C.V.</t>
  </si>
  <si>
    <t>Sombrerete</t>
  </si>
  <si>
    <t>http://189.211.120.220:8880/files/opendata/16024-AD-OP-DCAGI-SC-024-16/15.-%20CF/15.pdf</t>
  </si>
  <si>
    <t>AO-009KDH999-E102-2016</t>
  </si>
  <si>
    <t>AD-OP-DCAGI-SC-024/16</t>
  </si>
  <si>
    <t>OBRAS DE EXCAVACION DE PRUEBA, LOSA EXPERIMENTAL Y PRUEBA DE PILOTES PARA EL EL EDIFICIO TERMINAL Y TORRE DE CONTROL DEL NAICM</t>
  </si>
  <si>
    <t>RODIO CIMENTACIONES MEXICO, S. A. DE C. V.</t>
  </si>
  <si>
    <t>CME841114A61</t>
  </si>
  <si>
    <t>VICTOR ANGEL CRUZ FLOREZ</t>
  </si>
  <si>
    <t>FLAITE FILMS, S.A. DE C.V.</t>
  </si>
  <si>
    <t>AVENIDA PASEO DE LA REFOERMA</t>
  </si>
  <si>
    <t>25/05/1968</t>
  </si>
  <si>
    <t>PROACON MEXICO S.A. DE C.V.</t>
  </si>
  <si>
    <t>D) REALIZAR ESTUDIOS, PLANEACION, ASESORIA, DIRECCION, Y EJECUCION DE ACTIVIDADES, OBRAS O SERVICIOS DE CARACTER TECNICO RELACIONADO CON TRABAJOS ESPECIALIZADOS</t>
  </si>
  <si>
    <t>CONTROL Y MONTAJE INDUSTRIALES DE MEXICO, S.A. DE C.V.</t>
  </si>
  <si>
    <t>134 CPEUM; 27 III, 30 I, 42 VII, 45 I LOPSRM</t>
  </si>
  <si>
    <t>CONSTRUCTORA CHUFANI, S.A. DE C.V.</t>
  </si>
  <si>
    <t>VALDEZ INGENIEROS, S.A. DE C.V.</t>
  </si>
  <si>
    <t>3 CONVENIOS MODIFICATORIOS DE 650 HOJAS</t>
  </si>
  <si>
    <t>GMD INGENIERIA Y CONSTRUCCION, S.A. DE C.V.</t>
  </si>
  <si>
    <t>HIDROTECNIA CALIDAD DEL AGUA Y AGRONOMIA, S.A. DE C.V.</t>
  </si>
  <si>
    <t>SISTEMAS INTEGRALES DE GESTION AMBIENTAL, S.C.</t>
  </si>
  <si>
    <t>BLUE LINE, S.A. DE C.V.</t>
  </si>
  <si>
    <t>PROYECTOS GEOTECNICOS E INFRAESTRUCTURA, S.A. DE C.V.</t>
  </si>
  <si>
    <t>GILBERTO M. MIRANDA PEREZ</t>
  </si>
  <si>
    <t>Avenida Paseo de la Refoerma</t>
  </si>
  <si>
    <t>http://189.211.120.220:8880/files/opendata/15039-AD-SRO-DCAGI-SC-039-15/15.-%20CF/15.pdf</t>
  </si>
  <si>
    <t>SUPERCATE, S.A. DE C.V.</t>
  </si>
  <si>
    <t>AO-009KDH999-E52-2016</t>
  </si>
  <si>
    <t>AD-SRO-DCAGI-SC-039/15</t>
  </si>
  <si>
    <t>SERVICIOS CONSISTENTES EN BANOS PORTATILES</t>
  </si>
  <si>
    <t>09470</t>
  </si>
  <si>
    <t>SUPERING, SUPERVISION E INGENIERIA DE PROYECTOS, S.A.S.</t>
  </si>
  <si>
    <t>134 CPEUM; 27 III, 43 LOPSRM</t>
  </si>
  <si>
    <t>COORDINACION DE OBRAS, S.A. DE C.V.</t>
  </si>
  <si>
    <t>15/07/2015</t>
  </si>
  <si>
    <t>CONSTRUCTORA MANZANILLO, S.A. DE C.V.</t>
  </si>
  <si>
    <t>IBEROAMERICANA DE HIDROCARBUROS, S.A.</t>
  </si>
  <si>
    <t>EPCCOR, S.A. DE C.V.</t>
  </si>
  <si>
    <t>TECNICA Y PROYECTOS, S.A. DE C.V.</t>
  </si>
  <si>
    <t>DESARROLLO DE TERRACERIAS, S.A. DE C.V.</t>
  </si>
  <si>
    <t>GMDIC, S.A. DE C.V.</t>
  </si>
  <si>
    <t>FUMIGACION Y CONTROL AVIAR, S.A. DE C.V.</t>
  </si>
  <si>
    <t>RIZOMA INGENIERIA, S.A. DE C.V.</t>
  </si>
  <si>
    <t>IMNOBILIARIA COTRAMON, S.A. DE C.V.</t>
  </si>
  <si>
    <t>http://189.211.120.220:8880/files/opendata/16032-AD-AS-DCAGI-SC-032-16/15.-%20CF/15.pdf</t>
  </si>
  <si>
    <t>INMOBILIARIA ALFONSO DE JARDINEZ, S.A. DE C.V.</t>
  </si>
  <si>
    <t>AA-009KDH999-E86-2016</t>
  </si>
  <si>
    <t>AD-AS-DCAGI-SC-032/16</t>
  </si>
  <si>
    <t>SERVICIO DE ASESORIA ESPECIALIZADA EN MATERIA DE GESTION SOCIAL, SEGUNDA ETAPA</t>
  </si>
  <si>
    <t>AURELIO MARIN HUAZO</t>
  </si>
  <si>
    <t>MAHA521229HHGRZR02</t>
  </si>
  <si>
    <t>BOULEVARD VALLE DE SAN JAVIER</t>
  </si>
  <si>
    <t>08200</t>
  </si>
  <si>
    <t>PACHUCA DE SOTO</t>
  </si>
  <si>
    <t>GRUPO PROFESIONAL EN CONSTRUCCION, S.A. DE C.V.</t>
  </si>
  <si>
    <t>METROPOLI SOLUCIONES, S.A. DE C.V.</t>
  </si>
  <si>
    <t>134 CPEUM; 26 III, 41 XIV, 45 LAASSP</t>
  </si>
  <si>
    <t>IATA TALMA SERVICIOS AEROPORTUARIOS, S.A. DE C.V.</t>
  </si>
  <si>
    <t>TALMA MEXICO SERVICIOS AEROPORTUARIOS, S.A. DE C.V.</t>
  </si>
  <si>
    <t>DESARROLLO UNIVERSAL, MANTENIMIENTO Y CONSTRUCCION, S.A. DE C.V.</t>
  </si>
  <si>
    <t>MAKINA NEGRA, S.A. DE C.V.</t>
  </si>
  <si>
    <t>ISOLUX INGENIERIA, S.A.</t>
  </si>
  <si>
    <t>FAITHFUL AND GOULD LIMITED</t>
  </si>
  <si>
    <t>PRECISA CONSTRUCCIONES, S.A. DE C.V.</t>
  </si>
  <si>
    <t>ALFA PROVEEDORES Y CONTRATISTAS, S.A. DE C.V.</t>
  </si>
  <si>
    <t>FAVMA CONSTRUCCION, S.A. DE C.V.</t>
  </si>
  <si>
    <t xml:space="preserve">Boulevard Valle de San Javier </t>
  </si>
  <si>
    <t>Pachuca de Soto</t>
  </si>
  <si>
    <t>http://189.211.120.220:8880/files/opendata/16035-AD-AS-DCAGI-SC-035-16/15.-%20CF/15.pdf</t>
  </si>
  <si>
    <t>AA-009KDH999-E93-2016</t>
  </si>
  <si>
    <t>AD-AS-DCAGI-SC-035-16</t>
  </si>
  <si>
    <t>3150</t>
  </si>
  <si>
    <t>SERVICIO DE TELEFONIA CELULAR</t>
  </si>
  <si>
    <t>SERVICIOS DE TELEFONIA CELULAR, PARA GRUPO AEROPORTUARIO DE LA CIUDAD DE MEXICO, S.A. DE C.V.</t>
  </si>
  <si>
    <t>RADIO MOVIL DIPSA, S.A. DE C.V.</t>
  </si>
  <si>
    <t>RDI841003QJ4</t>
  </si>
  <si>
    <t>PABLO CARLOS GARCIA LOPEZ</t>
  </si>
  <si>
    <t>LAGO ZURICH</t>
  </si>
  <si>
    <t>14/10/2003</t>
  </si>
  <si>
    <t>GILBANE BUILDING COMPANY Y GBC-GILBANE MEXICO, S. DE R.L. DE C.V.</t>
  </si>
  <si>
    <t>GRUPO CONCRETERO EURA, S.A. DE C.V.</t>
  </si>
  <si>
    <t>CONSTRUIR, INSTALAR, OPERAR Y EXPLOTAR UNA RED PUBLICA DE TELECOMUNICACIONES PARA PRESTAR EL SERVICIO PUBLICO DE RADIOTELEFONIA CELULAR O CON CUALQUIER CLASE DE TECNOLOGIA; PRESTAR TODA CLASE DE SERVICIOS RELACIONADOS CON LA COMUNICACION EN GENERAL Y DE MANERA ESPECIAL CON LA RADIOTELEFONIA MOVIL , CON O SIN TECNOLOGIA CELULAR</t>
  </si>
  <si>
    <t>26 III, 40, 41 III, 45, 47 LAASSP</t>
  </si>
  <si>
    <t>CIMENTACIONES MEXICANAS, S.A. DE C.V.</t>
  </si>
  <si>
    <t>ALVARGA CONSTRUCCIONES, S.A. DE C.V.</t>
  </si>
  <si>
    <t>JUAREZ THOMPSON INC, S.A. DE C.V.</t>
  </si>
  <si>
    <t>WTC CONFIANZA, S.A.P.I. DE C.V.</t>
  </si>
  <si>
    <t>NICOLAS GUTIERREZ WENHAMMAR</t>
  </si>
  <si>
    <t>SOCIEDAD ANONIMA DE OBRAS Y SERVICIOS, COPASA</t>
  </si>
  <si>
    <t>PROMOTORA Y OPERADORA DE INFRAESTRUCTURA, S.A.B. DE C.V.</t>
  </si>
  <si>
    <t>S&amp;C CONSTRUCTORES DE SISTEMAS, S.A. DE C.V.</t>
  </si>
  <si>
    <t>DESARROLLARORA DE PROYECTOS HIDROELECTRICOS, S.A. DE C.V.</t>
  </si>
  <si>
    <t>CONSORCIO: VIDECON, S.A. DE C.V.</t>
  </si>
  <si>
    <t>ANA PATRICIA BANDALA TOLENTINO</t>
  </si>
  <si>
    <t>Lago Zurich</t>
  </si>
  <si>
    <t>http://189.211.120.220:8880/files/opendata/15007-AD-SRO-DCAGI-SC-007-15/15.-%20CF/15.pdf</t>
  </si>
  <si>
    <t>SO-009KDH999-N21-2015</t>
  </si>
  <si>
    <t>AD-SRO-DCAGI-SC-007/15</t>
  </si>
  <si>
    <t>ELABORACION  DEL PROGRAMA DE RESCATE Y REUBICACION DE FLORA PARA EL NUEVO AEROPUERTO INTERNACIONAL DE LA CIUDAD DE MEXICO</t>
  </si>
  <si>
    <t>INSTITUTO DE INVESTIGACIONES Y CAPACITACION PARA LAS CIENCIAS BIOLOGICAS, A.C.</t>
  </si>
  <si>
    <t>IIC140227RA0</t>
  </si>
  <si>
    <t>RICARDO AZAEL MEDINA CALVARIO</t>
  </si>
  <si>
    <t>CECILIO ROBELO</t>
  </si>
  <si>
    <t>STRATEGIC FOCUS MEDIA, S.A. DE C.V.</t>
  </si>
  <si>
    <t>09410</t>
  </si>
  <si>
    <t>PROPIEDADES INMOBILIARIAS DE MEXICO, S.A. DE C.V.</t>
  </si>
  <si>
    <t>ANALIZA, INVESTIGA, PROPONE Y DIFUNDE PROPUESTAS QUE AYUDEN A LOS GOBIERNOS Y CIUDADANOS A TENER UN DESARROLLO ECONOMICO Y SOCIAL SUSTENTABLE.</t>
  </si>
  <si>
    <t>14/04/2015</t>
  </si>
  <si>
    <t>J&amp;A ARQUITECTURA Y GEOMATICA, S.A. DE C.V.</t>
  </si>
  <si>
    <t>ELABORACION DEL PROGRAMA DE RESCATE Y REUBICACION DE FLORA PARA EL NUEVO AEROPUERTO INTERNACIONAL DE LA CIUDAD DE MEXICO</t>
  </si>
  <si>
    <t>UNIVERSO INGENIERIA Y PROYECTO, S.A. DE C.V.</t>
  </si>
  <si>
    <t>PRODUCCIONES SAPOS, S. DE R.L. DE C.V.</t>
  </si>
  <si>
    <t>WSP GROUP CONSULTING, INC.</t>
  </si>
  <si>
    <t>CONSULTORES TECNICOS EN IMPACTO AMBIENTAL, S.A. DE C.V.</t>
  </si>
  <si>
    <t>PINL, S.A. DE C.V.</t>
  </si>
  <si>
    <t>GLOBAL E TRAINING, S.A. DE C.V.</t>
  </si>
  <si>
    <t>GRUPO INDUSTRIAL RUBIO, S.A. DE C.V.</t>
  </si>
  <si>
    <t>COMPANIA CONSTRUCTORA MAS, S.A. DE C.V.</t>
  </si>
  <si>
    <t>KOURO DESARROLLOS, S.A. DE C.V.</t>
  </si>
  <si>
    <t>JAVIER CEBALLOS LUJAMBIO</t>
  </si>
  <si>
    <t>Cecilio Robelo</t>
  </si>
  <si>
    <t>EQUIPOS ALMAQ, S.A. DE C.V.</t>
  </si>
  <si>
    <t>http://189.211.120.220:8880/files/opendata/16044-AD-AS-DCAGI-SC-044-16/15.-%20CF/15.pdf</t>
  </si>
  <si>
    <t>AA-009KDH999-E116-2016</t>
  </si>
  <si>
    <t>AD-AS-DCAGI-SC-044-2016</t>
  </si>
  <si>
    <t>3360</t>
  </si>
  <si>
    <t>SERVICIOS DE APOYO ADMINISTRATIVO, TRADUCCION, FOTOCOPIADO E IMPRESION</t>
  </si>
  <si>
    <t>SERVICIOS DE ELABORACION DEL MANUAL PARA SITUACIONES DE RIESGO, DESASTRE, CASOS FORTUITOS Y DE FUERZA MAYOR EN LA CONSTRUCCION DEL NAICM</t>
  </si>
  <si>
    <t>COMUNICACION Y CAPACITACION E INVESTIGACION INTERDISCIPLINARIA, S.C.</t>
  </si>
  <si>
    <t>CCI050609TK9</t>
  </si>
  <si>
    <t>FELIPE DE JESUS PAVEL ROBLES FEREGRINO</t>
  </si>
  <si>
    <t>ORIENTE</t>
  </si>
  <si>
    <t>06700</t>
  </si>
  <si>
    <t>IZTACALCO</t>
  </si>
  <si>
    <t>19/07/2005</t>
  </si>
  <si>
    <t>OFRECER SERVICIOS DEL DISEÑO DE ESTRATEGIAS, PLANES Y PROGRAMAS, SOLICITADOS EN DEPENDENCIAS Y ORGANIZACIONES PUBLICAS O PRIVADAS</t>
  </si>
  <si>
    <t>25/08/2016</t>
  </si>
  <si>
    <t>15/06/2016</t>
  </si>
  <si>
    <t>Oriente</t>
  </si>
  <si>
    <t>Iztacalco</t>
  </si>
  <si>
    <t>http://189.211.120.220:8880/files/opendata/16045-AD-AS-DCAGI-SC-045-16/15.-%20CF/15.pdf</t>
  </si>
  <si>
    <t>AA-009KDH999-E111-2016</t>
  </si>
  <si>
    <t>AD-AS-DCAGI-SC-045-2016</t>
  </si>
  <si>
    <t>3340</t>
  </si>
  <si>
    <t>SERVICIOS PARA CAPACITACION A SERVIDORES PUBLICOS</t>
  </si>
  <si>
    <t>SERVICIO DE TALLER DE PREPARACION A LOS FUNCIONARIOS DE GACM PARA MANEJO DE INFORMACION</t>
  </si>
  <si>
    <t>CIRCULO Y MEDIO S.A.</t>
  </si>
  <si>
    <t>CME030219M56</t>
  </si>
  <si>
    <t>ANTONIO CERON SOSA</t>
  </si>
  <si>
    <t>CAMPECHE</t>
  </si>
  <si>
    <t>MODULA, S.A. DE C.V.</t>
  </si>
  <si>
    <t>LA TIENDA DE LA IMAGEN, S.A. DE C.V.</t>
  </si>
  <si>
    <t>INVECTURE GROUP, S.A. DE C.V.</t>
  </si>
  <si>
    <t>CONTRATAR CON EMPRESAS INDUSTRIALES , COMERCIALES, DE SERVICIOS, PRIVADAS O PUBLICAS, ENTIDADES GUBERNAMENTALES, ASOCIACIONES PROFESIONALES Y ORGANISMOS SOCIALES EN GENERAL, EN FORMA ENUNCIATIVA MAS NO LIMITATIVA; CONSULTORIA Y SERVICIOS DE COMUNICACION, ORGANIZACION DE TODO TIPO DE EVENTOS, CAPACITACION, SERVICIOS EDITORIALES DE DISEÑO Y PRODUCCION DE ORGANOS DE COMUNICACION PARA INFORMAR Y DIFUNDIR TODA INDOLE DE ACTIVIDADES PROPIAS Y DE TERCEROS , TANTO A NIVEL INTERNO COMO EXTERNO</t>
  </si>
  <si>
    <t xml:space="preserve">15/08/2016 </t>
  </si>
  <si>
    <t>INGENIERIA EN ADMINISTRACION DE CONTRATOS, S.A. DE C.V.</t>
  </si>
  <si>
    <t>GRUPO TORNADO, S.A. DE C.V.</t>
  </si>
  <si>
    <t>OMEGA CONSTRUCCIONES INDUSTRIALES, S.A. DE C.V.</t>
  </si>
  <si>
    <t>MOTA-ENGIL ENGENHARIA E CONSTRUCAO, S.A.</t>
  </si>
  <si>
    <t>CONCEPTO ESPACIO, S.A. DE C.V.</t>
  </si>
  <si>
    <t>V&amp;FO ARQUITECTOS, S.A. DE .C.V.</t>
  </si>
  <si>
    <t>ASFALTOS GUADALAJARA, S.A.P.I. DE C.V.</t>
  </si>
  <si>
    <t>SISTEMAS AVANZADOS EN INGENIERIA CIVIL, S.A. DE C.V.</t>
  </si>
  <si>
    <t>CONSORCIO CORPORATIVO DE CONSTRUCCION EN MEXICO, S.A. DE C.V.</t>
  </si>
  <si>
    <t>TAFE GRUPO CONSTRUCTOR, S.A. DE C.V.</t>
  </si>
  <si>
    <t>DELTA PROYECTOS Y DESARROLLO, S.A. DE C.V.</t>
  </si>
  <si>
    <t>FERRER ARQUITECTOS, S.A. DE C.V.</t>
  </si>
  <si>
    <t>JOSE DE JESUS NIÑO DE LA SELVA</t>
  </si>
  <si>
    <t>Campeche</t>
  </si>
  <si>
    <t>http://189.211.120.220:8880/files/opendata/16010-AD-SRO-DCAGI-SC-010-16/15.-%20CF/15.pdf</t>
  </si>
  <si>
    <t>JAVAC CONSTRUCCIONES, S.A. DE C.V.</t>
  </si>
  <si>
    <t>COPAVISA, S.A.P.I. DE C.V.</t>
  </si>
  <si>
    <t>AD-SRO-DCAGI-SC-010/16 </t>
  </si>
  <si>
    <t>AD-SRO-DCAGI-SC-010-16</t>
  </si>
  <si>
    <t>SERVICIO DE EXPERTO REVISOR PARA EL PANEL DE HIDRAULICA APLICADA A LA INFRAESTRUCTURA AEROPORTUARIA</t>
  </si>
  <si>
    <t>RAFAEL BERNARDO CARMONA PAREDES</t>
  </si>
  <si>
    <t>CAPR560416LQ6</t>
  </si>
  <si>
    <t>CONSTRUCTORA GUSA, S.A. DE C.V.</t>
  </si>
  <si>
    <t>XOCHIMILCO</t>
  </si>
  <si>
    <t>INDHECA GRUPO CONSTRUCTOR, S.A. DE C.V.</t>
  </si>
  <si>
    <t>CONSTRUCCIONES INDUSTRIALES TAPIA, S.A. DE C.V.</t>
  </si>
  <si>
    <t>42 X LAASSP</t>
  </si>
  <si>
    <t>GHAFARI ASSOCIATES, LLC.</t>
  </si>
  <si>
    <t>SUMINISTROS, PROMOCIONES Y SUPERVISION DE OBRA, S.A. DE C.V.</t>
  </si>
  <si>
    <t>RUBAU MEXICO, S. DE R.L. DE C.V.</t>
  </si>
  <si>
    <t>CONSTRUCCIONES, PAVIMENTOS Y SERVICIOS, S.A. DE C.V.</t>
  </si>
  <si>
    <t>INSTALACIONES, SUMINISTROS Y SERVICIOS INDUSTRIALES, S.A. DE C.V.</t>
  </si>
  <si>
    <t>IBERIA GROUP ENGINEERING &amp;CONSULTING MEXICO, S.A.P.I. DE C.V.</t>
  </si>
  <si>
    <t>ADRIAN MONTER LUGO</t>
  </si>
  <si>
    <t>INGENIERIA Y DESARROLLO INMOBILIARIO DE MEXICO, S.A. DE C.V.</t>
  </si>
  <si>
    <t>Xochimilco</t>
  </si>
  <si>
    <t>http://189.211.120.220:8880/files/opendata/16058-AD-SRO-DCAGI-SC-058-16/15.-%20CF/15.pdf</t>
  </si>
  <si>
    <t>AD-009KDH999-E115-2016</t>
  </si>
  <si>
    <t>AD-SRO-DCAGI-SC-058-16</t>
  </si>
  <si>
    <t>EJECUCION DE LEVANTAMIENTOS TOPOGRAFICOS PARA LOS TRAZOS DE LOS EJES PRINCIPALES Y LEVANTAMIENTOS DE LA TOPOGRAFIA DE DETALLE PARA DISENO DE CAMINO YELERACION PARA LOS ACCESOS AL POLIGONO DEL (NAICM).</t>
  </si>
  <si>
    <t>TOPOGRAFIA, INGENIERIA Y DISENO, S.A. DE C.V.</t>
  </si>
  <si>
    <t>TID921126236</t>
  </si>
  <si>
    <t>RODOLFO TORRES AGUILERA</t>
  </si>
  <si>
    <t>CONVENTO DE SAN AGUSTIN</t>
  </si>
  <si>
    <t>76037</t>
  </si>
  <si>
    <t>26/11/1992</t>
  </si>
  <si>
    <t>LA EXPLOTACION DE LAS DIVERSAS RAMAS DE LA INGENIERIA EN TODOS SUS ASPECTOS DE INVESTIGACION PURA Y APLICADA. CONSECUENTEMENTE LA PLANEACION DE OBRAS DE INGENIERIA, LA EJECUCION DE LOS ESTUDIOS, ANTEPROYECTOS Y PROYECTOS RELATIVOS A TODO TIPO DE OBRAS DE INGENIERIA , LA RESOLUCION DE CONSULTORIAS RELACIONADAS CON LAS ACTIVIDADES ANTERIORES, LA PRESTACION DE SERVICIOS PROFESIONALES PARA ASESORAR Y SUPERVISAR LA IMPLANTACION DE PLANES DE DESARROLLO, SUPERVISION Y ASESORIA DE CONSTRUCCION DE TODO TIPO DE OBRAS E INSTALACIONES DE INGENIERIA, LA OPERACION DE TODA CLASE DE LABORATORIOS RELACIONADOS CON LA INGENIERIA</t>
  </si>
  <si>
    <t>134 CPEUM; 27 III, 30 I, 43; 45 I LOPSRM</t>
  </si>
  <si>
    <t xml:space="preserve">24/08/2016 </t>
  </si>
  <si>
    <t>CONSTRUCCION MEXICO, S.A. DE C.V.</t>
  </si>
  <si>
    <t>GRUPO ADMA, S.A. DE C.V.</t>
  </si>
  <si>
    <t>CONSTRUCCIONES PEREZ Y GIL, S.A. DE C.V.</t>
  </si>
  <si>
    <t>GRUPO PROFESIONAL PLANEACION Y PROYECTOS, S.A. DE C.V.</t>
  </si>
  <si>
    <t>FUSION MEXICANA DE INFRAESTRUCTURA, S. DE R.L. DE C.V.</t>
  </si>
  <si>
    <t>30/07/2016</t>
  </si>
  <si>
    <t>BUREAU VERITAS, S.A. DE C.V.</t>
  </si>
  <si>
    <t>ODEBRECHT PORTUGAL, S.A.</t>
  </si>
  <si>
    <t>CONSTRUCCIONES Y ELETROMECANICA DE MULSAY, S.A. DE C.V.</t>
  </si>
  <si>
    <t>TRANSPORTACIONES INTERNACIONALES TAMAULIPECOS, S.A. DE C.V.</t>
  </si>
  <si>
    <t>DESARROLLO Y CONSTRUCCIONES URBANAS, S.A. DE C.V.</t>
  </si>
  <si>
    <t>SANTOS JESUS MARTINEZ RESENDIZ</t>
  </si>
  <si>
    <t>Convento de San Agustin</t>
  </si>
  <si>
    <t>Querétaro</t>
  </si>
  <si>
    <t>FILYAL CONSTRUCCIONES, S.A. DE C.V.</t>
  </si>
  <si>
    <t>http://189.211.120.220:8880/files/opendata/16051-AD-AS-DCAGI-SC-051-16/15.-%20CF/15.pdf</t>
  </si>
  <si>
    <t>AA-009KDH-E120-2016</t>
  </si>
  <si>
    <t>AD-AS-DCAGI-SC-051-16</t>
  </si>
  <si>
    <t>SERVICIO DE ESTACIONAMIENTO VEHICULAR PARA GRUPO AEROPORTUARIO DE LA CIUDAD DE MEXICO,S.A. DE C.V</t>
  </si>
  <si>
    <t>MARTIN MENDALDE</t>
  </si>
  <si>
    <t>CORPORATIVO DE CONSTRUCCION EN MEXICO, S.A. DE C.V.</t>
  </si>
  <si>
    <t>134 CPEUM; 41 III LAASSP; 71 RLAASSP</t>
  </si>
  <si>
    <t>CONSTRUCTORA MAIZ-MIER, S.A. DE C.V.</t>
  </si>
  <si>
    <t>ARQUITECTURA CONSTRUCTIVA SAENZ, S.A. DE C.V.</t>
  </si>
  <si>
    <t>CONSTRUCTORA DE PROYECTOS VIALES DE MEXICO, S.A. DE C.V.</t>
  </si>
  <si>
    <t>Deducción sobre el monto total de los servicios no prestados hasta ese momento por cada día natural de atraso en la prestación del servicio</t>
  </si>
  <si>
    <t>GRUPO RODIO KRONSA, S.L.U.</t>
  </si>
  <si>
    <t>SENERMEX INGENIERIA Y SISTEMAS, S.A. DE C.V.</t>
  </si>
  <si>
    <t>CONSTRUCCIONES Y EDIFICACIONES A&amp;E, S.A. DE C.V.</t>
  </si>
  <si>
    <t>CONSORCIO DE INGENIEROS, S.A. DE C.V.</t>
  </si>
  <si>
    <t>TUBESA, S.A. DE C.V.</t>
  </si>
  <si>
    <t>CONSORCIO DE INGENIEROS CONSTRUCTORES Y CONSULTORES, S.A. DE C.V.</t>
  </si>
  <si>
    <t>SETEC INTERNATIONAL, S.A.S.</t>
  </si>
  <si>
    <t>Martin Mendalde</t>
  </si>
  <si>
    <t>http://189.211.120.220:8880/files/opendata/odata/16041-AD-AB-DCAGI-SC-041-16/15.-%20CF/15.pdf</t>
  </si>
  <si>
    <t>AA-009KDH999-E132-2016</t>
  </si>
  <si>
    <t>AD-AB-DCAGI-SC-041-16</t>
  </si>
  <si>
    <t>GRUPO ALBER, S.A. DE C.V.</t>
  </si>
  <si>
    <t>UTENCILIOS PARA EL DESARROLLO DEL PROGRAMA DE EMPLEO TEMPORAL</t>
  </si>
  <si>
    <t>ALAN MAURICIO RAMIREZ GRANIEL</t>
  </si>
  <si>
    <t>REAL DEL ROSARIO</t>
  </si>
  <si>
    <t>GRUPO CONSTRUCTOR Y EDIFICADOR GUERRERO, S.A. DE C.V.</t>
  </si>
  <si>
    <t>06000</t>
  </si>
  <si>
    <t>EQUIVENT, S.A. DE C.V.</t>
  </si>
  <si>
    <t>26 III, 42, 45 LAASSP</t>
  </si>
  <si>
    <t>CONSTRUCTORA VIRGO, S.A. DE C.V.</t>
  </si>
  <si>
    <t>13/10/2016</t>
  </si>
  <si>
    <t>CONSTRUCTORA E INGENIERIA APLICADA HABITAT, S.A. DE C.V.</t>
  </si>
  <si>
    <t>CONSTRUCTORA GORDILLO, S.A. DE C.V.</t>
  </si>
  <si>
    <t>SUPERVISION Y CONSTRUCCION RAPEMO, S.A. DE C.V.</t>
  </si>
  <si>
    <t>TEKKNE PROYECTOS Y CONSTRUCCION, S.A. DE C.V.</t>
  </si>
  <si>
    <t>GEXIQ, S.A. DE C.V.</t>
  </si>
  <si>
    <t>IMNOBILIARIA ALONSO DE JARDINEZ, S.A. DE C.V.</t>
  </si>
  <si>
    <t>Hidalgo</t>
  </si>
  <si>
    <t>http://189.211.120.220:8880/files/opendata/15031-AD-AS-DCAGI-SC-031-15/15.-%20CF/15.pdf</t>
  </si>
  <si>
    <t>AA-009KDH999-E2-2016</t>
  </si>
  <si>
    <t>AD-AS-DCAGI-SC-031/15</t>
  </si>
  <si>
    <t>SERVICIO RELACIONADO CON EL PROGRAMA DE EMPLEO TEMPORAL (PET) CORRESPONDIENTE A LAS ACCIONES PREPARATORIAS PARA LA CONSTRUCCION DEL NUEVO AEROPUERTO INTERNACIONAL DE LA CIUDAD DE MEXICO (SERVICIO DE TRASLADO DE PERSONAS)</t>
  </si>
  <si>
    <t>LINO MARQUEZ VITE</t>
  </si>
  <si>
    <t>MAVL480712ID7</t>
  </si>
  <si>
    <t>BRAVO</t>
  </si>
  <si>
    <t>GRUPO EMPRESARIAL JYPA, S.A. DE C.V.</t>
  </si>
  <si>
    <t>26 III; 42 LAASSP</t>
  </si>
  <si>
    <t>LASALLE PARTNERS, S. DE R.L. DE C.V.</t>
  </si>
  <si>
    <t xml:space="preserve">14/01/2016 </t>
  </si>
  <si>
    <t>BUFETE ARQUITECTONICO, S.A. DE C.V.</t>
  </si>
  <si>
    <t>18/05/2015</t>
  </si>
  <si>
    <t>CONSTRUCTORA ENGO, S.A. DE C.V.</t>
  </si>
  <si>
    <t>EDIFICADORA Y CONSTRUCTORA OLIJAR, S.A. DE C.V.</t>
  </si>
  <si>
    <t>ARQUITECTURA Y DISEÑO LA TARASCA, S.A. DE C.V.</t>
  </si>
  <si>
    <t>LOUIS BERGER MEXICO, S. DE R.L. DE C.V.</t>
  </si>
  <si>
    <t>GRUPO ESPECIALIZADO EN SUMINISTROS INTEGRALES, S.A. DE C.V.</t>
  </si>
  <si>
    <t>GRUPOS URTIDOR AL SERVICIO DEL CONSTRUCTOR, S.A. DE C.V.</t>
  </si>
  <si>
    <t>Bravo</t>
  </si>
  <si>
    <t>GORSA OBRAS CIVILES, S.A. DE C.V.</t>
  </si>
  <si>
    <t>http://189.211.120.220:8880/files/opendata/odata/16037-AD-AB-DCAGI-SC-037-16/15.-%20CF/15.pdf</t>
  </si>
  <si>
    <t>AA-009KDH999-E131-2016</t>
  </si>
  <si>
    <t>AD-AB-DCAGI-SC-037-16</t>
  </si>
  <si>
    <t>IMPLEMENTOS PARA EL DESARROLLO DEL PROGRAMA DE EMPLEO TEMPORAL</t>
  </si>
  <si>
    <t>ARTURO GARCIA CELIO</t>
  </si>
  <si>
    <t>PLAZA SAN JACINTO</t>
  </si>
  <si>
    <t>DESARROLLADORA DE ESPECIOS HABITABLES, S.A. DE C.V.</t>
  </si>
  <si>
    <t>CORSAN-CORVIAM CONSTRUCCION, S.A.</t>
  </si>
  <si>
    <t>DESARROLLADORA DE OBRAS DE MEXICO, S.A. DE C.V.</t>
  </si>
  <si>
    <t>LOVI CORPORATIVO DE INGENIERIA Y CONSTRUCCION, S.A. DE C.V.</t>
  </si>
  <si>
    <t>TADCO CONSTRUCTORA, S.A. DE C.V.</t>
  </si>
  <si>
    <t>DIAZ IGA EDIFICACIONES URBANAS E INDUSTRIALES, S.A. DE C.V.</t>
  </si>
  <si>
    <t>INGENIERIA Y DESARROLLO LAS TRUCHAS, S.A. DE C.V.</t>
  </si>
  <si>
    <t>DESARROLLADORA DE OBRAS INMOBILIARIAS DEL CENTRO, S.A. DE C.V.</t>
  </si>
  <si>
    <t>BUFETE LAGUNERO DE BIENES RAICES, S.A. DE C.V.</t>
  </si>
  <si>
    <t>GLM COMUNICACIONES, S.A. DE C.V.</t>
  </si>
  <si>
    <t>CONSULTORIA EN OBRA, S.A. DE C.V.</t>
  </si>
  <si>
    <t>CONSTRUCTORA MAKRO, S.A. DE C.V.</t>
  </si>
  <si>
    <t>http://189.211.120.220:8880/files/opendata/16039-AD-AS-DCAGI-SC-039-16/15.-%20CF/15.pdf</t>
  </si>
  <si>
    <t>AD-AS-DCAGI-SC-039-16 </t>
  </si>
  <si>
    <t>AD-AS-DCAGI-SC-039-16</t>
  </si>
  <si>
    <t>GEN CONSTRUCTORA, S.A. DE C.V.</t>
  </si>
  <si>
    <t>SILLAS APILABLES ACOJINADAS Y MESAS PAEA EVENTOS LICITATORIOS</t>
  </si>
  <si>
    <t>SUMINISTRO LARY S.A DE C.V.</t>
  </si>
  <si>
    <t>SLA940208720</t>
  </si>
  <si>
    <t>SERGIO PEÑUELAS LAGO</t>
  </si>
  <si>
    <t>SUMINISTRO DE TODA CLASE DE DE MOBILIARIO PARA EQUIPAMIENTO DE ESCUELAS Y OFICINAS , ASI COMO TODA CLASE DE APARATOS ELECTRICOS , ELECTRONICOS DE COMUNICACION, INFORMATICOS, AUDIOVISUALES, Y DE CONTROL. SUMINISTRO DE ARTICULOS Y MATERIALES DIDACTICOS, EDUCATIVOS, Y PAPELERIA EN GENERAL; B) ASDQUISICION DE TODA DE BIENES MUEBLES E INMUEBLES NECESARIOS PARA LA EXISTENCIA Y LOGRO DEL OBJETO SOCIAL.</t>
  </si>
  <si>
    <t>22/09/2016</t>
  </si>
  <si>
    <t>GYBSA CONSTRUCCIONES, S.A. DE C.V.</t>
  </si>
  <si>
    <t>MM-MEX, S.A. DE C.V.</t>
  </si>
  <si>
    <t>ACAPRO DE HIDALGO, S.A. DE C.V.</t>
  </si>
  <si>
    <t>GIINSA INTEGRADORA, S.A. DE C.V.</t>
  </si>
  <si>
    <t>SALVADOR SANCHEZ DE LA BARQUERA</t>
  </si>
  <si>
    <t>Av. Insurgentes Sur</t>
  </si>
  <si>
    <t>http://189.211.120.220:8880/files/opendata/14001-AD-DCAGI-SA-GAR-01-14/15.-%20CF/15.pdf</t>
  </si>
  <si>
    <t>AD-DCAGI-SA-GAR-01/14</t>
  </si>
  <si>
    <t>CONFIGURACION INICIAL DE EQUIPOS INSTALADOS EN EL INMUEBLE DE ALTAVISTA PARA SERVICIO DE RED LOCAL, SEGURIDAD DE DATOS Y TELEFONIA.</t>
  </si>
  <si>
    <t>PROVEEDOR DE EQUIPO DE TELECOMUNICACION</t>
  </si>
  <si>
    <t>P.A.C.C.S.A INGENIERIA, S.A. DE C.V.</t>
  </si>
  <si>
    <t>APOYO PARA EL DESARROLLO, S.A. DE C.V.</t>
  </si>
  <si>
    <t>GRUPO ASFALTOS PROCESADOS, S.A. DE C.V.</t>
  </si>
  <si>
    <t>GRUPO COSAR, S.A. DE C.V.</t>
  </si>
  <si>
    <t>RESIDUOS INDUSTRIALES MULTIQUIM, S.A. DE C.V.</t>
  </si>
  <si>
    <t>HIDALSIN CONSTRUCCIONES, S.A. DE C.V.</t>
  </si>
  <si>
    <t>AUDING INTRAESA, S.A.</t>
  </si>
  <si>
    <t>CONSTRUCTORA AGROINDUSTRIAL ACTIVA, S.A. DE C.V.</t>
  </si>
  <si>
    <t>JOSE ALFREDO SEPULVEDA FAYAD</t>
  </si>
  <si>
    <t>http://189.211.120.220:8880/files/opendata/15038-AD-AS-DCAGI-SC-038-15/15.-%20CF/15.pdf</t>
  </si>
  <si>
    <t>AA-009KDH999-E56-2016</t>
  </si>
  <si>
    <t>AD-AS-DCAGI-SC-038/15</t>
  </si>
  <si>
    <t>SERVICIO INTEGRAL DE CORREO ELECTRONICO Y DIRECTORIO ACTIVO</t>
  </si>
  <si>
    <t>TEMOCSA CONSTRUCTORA, S.A. DE C.V.</t>
  </si>
  <si>
    <t>C&amp;L CAPITAL PARTNERS, S.A. DE C.V.</t>
  </si>
  <si>
    <t>CAL091214CJ2</t>
  </si>
  <si>
    <t>CARLOS ALBERTO ACOSTA HERNANDEZ</t>
  </si>
  <si>
    <t>BOSQUE DE CIRUELOS</t>
  </si>
  <si>
    <t>19/02/2010</t>
  </si>
  <si>
    <t>ENTRE OTRAS ACTIVIDADES LA PRESTACION DE SERVICIOS TECNICOS</t>
  </si>
  <si>
    <t>ADMINISTRACION Y SERVICIOS TECNICOS A LA CONSTRUCCION, S.A. DE C.V.</t>
  </si>
  <si>
    <t>CONSULTRANS, S.A.U.</t>
  </si>
  <si>
    <t>RYE CONSULTORES Y CONSTRUCTORES, S.A. DE C.V.</t>
  </si>
  <si>
    <t>EURHIDRA MEXICO, S.A. DE C.V.</t>
  </si>
  <si>
    <t>CONSTRUCTORA HOSTOTIPAQUILLO, S.A. DE C.V.</t>
  </si>
  <si>
    <t>BOVIS PROJECT MANAGEMENT, S.A.</t>
  </si>
  <si>
    <t>ANTONIO ANDERE PEREZ MORENO</t>
  </si>
  <si>
    <t>Bosque de Ciruelos</t>
  </si>
  <si>
    <t>http://189.211.120.220:8880/files/opendata/odata/16052-AD-AS-DCAGI-SC-052-16/15.-%20CF/15.pdf</t>
  </si>
  <si>
    <t>AA-009KDH999-E133-2016</t>
  </si>
  <si>
    <t>AD-AS-DCAGI-SC-052-16</t>
  </si>
  <si>
    <t>ATESTIGUAMIENTO DEL PROCEDIMIENTO DE LICITACION PUBLICA INTERNACIONAL, PARA  LA SUPERVISON T?CNICA Y ADMINISTRATIVA DE CONSTRUCCION PARA EL EDIFICIO TERMINAL DEL NUEVO AEROPUERTO INTERNACIONAL DE LA CIUDAD DE MEXICO (NAICM).</t>
  </si>
  <si>
    <t>ROBERTO ZAVALA CHAVERO</t>
  </si>
  <si>
    <t>ASA131016MT6</t>
  </si>
  <si>
    <t>TLACOTALPAN</t>
  </si>
  <si>
    <t>134 CPEUM; 26 III, 41 I, 47 LAASSP; 71, 72 II RLAASSP</t>
  </si>
  <si>
    <t xml:space="preserve">18/10/2016 </t>
  </si>
  <si>
    <t>ATESTIGUAMIENTO DEL PROCEDIMIENTO DE LICITACI?N P?BLICA INTERNACIONAL, PARA LA SUPERVISI?N T?CNICA Y ADMINISTRATIVA DE CONSTRUCCI?N PARA EL EDIFICIO TERMINAL DEL NUEVO AEROPUERTO INTERNACIONAL DE LA CIUDAD DE M?XICO (NAICM).</t>
  </si>
  <si>
    <t>MONCAYO CEDILLO, S.A. DE C.V.</t>
  </si>
  <si>
    <t>EDIFICACIONES URBANAS E INDUSTRIALES, S.A. DE C.V.</t>
  </si>
  <si>
    <t>CENTRO DE ESTUDIOS DE MATERIALES Y DE CONTROL DE OBRA, S.A.</t>
  </si>
  <si>
    <t>G.V. ARQUITECTOS, S.A. DE C.V.</t>
  </si>
  <si>
    <t>PETROTIGER SERVICES MEXICO, S. DE R.L. DE C.V.</t>
  </si>
  <si>
    <t>PROYECTO CONSTRUCCION Y SUPERVISION PALLAS, S.A. DE C.V.</t>
  </si>
  <si>
    <t>MARIANO AZUELA</t>
  </si>
  <si>
    <t>GRUPO CONSTRUCTOR DIAMANTE, S.A. DE C.V.</t>
  </si>
  <si>
    <t>http://189.211.120.220:8880/files/opendata/15064-AD-OP-DCAGI-SC-064-15/15.-%20CF/15.pdf</t>
  </si>
  <si>
    <t>AA-009KDH999-E6-2016</t>
  </si>
  <si>
    <t>AD-OP-DCAGI-SC-064/15</t>
  </si>
  <si>
    <t>ADECUACION DE ESPACIOS EN EL CAMPAMENTO EXISTENTE EN LA PUERTA 8 DEL POLIGONO DEL NAICM</t>
  </si>
  <si>
    <t>CALAPA CONSTRUCCIONES, S. A.</t>
  </si>
  <si>
    <t>CCO1200211E18</t>
  </si>
  <si>
    <t>ABDON LOPEZ GARCIA</t>
  </si>
  <si>
    <t>IZQUITECATL</t>
  </si>
  <si>
    <t>22/04/2010</t>
  </si>
  <si>
    <t>EL DISEÑO, PLANEACION, CONSTRUCCION, SUPERVISION, ADMINISTRACION, SUBCONTRATACION DE TODO TIPO DE OBRAS DE ARQUITECTURA, INGENIERIA CIVIL, INDUSTRIAL O DE CUALQUIER OTRO TIPO, PUBLICA O PRIVADA.</t>
  </si>
  <si>
    <t>GOMEZ CAJIAO Y ASOCIADOS, S.A.</t>
  </si>
  <si>
    <t>CONSTRUCCIONES CARUZO, S.A. DE C.V.</t>
  </si>
  <si>
    <t>DISMINUCIÓN DEL MONTO DEL CONTRATO POR DIFERENCIA EN IVA</t>
  </si>
  <si>
    <t>23/12/2015</t>
  </si>
  <si>
    <t>CONSTRUCCIONES Y ELECTRIFICACIONES LOGISTICAS, S.A. DE C.V.</t>
  </si>
  <si>
    <t>EDIFICACIONES TRIVAL, S.A. DE C.V.</t>
  </si>
  <si>
    <t>CONSTRUSERVICIOS VH, S.A. DE C.V.</t>
  </si>
  <si>
    <t>GRUPO CONSTRUCTOR TRANPORTIEREN, S.A. DE C.V.</t>
  </si>
  <si>
    <t>RICARDO RINCON GUZMAN</t>
  </si>
  <si>
    <t>Izquitecatl</t>
  </si>
  <si>
    <t>http://189.211.120.220:8880/files/opendata/odata/16053-AD-AS-DCAGI-SC-053-16/15.-%20CF/15.pdf</t>
  </si>
  <si>
    <t>AA-009KDH999-E134-2016</t>
  </si>
  <si>
    <t>AD-AS-DCAGI-SC-053-16</t>
  </si>
  <si>
    <t>ATESTIGUAMIENTO DEL PROCEDIMIENTO DE LICITACION PUBLICA INTERNACIONAL, RELATIVA AL SISTEMA DE PRECARGA E INSTRUMENTACION GEOTECNICA, INFRAESTRUCTURA, ESTRUCTURA DE PAVIMENTOS Y OBRA CIVIL DE AYUDAS VISUALES PARA LA NAVEGACION DE LA PISTA 2</t>
  </si>
  <si>
    <t>JOSE FRANCISCO PONCE Y CORDOVA</t>
  </si>
  <si>
    <t>INTEGRADORES DE TECNOLOGIA, S.A. DE C.V.</t>
  </si>
  <si>
    <t>SUR 77</t>
  </si>
  <si>
    <t>RDC CORPORATIVO, S.A. DE C.V.</t>
  </si>
  <si>
    <t>18/10/2016</t>
  </si>
  <si>
    <t>CONSTRUCTORA MAS, S.A. DE C.V.</t>
  </si>
  <si>
    <t>ATESTIGUAMIENTO DEL PROCEDIMIENTO DE LICITACI?N P?BLICA INTERNACIONAL, RELATIVA AL SISTEMA DE PRECARGA E INSTRUMENTACI?N GEOT?CNICA, INFRAESTRUCTURA, ESTRUCTURA DE PAVIMENTOS Y OBRA CIVIL DE AYUDAS VISUALES PARA LA NAVEGACI?N DE LA PISTA 2</t>
  </si>
  <si>
    <t>CONSTRUCTORA MEXICANA DESTINO, S.A. DE C.V.</t>
  </si>
  <si>
    <t>PETREOS Y ASFALTOS, S.A. DE C.V.</t>
  </si>
  <si>
    <t>INFRAESTRUCTURA TECNICA, S.A. DE C.V.</t>
  </si>
  <si>
    <t>GRUPO CONSTRUCTOR OZR, S.A. DE C.V.</t>
  </si>
  <si>
    <t>SINOHYDRO MEXICO, S.A. DE C.V.</t>
  </si>
  <si>
    <t>VIAS CONCESIONADAS DEL NORTE, S.A. DE C.V.</t>
  </si>
  <si>
    <t>CONSTRUCCIONES DEL PACIFICO, S.A. DE C.V.</t>
  </si>
  <si>
    <t>http://189.211.120.220:8880/files/opendata/odata/16054-AD-AS-DCAGI-SC-054-16/15.-%20CF/15.pdf</t>
  </si>
  <si>
    <t>AA-009KDH999-E135-2016</t>
  </si>
  <si>
    <t>AD-AS-DCAGI-SC-054-16</t>
  </si>
  <si>
    <t>ATESTIGUAMIENTO DEL PROCEDIMIENTO DE LICITACION PUBLICA INTERNACIONAL, RELATIVA AL SISTEMA DE PRECARGA E INSTRUMENTACION GEOTECNICA, INFRAESTRUCTURA, ESTRUCTURA DE PAVIMENTOS Y OBRA CIVIL DE AYUDAS VISUALES PARA LA NAVEGACION DE LA PISTA 3</t>
  </si>
  <si>
    <t>CONSTRUCCIONES VELASCO, S.A. DE C.V.</t>
  </si>
  <si>
    <t>GRUPO COVASA, S.A. DE C.V.</t>
  </si>
  <si>
    <t>19/10/2016</t>
  </si>
  <si>
    <t>ATESTIGUAMIENTO DEL PROCEDIMIENTO DE LICITACI?N P?BLICA INTERNACIONAL, RELATIVA AL SISTEMA DE PRECARGA E INSTRUMENTACI?N GEOT?CNICA, INFRAESTRUCTURA, ESTRUCTURA DE PAVIMENTOS Y OBRA CIVIL DE AYUDAS VISUALES PARA LA NAVEGACI?N DE LA PISTA 3</t>
  </si>
  <si>
    <t>EDIFICACIONES LA GUARDIANA, S.A. DE C.V.</t>
  </si>
  <si>
    <t>FERROVIAL AGROMAN, S.A.</t>
  </si>
  <si>
    <t>FERROVIAL AGROMAN MEXICO, S.A. DE C.V.</t>
  </si>
  <si>
    <t>SERVICON, S.A. DE C.V.</t>
  </si>
  <si>
    <t>CONSTRUCTORA ALDESEM, S.A. DE C.V.</t>
  </si>
  <si>
    <t>CONSTRUCTORA YVA, S.A. DE C.V.</t>
  </si>
  <si>
    <t>http://189.211.120.220:8880/files/opendata/15093-AD-SRO-DCAGI-SC-093-15/15.-%20CF/15.pdf</t>
  </si>
  <si>
    <t>AD-SRO-DCAGI-SC-093/15 </t>
  </si>
  <si>
    <t>AD-SRO-DCAGI-SC-093-15</t>
  </si>
  <si>
    <t>SERVICIO PARA LA ASISTENCIA TECNICA ESPECIALIZADA EN MATERIA DE GEOTECNIA Y CIMENTACION APLICADA A LA INFRAESTRUCTURA AEROPORTUARIA</t>
  </si>
  <si>
    <t>GHOLAMREZA MESRI</t>
  </si>
  <si>
    <t xml:space="preserve">YANKEE RIDGE LN </t>
  </si>
  <si>
    <t>URBANA</t>
  </si>
  <si>
    <t>ILLINOIS</t>
  </si>
  <si>
    <t>ASSIGNIA INFRAESTRUCTURAS, S.A.</t>
  </si>
  <si>
    <t>CONCRETOS ASFALTICOS PIRAMIDE, S.A. DE C.V.</t>
  </si>
  <si>
    <t>DEDUCCIÓN DEL 5.28% DEL MONTO DEL CONTRATO POR IMPUESTO Y DÓLAR</t>
  </si>
  <si>
    <t>AGREGADOS, MAQUINARIA Y CONSTRUCTOR, S.A. DE C.V.</t>
  </si>
  <si>
    <t>KRONOS MINING, S.A. DE C.V.</t>
  </si>
  <si>
    <t>Yankee Ridge Ln Urbana</t>
  </si>
  <si>
    <t>EEUU</t>
  </si>
  <si>
    <t>FCC CONSTRUCCION MEXICO, S.A. DE C.V.</t>
  </si>
  <si>
    <t>http://189.211.120.220:8880/files/opendata/odata/16050-AD-SRO-DCAGI-SC-050-16/15.-%20CF/15.pdf</t>
  </si>
  <si>
    <t>AO-009KDH999-E138-2016</t>
  </si>
  <si>
    <t>AD-SRO-DCAGI-SC-050-16</t>
  </si>
  <si>
    <t>SERVICIO DE ASISTENCIA T?CNICA ESPECIALIZADA EN MATERIA DE PROTECCI?N CONTRA INCENDIO APLICADA A LA INFRAESTRUCTURA AEROPORTUARIA DEL PROYECTO DEL NAICM.</t>
  </si>
  <si>
    <t>TERRY E. SCHULTZ</t>
  </si>
  <si>
    <t>WILDHORSE MEADOWS</t>
  </si>
  <si>
    <t>63005</t>
  </si>
  <si>
    <t>CHESTERFIELD</t>
  </si>
  <si>
    <t>MISSOURI</t>
  </si>
  <si>
    <t>INDUSTRIAL DE CONSTRUCCION TITANES, S.A. DE C.V.</t>
  </si>
  <si>
    <t>26/10/2016</t>
  </si>
  <si>
    <t>NEXUS, S.A. DE C.V.</t>
  </si>
  <si>
    <t>MANUFACTURA Y MANTENIMIENTO INDUSTRIAL, S.A.</t>
  </si>
  <si>
    <t>CONSTRUCCIONES ROTTER, S.A. DE C.V.</t>
  </si>
  <si>
    <t>INGENIERIA AMBIENTALES Y PROCESOS, S.A. DE C.V.</t>
  </si>
  <si>
    <t>CONSEER, S.A. DE C.V.</t>
  </si>
  <si>
    <t>EDIFICACIONES Y OBRAS SANTA FE, S.A. DE C.V.</t>
  </si>
  <si>
    <t>GLOBAL MEXICANA DE INFRAESTRUCTURA, S.A. DE C.V.</t>
  </si>
  <si>
    <t>CONSTRUCCIONES LOS POTROS, S.A. DE C.V.</t>
  </si>
  <si>
    <t>http://189.211.120.220:8880/files/opendata/odata/16065-AD-AS-DCAGI-SC-065-16/15.-%20CF/15.pdf</t>
  </si>
  <si>
    <t>AA-009KDH999-E139-2016</t>
  </si>
  <si>
    <t>AD-AS-DCAGI-SC-065-16</t>
  </si>
  <si>
    <t>PLAN DE INTEGRACI?N EJIDAL PARA EL PROYECTO DEL NUEVO AEROPUERTO INTERNACIONAL DE LA CIUDAD DE M?XICO (NAICM) SEGUNDA FASE.</t>
  </si>
  <si>
    <t>LFU150305UX7</t>
  </si>
  <si>
    <t>GUSTAVO HUMBERTO LIPKAU HENRIQUEZ</t>
  </si>
  <si>
    <t>CONSTITUYENTES</t>
  </si>
  <si>
    <t>ANALISIS, INSTALACION, OPTIMIZACION Y FINANCIAMIENTO; LUXMART FUTURA TE GARANTIZA LA ILUMINACION PERFECTA. TAN PERFECTA, DE HECHO, QUE SE PAGA SOLA.</t>
  </si>
  <si>
    <t xml:space="preserve">134 CPEUM; 26 III, 41 III, 45 LAASSP; </t>
  </si>
  <si>
    <t>OPERADORA ECOBIOPLANT, S.A. DE C.V.</t>
  </si>
  <si>
    <t>GRUPO CORPORATIVO URBIS, S.A. DE C.V.</t>
  </si>
  <si>
    <t>CONSTRUCTORA MOOL, S.A. DE C.V.</t>
  </si>
  <si>
    <t>MAQUINARIA KAMBUL, S.A. DE C.V.</t>
  </si>
  <si>
    <t>EDUARDO A. MARTINEZ URQUIDI</t>
  </si>
  <si>
    <t>http://189.211.120.220:8880/files/opendata/odata/16064-AD-AS-DCAGI-SC-064-16/15.-%20CF/15.pdf</t>
  </si>
  <si>
    <t>AA-009KDH999-E141-2016</t>
  </si>
  <si>
    <t>AD-AS-DCAGI-SC-064-16</t>
  </si>
  <si>
    <t>ASESORIA TECNICA Y CAPACITACION DE NUCLEOS AGRARIOS (COMISARIADOS EJIDALES) PARA LOS 7 EJIDOS COLINDANTES AL PREDIO DEL NUEVO AEROPUERTO INTERNACIONAL DE LA CIUDAD DE MEXICO (NAICM) SEGUNDA FASE.</t>
  </si>
  <si>
    <t>CLE130917LR8</t>
  </si>
  <si>
    <t>JOSE ARTURO LAZCANO PACHECO</t>
  </si>
  <si>
    <t>3ER. RETORNO LAGO DE CHAPULTEPEC</t>
  </si>
  <si>
    <t>ECATEPEC</t>
  </si>
  <si>
    <t>17/09/2013</t>
  </si>
  <si>
    <t>CONSTRUCTORA E INMOBILIARIA RIO MEDIO, S.A. DE C.V.</t>
  </si>
  <si>
    <t>ATENDEMOS TODAS LAS MARCAS CON MOTORES DIESEL Y GASOLINA. CONTAMOS PLATAFORMA PARA EL TRASLADO DE SU VEHICULO. REALIZAMOS TODOS LOS SERVICIOS DE MANTENIMIENTO PREVENTIVO Y CORRECTIVO.</t>
  </si>
  <si>
    <t>COPISA PROYECTOS E INFREAESTRUCTURAS MEXICO, S.A. DE C.V.</t>
  </si>
  <si>
    <t>MULTINACIONALES MARTINEZ GREY, S.A. DE C.V.</t>
  </si>
  <si>
    <t>MARTIN ISLAS FUENTES</t>
  </si>
  <si>
    <t>Ecatepec</t>
  </si>
  <si>
    <t>http://189.211.120.220:8880/files/opendata/odata/16040-AD-AS-DCAGI-SC-040-16/15.-%20CF/15.pdf</t>
  </si>
  <si>
    <t>AA-009KDH999-E148-2016</t>
  </si>
  <si>
    <t>AD-AS-DCAGI-SC-040-16</t>
  </si>
  <si>
    <t>SERVICIO DE AUDITOR?A EXTERNA PARA LA ELABORACI?N DE LA DECLARACION INFORMATIVA SOBRE LA SITUACION FISCAL (DICTAMEN FISCAL) Y DICTAMEN DE CONTRIBUCIONES LOCALES</t>
  </si>
  <si>
    <t>PRI981101785</t>
  </si>
  <si>
    <t>41 I LAASSP; 72 II RLAASSP</t>
  </si>
  <si>
    <t>17/11/2016</t>
  </si>
  <si>
    <t>http://189.211.120.220:8880/files/opendata/15001-AD-SRO-DCAGI-SC-001-15/15.-%20CF/15.pdf</t>
  </si>
  <si>
    <t>SO-009KDH999-N74-2015</t>
  </si>
  <si>
    <t>CONSTRUCTORA GAYPE, S.A. DE C.V.</t>
  </si>
  <si>
    <t>AD-SRO-DCAGI-SC-001/15</t>
  </si>
  <si>
    <t>PROYECTO EJECUTIVO DEL DRENAJE PLUVIAL TEMPORAL PARA LA PROTECCION DE LA ZONA CONTRA INUNDACIONES PROVENIENTES DE PRECIPITACIONES DENTRO DEL PERIMETRODEL AEROPUERTO EN EL LAGO DE TEXCOCO, DURANTE LA CONSTRUCCION DE LA PRIMERA FASE DEL NUEVO AEROPUERTO INTERNACIONAL DE LA CIUDAD DE MEXICO</t>
  </si>
  <si>
    <t>SAN JORGE CONSTRUCCIONES, S.A. DE C.V.</t>
  </si>
  <si>
    <t>GIC900813219</t>
  </si>
  <si>
    <t>GRUPOS ASFALTOS PROCESADOS, S.A. DE C.V.</t>
  </si>
  <si>
    <t>SOLUCIONES INTEGRALES DE ALTA TENSION, S.A. DE C.V.</t>
  </si>
  <si>
    <t>42 XIV LOSRM</t>
  </si>
  <si>
    <t>17/09/2015</t>
  </si>
  <si>
    <t>28/01/2015</t>
  </si>
  <si>
    <t>LUNA RODRIGUEZ, S.A. DE C.V.</t>
  </si>
  <si>
    <t>AL, S.A. DE C.V.</t>
  </si>
  <si>
    <t>FM CONSTRUCTORES, S.A. DE C.V.</t>
  </si>
  <si>
    <t>31/03/2015</t>
  </si>
  <si>
    <t>NA CONSTRUCCIONES DEL PACIFICO, S.A. DE C.V.</t>
  </si>
  <si>
    <t>FOSMON CONSTRUCCIONES, S.A. DE C.V.</t>
  </si>
  <si>
    <t>CONSTRUCTORES EN CORPORACION, S.A. DE C.V.</t>
  </si>
  <si>
    <t xml:space="preserve">Calzada de Tlalpan </t>
  </si>
  <si>
    <t>http://189.211.120.220:8880/files/opendata/16063-AD-AS-DCAGI-SC-063-16/15.-%20CF/15.pdf</t>
  </si>
  <si>
    <t>AD-AS-DCAGI-SC-063-16</t>
  </si>
  <si>
    <t>SAMTRAC, S.A. DE C.V.</t>
  </si>
  <si>
    <t>ASESORIA TECNICA Y CAPACITACION A TRABAJADORES DEL PROGRAMA DE EMPLEO TEMPORAL DE MANO DE OBRA CAMPESINA O URBANA MARGINADA PARA LOS 7 EJIDOS COLINDANTES AL PREDIO DEL NAICM  (MINIMO 960, MAXIMO 2400 TRABAJADORES) SEGUNDA FASE.</t>
  </si>
  <si>
    <t>ADR120111NV2</t>
  </si>
  <si>
    <t>JESUS MARIO LIBERATO TELLEZ</t>
  </si>
  <si>
    <t>INSURGENTES</t>
  </si>
  <si>
    <t>43991</t>
  </si>
  <si>
    <t>TEPEAPULCO</t>
  </si>
  <si>
    <t xml:space="preserve">17/08/2012 </t>
  </si>
  <si>
    <t>Registro Público de la Propiedad y del Comercio de Apan</t>
  </si>
  <si>
    <t>EL APROVECHAMIENTO INTEGRAL, GENERAL Y EQUILIBRADO DE LOS RECURSOS BIOTICOS Y ABIOTICOS PRESENTES EN LA REGION APLICANDO TECNOLOGIAS PROPIAS ADECUADAS Y LAS EXISTENTES EN EL MERCADO DE SERVICIOS COMPARTIENDO CON LOS POSEEDORES LEGALES DE TALES RECURSOS LOS INGRESOS, RIESGOS Y UTILIDADES GENERADAS GARANTIZANDO CON ELLO EL DESARROLLO MUTUO EN ASPECTOS ECONOMICO, SOCIAL Y HUMANO. LLEVAR A CABO AQUELLOS ACTOS DE CARACTER ECONOMICO Y MATERIAL QUE TIENDAN AL MEJORAMIENTO DE LA SOCIEDAD ESTABLECIDA Y LA DE SUS DEMANDANTES, CON LA VOCACION DE PRESTAR UN SERVICIO DE CALIDAD Y EXCELENCIA, QUE REDUNDE EN EL INCREMENTO DE LA PRODUCCION, PRODUCTIVIDAD Y COMPETITIVIDAD DE LAS ORGANIZACIONES, NUCLEOS AGRARIOS O EMPRESAS PARTICULARES DEMANDANTES DE SUS SERVICIOS. LA PRESTACION DE SERVICIOS INTEGRALES PARA EL DESARROLLO AGROPECUARIO, FORESTAL, PESQUERO, DE TRANSFORMACION Y SERVICIOS TANTO EN EL MEDIO RURAL COMO URBANO. ELABORACION DE PLANES PROGRAMAS Y PROYECTOS DE DESARROLLO QUE FOMENTEN EL CRECIMIENTO Y DESARROLLO SUSTENTABLE DE LOS NUCLEOS AGRARIOS, ORGANIZACIONES ECONOMICAS Y EMPRESAS PRODUCTIVA ACORDE A LA DISPONIBILIDAD DE LOS RECURSOS DE LOS SOLICITANTES DEL SERVICIO, LAS INSTANCIAS DE FOMENTO AGROPECUARIO DONDE SE PARTICIPE Y A LA CAPACIDAD DE PARTICIPACION Y GESTION DE LOS PRODUCTORES. FOMENTAR LA ORGANIZACION ECONOMICA A TRAVES DEL ESTABLECIMIENTO DE FORMAS JURIDICAS DE LOS PRODUCTORES, DE ACUERDO A SU NATURALEZA EN RELACION A LA TENDENCIA DE LA TIERRA Y A SUS EXPECTATIVAS DE DESARROLLO, SUS NECESIDADES REALES, SU EMPRESA Y EL POTENCIAL DE LOS RECURSOS FISICOS Y HUMANOS DISPONIBLES. LA PRESTACION DE TODA CLASE DE SERVICIOS DE ASESORIA EN PRODUCCION, MANEJO, ADMINISTRACION, MERCADOTECNIA A PRODUCTORES AGRICOLAS, PECUARIOS Y AGROINDUSTRIALES, LO QUE SE HARA POR SI O MEDIANTE TERCEROS, ESTABLECIENDO PARA ELLO CONTRATOS DE ASOCIACION, CONVENIOS O ACUERDOS DE CARACTER TRANSITORIO O DEFINITIVO.</t>
  </si>
  <si>
    <t xml:space="preserve">28/11/2016 </t>
  </si>
  <si>
    <t>ASESORIA TECNICA Y CAPACITACION A TRABAJADORES DEL PROGRAMA DE EMPLEO TEMPORAL DE MANO DE OBRA CAMPESINA O URBANA MARGINADA PARA LOS 7 EJIDOS COLINDANTES AL PREDIO DEL NAICM (MINIMO 960, MAXIMO 2400 TRABAJADORES) SEGUNDA FASE.</t>
  </si>
  <si>
    <t>IBALCA, S.A. DE C.V.</t>
  </si>
  <si>
    <t>SAVI AIRE, S.A. DE C.V.</t>
  </si>
  <si>
    <t>BASHAM, RINGE Y CORREA, S.C.</t>
  </si>
  <si>
    <t>CONSTRUCCION Y ESTUDIOS DE INGENIERIA CIVIL, S.A. DE C.V.</t>
  </si>
  <si>
    <t>Insurgentes</t>
  </si>
  <si>
    <t>Tepeapulco</t>
  </si>
  <si>
    <t>http://189.211.120.220:8880/files/opendata/odata/16056-AD-AS-DCAGI-SC-056-16/15.-%20CF/15.pdf</t>
  </si>
  <si>
    <t>AA-009KDH999-E151-2016</t>
  </si>
  <si>
    <t>AD-AS-DCAGI-SC-056-16</t>
  </si>
  <si>
    <t>ARRENDAR ESPACIO PARA ESTACIONAR VEH?CULOS Y EQUIPOS RELACIONADOS CON LA OBRA DEL NAICM</t>
  </si>
  <si>
    <t>PROMOCIONES FOLKLORICAS CORTES, S.A. DE C.V.</t>
  </si>
  <si>
    <t>PFC070118T68</t>
  </si>
  <si>
    <t>JORGE LUIS CORTES SOTO</t>
  </si>
  <si>
    <t>JOSE ANTONIO TORRES</t>
  </si>
  <si>
    <t>19/01/2007</t>
  </si>
  <si>
    <t>134 CPEUM; 26 III, 41 III LAASSP; 71 RLAASSP</t>
  </si>
  <si>
    <t>28/11/2016</t>
  </si>
  <si>
    <t>ARUP NORTH AMERICA LIMITED</t>
  </si>
  <si>
    <t>ARUP INGENIERIA Y CONSULTORIA DE MEXICO, S. DE R.L. DE C.V.</t>
  </si>
  <si>
    <t>ARQUITECTURA 911, S.C.</t>
  </si>
  <si>
    <t>BJAKE INGLES GROUP NYC, LLC.</t>
  </si>
  <si>
    <t>AUTOBUSES ABC PLUS, S.A. DE C.V.</t>
  </si>
  <si>
    <t>http://189.211.120.220:8880/files/opendata/15002-AD-DCAGI-SA-GAR-02-15/15.-%20CF/15.pdf</t>
  </si>
  <si>
    <t>AD-DCAGI-SA-GAR-02/15</t>
  </si>
  <si>
    <t>SERVICIO DE SOPORTE TECNICO Y MANTENIMIENTO PARA LOS EQUIPOS DEL SERVICIO DE RED LOCAL, SEGURIDAD DE DATOS Y TELEFONIA</t>
  </si>
  <si>
    <t>ESTRATEGIA Y DIVERSIFICACION EN EL DESARROLLO, S.C. DE R.V.</t>
  </si>
  <si>
    <t>RIOBOO, S.A. DE C.V.</t>
  </si>
  <si>
    <t>EIOCSA EVALUACION INTEGRAL DE OBRAS CIVILES, S.A. DE C.V.</t>
  </si>
  <si>
    <t>http://189.211.120.220:8880/files/opendata/odata/16068-AD-AS-DCAGI-SC-068-16/15.-%20CF/15.pdf</t>
  </si>
  <si>
    <t>AA-009KDH999-E154-2016</t>
  </si>
  <si>
    <t>AD-AS-DCAGI-SC-068-16</t>
  </si>
  <si>
    <t>SERVICIOS EDITORIALES PARA GENERAR UN REPORTE DE AVANCES EN LA CONSTRUCCI?N DEL PROYECTO DEL NAICM</t>
  </si>
  <si>
    <t>ROCIO MIRELES GAVITO</t>
  </si>
  <si>
    <t>MIGR631024SQ0</t>
  </si>
  <si>
    <t>AV. AMSTERDAM</t>
  </si>
  <si>
    <t>CIVITA, S.C.</t>
  </si>
  <si>
    <t>CIURCUITOSA, S.A. DE C.V.</t>
  </si>
  <si>
    <t xml:space="preserve">134 CPEUM; 26 III, 42, 45 LAASSP; </t>
  </si>
  <si>
    <t>TERMOAIRE, S.A. DE C.V.</t>
  </si>
  <si>
    <t>19/09/2016</t>
  </si>
  <si>
    <t>SINERGI INTEGRATED BUILDING SCIENCES, LLC.</t>
  </si>
  <si>
    <t>MCKINSEY &amp; COMPANY INC. DE MEXICO, S.C.</t>
  </si>
  <si>
    <t>http://189.211.120.220:8880/files/opendata/odata/16074-AD-AS-DCAGI-SC-074-16/15.-%20CF/15.pdf</t>
  </si>
  <si>
    <t>AA-009KDH999-E155-2016</t>
  </si>
  <si>
    <t>AD-AS-DCAGI-SC-074-16</t>
  </si>
  <si>
    <t>ARRENDAMIENTO DE MOBILIARIO PARA LA DCI EN LAS OFICINAS DE ASA</t>
  </si>
  <si>
    <t>ESPACIOS ELVYCK, S. DE R.L. DE C.V.</t>
  </si>
  <si>
    <t>EEL030217T72</t>
  </si>
  <si>
    <t>ELIZABETH RODRIGUEZ AGUILERA</t>
  </si>
  <si>
    <t>PRIVADA DE TRABAJADORES SOCIALES</t>
  </si>
  <si>
    <t>ADQUISICION Y/O ARRENDAMIENTO DE TODA CLASE D EINMUEBLES Y MUEBLES UTILES Y NECESARIOS PARA LA CONSECUCION DE SU OBJETO SOCIAL</t>
  </si>
  <si>
    <t>13/12/2016</t>
  </si>
  <si>
    <t>31/08/2016</t>
  </si>
  <si>
    <t>http://189.211.120.220:8880/files/opendata/15012-AD-SRO-DCAGI-SC-012-15/15.-%20CF/15.pdf</t>
  </si>
  <si>
    <t>SO-009KDH999-N28-2015</t>
  </si>
  <si>
    <t>AD-SRO-DCAGI-SC-012/15</t>
  </si>
  <si>
    <t>ELABORACION DE PROGRAMA DE ACCIONES PARA MITIGAR EL IMPACTO AMBIENTAL DE LA MODIFICACION DE LA HIDRODINAMICA DE LOS HUMEDALES PRESENTES EN LA ZONA DELNUEVO AEROPUERTO INTERNACIONAL DE LA CIUDAD DE MEXICO</t>
  </si>
  <si>
    <t>EAM9803104K0</t>
  </si>
  <si>
    <t>JOSE ANTONIO ORTEGA RIVERO</t>
  </si>
  <si>
    <t xml:space="preserve">15/04/2015 </t>
  </si>
  <si>
    <t>BIOCONSTRUCCION Y ENERGIA ALTERNATIVA, S.A. DE C.V.</t>
  </si>
  <si>
    <t>WSP NEW YORK, INC.</t>
  </si>
  <si>
    <t>THE EPSTEN GROUP, INC.</t>
  </si>
  <si>
    <t>http://189.211.120.220:8880/files/opendata/15018-AD-AS-DCAGI-SC-018-15/15.-%20CF/15.pdf</t>
  </si>
  <si>
    <t>AA-009KDH999-E67-2016</t>
  </si>
  <si>
    <t>AD-AS-DCAGI-SC-018/15</t>
  </si>
  <si>
    <t>SERVICIO INTEGRAL DE LIMPIEZA EN LAS OFICINAS DE GRUPO AERO PORTUARIO DE LA CIUDAD DE MEXICO, S.A. DE C.V.</t>
  </si>
  <si>
    <t>H&amp;L001219R14</t>
  </si>
  <si>
    <t>CAABSA INFRAESTRUCTURA, S.A. DE C.V.</t>
  </si>
  <si>
    <t>CONSULTORA INTEGRAL EN INGENIERIA (CONIISA), S.A. DE C.V.</t>
  </si>
  <si>
    <t>GRUPO CORPORATIVO AMODHER, S.A. DE C.V.</t>
  </si>
  <si>
    <t>?03810</t>
  </si>
  <si>
    <t>http://189.211.120.220:8880/files/opendata/15005-AD-DCAGI-SA-GAR-005-15/15.-%20CF/15.pdf</t>
  </si>
  <si>
    <t>AD-DCAGI-SA-GAR-005-15</t>
  </si>
  <si>
    <t>3230</t>
  </si>
  <si>
    <t>ARRENDAMIENTO DE MOBILIARIO Y EQUIPO DE ADMINISTRACION, EDUCACIONAL Y RECREATIVO</t>
  </si>
  <si>
    <t>SERVICIO DE RENTA DE BIENES INFORMATICOS</t>
  </si>
  <si>
    <t>SOLUCIONES INTEGRALES VDV Y TELECOMUNICACIONES, S.A. DE C.V.</t>
  </si>
  <si>
    <t>SIV010329E53</t>
  </si>
  <si>
    <t>EDGAR FRANCISCO QUINTERO FOYO</t>
  </si>
  <si>
    <t>CALLE ALVARO OBREGON</t>
  </si>
  <si>
    <t>29/03/2001</t>
  </si>
  <si>
    <t>SISTEMAS DE COMUNICACION DE DATOS, EQUIPOS Y SERVICIO</t>
  </si>
  <si>
    <t>HUMBERTO HASSEY PEREZCANO</t>
  </si>
  <si>
    <t>Calle Alvaro Obregon</t>
  </si>
  <si>
    <t>http://189.211.120.220:8880/files/opendata/15022-AD-AS-DCAGI-SC-022-15/15.-%20CF/15.pdf</t>
  </si>
  <si>
    <t>AA-009KDH999-E1-2016</t>
  </si>
  <si>
    <t>AD-AS-DCAGI-SC-022/15</t>
  </si>
  <si>
    <t>CONTRATO ABIERTO DE PRESTACION DE SERVICIOS DE ESTACIONAMIENTO PARA VEHICULOS, CELEBRADO ENTRE GACM.</t>
  </si>
  <si>
    <t>PARKAUTO, S.A. DE C.V.</t>
  </si>
  <si>
    <t>PAU070322DGA</t>
  </si>
  <si>
    <t>JORGE LUIS MORENO LEON</t>
  </si>
  <si>
    <t>REY CUAUHTEMOC</t>
  </si>
  <si>
    <t>SERVICIO DE ESTACIONAMIENTO Y PENSION DE AUTOS.</t>
  </si>
  <si>
    <t>14/01/2016</t>
  </si>
  <si>
    <t>ROBERTO A. ORDOÑEZ CHAVEZ</t>
  </si>
  <si>
    <t>Rey Cuauhtemoc</t>
  </si>
  <si>
    <t>http://189.211.120.220:8880/files/opendata/15052-AD-AS-DCAGI-SC-052-15/15.-%20CF/15.pdf</t>
  </si>
  <si>
    <t>SA-009KDH999-N67-2015</t>
  </si>
  <si>
    <t>AD-AS-DCAGI-SC-052/15</t>
  </si>
  <si>
    <t>ACTIVIDADES SUSTENTABLES ADMINISTRATIVOS, S.A. DE C.V.</t>
  </si>
  <si>
    <t>MARIO ALBERTO PEREZ ZAMORA</t>
  </si>
  <si>
    <t>16/10/2013</t>
  </si>
  <si>
    <t>SERVICIOS ADMINISTRATIVOS</t>
  </si>
  <si>
    <t>3 I, 26 III, 28 I, 40, 42, 45 LAASSP; 21 RLAASSP</t>
  </si>
  <si>
    <t>27/07/2015</t>
  </si>
  <si>
    <t>ALFREDO AYALA HERRERA</t>
  </si>
  <si>
    <t>Tlacotalpan</t>
  </si>
  <si>
    <t>http://189.211.120.220:8880/files/opendata/15007-AD-DCAGI-SA-GAR-007-15/15.-%20CF/15.pdf</t>
  </si>
  <si>
    <t>AD-DCAGI-SA-GAR-007/15</t>
  </si>
  <si>
    <t>SERVICIO INTEGRAL DE ADMINISTRACION DE PERSONAL Y PROCESO DE NOMINAMEDIANTE UN SISTEMA ESPECIALIZADO PARA RECURSOS HUMANOS Y DE NOMINA DE GOBIERNO ENE-FEB 2015</t>
  </si>
  <si>
    <t>ISI021115AFA</t>
  </si>
  <si>
    <t>RAFAEL BARRUETA RODRIGUEZ</t>
  </si>
  <si>
    <t>AVENIDA HIDALGO</t>
  </si>
  <si>
    <t>54743</t>
  </si>
  <si>
    <t>CUATITLAN IZCALLI</t>
  </si>
  <si>
    <t>SERVICIOS DE INFORMATICA Y CONSULTORIA PARA DISEÑAR Y PRODUCIR SISTEMAS DE INFORMACION, PROGRAMAS Y APLICACIONES DE COMPUTO E INFORMATICA EN GENERAL</t>
  </si>
  <si>
    <t>134 CPEUM; 26 III, 42 LAASSP</t>
  </si>
  <si>
    <t>JUAN CASTAÑEDA SALINAS</t>
  </si>
  <si>
    <t>Avenida Hidalgo</t>
  </si>
  <si>
    <t>Cuatitlán Izcalli</t>
  </si>
  <si>
    <t>http://189.211.120.220:8880/files/opendata/14001-AD-DIR-01-SJ-2014/15.-%20CF/15.pdf</t>
  </si>
  <si>
    <t>AD.DIR/01/SJ/2014</t>
  </si>
  <si>
    <t>REGULARIZACION DE LA INFORMACION RELATIVA A LA AUDITORIA CORPORATIVA DEGRUPO AEROPORTUARIO DE LA CIUDAD DE MEXICO S.A DE C.V</t>
  </si>
  <si>
    <t>CUESTA Y LLACA, S.C.</t>
  </si>
  <si>
    <t>CLA980911IYA</t>
  </si>
  <si>
    <t>ALEJANDRO HERNANDEZ GALLARDO</t>
  </si>
  <si>
    <t>AVENIDA SAN JERONIMO</t>
  </si>
  <si>
    <t>SERVICIO JURIDICO INTEGRAL TENDIENTE A ASEGURAR A LOS MISMOS UN ALTO GRADO DE COBERTURA JURIDICA. LO ANTERIOR JUNTO CON UN CONOCIMIENTO PROFUNDO DEL MERCADO, ANTICIPANDO Y PREVINIENDO LOS RIESGOS JURIDICOS INHERENTES A CUALQUIER ACTIVIDAD EMPRESARIAL Y PROPONIENDO SOLUCIONES PRACTICAS QUE SIRVAN EFICAZMENTE A LA CONSECUCION DE SUS OBJETIVOS.</t>
  </si>
  <si>
    <t>JUAN MANUEL ASPRON PELAYO</t>
  </si>
  <si>
    <t>Avenida San Jeronimo</t>
  </si>
  <si>
    <t>http://189.211.120.220:8880/files/opendata/15010-AD-SRO-DCAGI-SC-010-15/15.-%20CF/15.pdf</t>
  </si>
  <si>
    <t>SO-009KDH999-N27-2015</t>
  </si>
  <si>
    <t>AD-SRO-DCAGI-SC-010/15</t>
  </si>
  <si>
    <t>ELABORACION DE PROGRAMA DE CAPACITACION EN ASPECTOS AMBIENTALES Y DE SEGURIDAD PARA LAS ETAPAS DE PREPARACION DEL SITIO Y CONSTRUCCION DEL NUEVO AEROPUERTO INTERNACIONAL DE LA CIUDAD DE MEXICO</t>
  </si>
  <si>
    <t>20/032015</t>
  </si>
  <si>
    <t>http://189.211.120.220:8880/files/opendata/15056-AD-AS-DCAGI-SC-056-15/15.-%20CF/15.pdf</t>
  </si>
  <si>
    <t>AA-009KDH999-E3-2016</t>
  </si>
  <si>
    <t>AD-SRO-DCAGI-SC-056-15</t>
  </si>
  <si>
    <t>SERVICIO DE UN TESTIGO SOCIAL PARA QUE ATESTIGUE LAS ETAPAS DEL PROCEDIMIENTO DE LA LICITACION PUBLICA NACIONAL, RELATIVA A LA CONTRATACION DE LA OBRAFASE DEL NAICM</t>
  </si>
  <si>
    <t>ARTURO ROSALES BAEZA</t>
  </si>
  <si>
    <t>15/01/2016</t>
  </si>
  <si>
    <t>http://189.211.120.220:8880/files/opendata/15057-AD-AS-DCAGI-SC-057-15/15.-%20CF/15.pdf</t>
  </si>
  <si>
    <t>SA-009KDH999-N64-2015</t>
  </si>
  <si>
    <t>AD-AS-DCAGI-SC-057/15</t>
  </si>
  <si>
    <t>SERVICIO PROFESIONALES DE ASISTENCIA TECNICA RELACIONADOS CON EL PROYECTO DEL NAICM</t>
  </si>
  <si>
    <t>VICTOR BAEZ</t>
  </si>
  <si>
    <t>BAPV591211H53</t>
  </si>
  <si>
    <t>VICTOR ALEJANDRO BAEZ PUENTES</t>
  </si>
  <si>
    <t>ADOLFO PRIETO</t>
  </si>
  <si>
    <t>30/07/2015</t>
  </si>
  <si>
    <t>http://189.211.120.220:8880/files/opendata/15006-AD-DCAGI-SA-GAR-006-15/15.-%20CF/15.pdf</t>
  </si>
  <si>
    <t>AD-DCAGI-SA-GAR-006/15</t>
  </si>
  <si>
    <t>SERVIDESCA MEXICO, S.A. DE C.V.</t>
  </si>
  <si>
    <t>SME040527947</t>
  </si>
  <si>
    <t>MARIANGEL EMILIA CARROZ BUTRON</t>
  </si>
  <si>
    <t>CALLE PASEO DE TAMARINDOS</t>
  </si>
  <si>
    <t>05120</t>
  </si>
  <si>
    <t>26/05/2004</t>
  </si>
  <si>
    <t>LA ADQUISICION, IMPORTACION, DISTRIBUCION Y COMERCIALIZACION EN TERRITORIO NACIONAL A NOMBRE PROPIO Y DE TERCEROS, DE EQUIPO DE COMPUTO Y TELECOMUNICACIONES (HARDWARE) Y PROGRAMAS DE COMPUTO (SOFTWARE), LA CELEBRACION DE CONTRATOS DE LICENCIA, SUB-LICENCIA O CUALQUIER OTRO QUE PERMITA EL USO Y EXPLOTACION DE PROGRAMAS DE COMPUTO DE TERCEROS, LA ADQUISICION DE DERECHOS PATRIMONIALES SOBRE PROGRAMAS DE COMPUTO PARA SU POSTERIOR EXPLOTACION COMERCIAL EN TERRITORIO NACIONAL.</t>
  </si>
  <si>
    <t>Calle Paseo de Tamarindos</t>
  </si>
  <si>
    <t>http://189.211.120.220:8880/files/opendata/15055-AD-AS-DCAGI-SC-055-15/15.-%20CF/15.pdf</t>
  </si>
  <si>
    <t>SA-009KDH999-N68-2015</t>
  </si>
  <si>
    <t>ADQUISICION DE BIENES CONSISTENTES EN MATERIALES DE CONSTRUCCION</t>
  </si>
  <si>
    <t>AURELIO GARCIA CELIO</t>
  </si>
  <si>
    <t>GACA870612C40</t>
  </si>
  <si>
    <t>PRIVANZA NIZA</t>
  </si>
  <si>
    <t>SAN PEDRO GARZA</t>
  </si>
  <si>
    <t>NUEVO LEON</t>
  </si>
  <si>
    <t>29/06/2015</t>
  </si>
  <si>
    <t>Privanza Niza</t>
  </si>
  <si>
    <t>San Pedro Garza</t>
  </si>
  <si>
    <t>Nuevo León</t>
  </si>
  <si>
    <t>http://189.211.120.220:8880/files/opendata/15008-AD-SRO-DCAGI-SC-008-15/15.-%20CF/15.pdf</t>
  </si>
  <si>
    <t>SO-009KDH999-N17-2015</t>
  </si>
  <si>
    <t>AD-SRO-DCAGI-SC-008/15</t>
  </si>
  <si>
    <t>ELABORACION DEL ESTUDIO TECNICO-ECONOMICO DE LA EJECUCION DE LAS MEDIDAS DE MITIGACION RESTAURACION Y COMPENSACION Y OTRAS ACCIONES AMBIENTALES DEL PROYECTO NUEVO AEROPUERTO INTERNACIONAL DE LA CIUDAD DE MEXICO</t>
  </si>
  <si>
    <t>05100</t>
  </si>
  <si>
    <t>ASESORIA EN ESTRATEGIAS DE NEGOCIACION INTERNACIONAL Y ASUNTOS COMERCIALES, RELACIONADOS CON EL MEDIO AMBIENTE; DESARROLLO E IMPLEMENTACION DE ESTRATEGIAS DE DESARROLLO SUSTENTABLE PARA EMPRESAS Y PROYECTOS; PLANEACION Y GESTION AMBIENTAL; PREVENCION, CONTROL Y MONITOREO DE LA CONTAMINACION AMBIENTAL</t>
  </si>
  <si>
    <t>http://189.211.120.220:8880/files/opendata/15020-AD-AS-DCAGI-SC-020-15/15.-%20CF/15.pdf</t>
  </si>
  <si>
    <t>SA-009KDH999-N36-2015</t>
  </si>
  <si>
    <t>AD-AS-DCAGI-SC-020-2015</t>
  </si>
  <si>
    <t>ASESORIA TECNICA ESPECIALIZADA EN MATERIA DE GESTION SOCIAL ANTE COMUNIDADES VECINAS DEL NUEVO AEROPUERTO INTERNACIONAL DE LA CIUDAD DE MEXICO</t>
  </si>
  <si>
    <t>MAHA521229MKA</t>
  </si>
  <si>
    <t>TULANCINGO DE BRAVO</t>
  </si>
  <si>
    <t>19/05/2015</t>
  </si>
  <si>
    <t>Boulevard Valle de San Javier</t>
  </si>
  <si>
    <t>Tulancingo de Bravo</t>
  </si>
  <si>
    <t>http://189.211.120.220:8880/files/opendata/15013-AD-SRO-DCAGI-SC-013-15/15.-%20CF/15.pdf</t>
  </si>
  <si>
    <t>AD-SRO-DCAGI-SC-013/15</t>
  </si>
  <si>
    <t>PLAN DE MONITOREO, REGISTRO Y VERIFICACION DE EMISION DE GASES DE EFECTO INVERNADERO PARA EL NUEVO AEROPUERTO INTERNACIONAL DE LA CIUDAD DE MEXICO.</t>
  </si>
  <si>
    <t>SIG9806044B1</t>
  </si>
  <si>
    <t>VIRGINIA MORALES PATIÑO</t>
  </si>
  <si>
    <t>POSEIDON</t>
  </si>
  <si>
    <t>03940</t>
  </si>
  <si>
    <t>29/07/1998</t>
  </si>
  <si>
    <t>EVALUACION DE IMPACTO AMBIENTAL DE UN PROYECTO CULMINA CON LA EJECUCION DE LAS MEDIDAS DE PREVENCION, MITIGACION Y COMPENSACION DE LOS IMPACTOS AMBIENTALES POTENCIALES</t>
  </si>
  <si>
    <t>19/03/2015</t>
  </si>
  <si>
    <t>Poseidon</t>
  </si>
  <si>
    <t>http://189.211.120.220:8880/files/opendata/15078-AD-AS-DCAGI-SC-078-15/15.-%20CF/15.pdf</t>
  </si>
  <si>
    <t>AA-009KDH999-E60-2016</t>
  </si>
  <si>
    <t>AD-AS-DCAGI-SC-78/15</t>
  </si>
  <si>
    <t>ARRENDAMIENTO DE MOBILIARIO CONSISTENTES EN MESAS DE TRABAJO Y SILLAS SECRETARIA</t>
  </si>
  <si>
    <t>CALLE PRIVADA DE TRABAJADORES SOCIALES</t>
  </si>
  <si>
    <t>24/07/2003</t>
  </si>
  <si>
    <t>COMPRA, VENTA, RENTA, FABRICACION, DISTRIBUCION, DE TODA CLASE DE MUEBLES, EQUIPOS Y DECORACIONES</t>
  </si>
  <si>
    <t>134 CPEUM; 3 I, 26 III, 28 I, 40, 42, 45, 47 LAASSP; 21 RLAASSP</t>
  </si>
  <si>
    <t xml:space="preserve">20/04/2016 </t>
  </si>
  <si>
    <t>JAVIER REYES DUARTE</t>
  </si>
  <si>
    <t>Calle Privada de Trabajadores Sociales</t>
  </si>
  <si>
    <t>http://189.211.120.220:8880/files/opendata/15019-AD-SRO-DCAGI-SC-019-15/15.-%20CF/15.pdf</t>
  </si>
  <si>
    <t>SO-009KDH999-N72-2015</t>
  </si>
  <si>
    <t>AD-SRO-DCAGI-SC-019/15</t>
  </si>
  <si>
    <t>ASESORIA TECNICA ESPECIALIZADA PARA LA DEBIDA CONSECUCION DE LOS OBJETIVOS ENCOMENDADOS A ESTA EMPRESA DE PARTICIPACION ESTATAL MAYORITARIA Y DE ESTAFORMA ASEGURAR LA ADECUADA OPERACION DE LA INFRAESTRUCTURA AEROPORTUARIA DEL VALLE DE MEXICO (IAVM)</t>
  </si>
  <si>
    <t>JORGE DE LA MADRID VIRGEN</t>
  </si>
  <si>
    <t>MAVJ411101JXA</t>
  </si>
  <si>
    <t>CANAL DE MIRAMONTES</t>
  </si>
  <si>
    <t>134 CPEUM; 4, 27 III, 42 X LOPSRM</t>
  </si>
  <si>
    <t>Canal de Miramontes</t>
  </si>
  <si>
    <t>http://189.211.120.220:8880/files/opendata/15053-AD-AS-DCAGI-SC-053-15/15.-%20CF/15.pdf</t>
  </si>
  <si>
    <t>SA-009KDH999-N66-2015</t>
  </si>
  <si>
    <t>AD-AS-DCAGI-SC-053/15</t>
  </si>
  <si>
    <t>SUMINISTRO DE HERRAMIENTA PARA LA DCI</t>
  </si>
  <si>
    <t>ALTERNATIVAS EJECUTIVAS, S.A. DE C.V.</t>
  </si>
  <si>
    <t>AEJ120403NI0</t>
  </si>
  <si>
    <t>JOSE LUIS MARTINEZ MARTINEZ</t>
  </si>
  <si>
    <t>YUCATAN</t>
  </si>
  <si>
    <t xml:space="preserve">14/09/2015 </t>
  </si>
  <si>
    <t>MIGUEL ANGEL ZAMORA Y VEGA</t>
  </si>
  <si>
    <t>Yucatan</t>
  </si>
  <si>
    <t>http://189.211.120.220:8880/files/opendata/15054-AD-AS-DCAGI-SC-054-15/15.-%20CF/15.pdf</t>
  </si>
  <si>
    <t>SA-009KDH999-N65-2015</t>
  </si>
  <si>
    <t>AD-AS-DCAGI-SC-54/15</t>
  </si>
  <si>
    <t>ADQUISICION DE BIENES CONSISTENTES EN VESTUARIO</t>
  </si>
  <si>
    <t>JOSE LUIS MACAZAGA LARA</t>
  </si>
  <si>
    <t>MALL590222RI8</t>
  </si>
  <si>
    <t>25/06/2015</t>
  </si>
  <si>
    <t>Medellin</t>
  </si>
  <si>
    <t>http://189.211.120.220:8880/files/opendata/14016-AD-S-DCAGI-SC-016-14/15.-%20CF/15.pdf</t>
  </si>
  <si>
    <t>SA-009KDH999-N13-2015</t>
  </si>
  <si>
    <t>AD-S-DCAGI-SC-016/2014</t>
  </si>
  <si>
    <t>SERVICIO DE UN TESTIGO SOCIAL PARA QUE ATESTIGUE EN LAS ETAPAS DE LA LICITACION PUBLICA NACIONAL PRESENCIAL RELATIVA A LA CONTRATACION DEL SERVICIODE EXTRACCION DE ADEMES Y RESTITUCION DE TERRENO QUE OCUPA DICHOS ELEMENTOS IBICADOS EN LA POLIGONAL PARA EL NUEVO AEROPUERTO DE LA CIUDAD DE MEXICO(NAICM)</t>
  </si>
  <si>
    <t>ACADEMIA DE INGENIERIA, S. A.</t>
  </si>
  <si>
    <t>AIN0203116A1</t>
  </si>
  <si>
    <t>FRANCISCO JAVIER IGNACIO GONZALEZ CORTES</t>
  </si>
  <si>
    <t>TACUBA</t>
  </si>
  <si>
    <t>PROPONER Y OPINAR SOBRE POLITICAS PUBLICAS Y PROGRAMAS DE TRABAJO VINCULADOS CON LA INGENIERIA, DE LOS PODERES EJECUTIVO, LEGISLATIVO Y JUDICIAL, EN LOS AMBITOS FEDERAL, ESTATAL, Y MUNICIPAL, ASI COMO PROPONER CON BASE EN EL RESULTADO DE LAS INVESTIGACIONES Y ESTUDIOS QUE REALICE, LAS SUGERENCIAS QUE JUZGE PERTINENTES RELACIONADAS CON LAS LEYES , REGLAMENTOS Y DEMAS DISPOSICIONES QUE NORMAN LA ACTIVIDAD DEL GOBIERNO FEDERAL, LA DEL GOBIERNO DEL DISTRITO FEDERAL, LA DE LOS GOBIERNOS ESTATALES Y MUNICIPALES O DE LAS INSTITUCIONES PRIVADAS</t>
  </si>
  <si>
    <t xml:space="preserve">134 CPEUM; 54 RLOPSRM; 26 III, 42 LAASSP; </t>
  </si>
  <si>
    <t>13/02/2015</t>
  </si>
  <si>
    <t>MARIO FILOGONIO REA FIELD</t>
  </si>
  <si>
    <t>Tacuba</t>
  </si>
  <si>
    <t>http://189.211.120.220:8880/files/opendata/14MTO-AD-01-CTO.MTO.-2014/15.-%20CF/15.pdf</t>
  </si>
  <si>
    <t>AD/01CTO.MTO./2014</t>
  </si>
  <si>
    <t>SERVICIOS DE DISENO Y ARQUITECTURA CONSISTENTES EN FORMA ENUNCIATIVA MAS NO LIMITATIVA, EN LA ELABORACION DE LOS PROYECTOS EJECUTIVOS (DISENO ARQUITECE CONTROL Y CENTROS DE CONTROL DE OPERACIONES DEL NAICM ASI COMO EL ACOMPANAMIENTO ARQUITECTONICO.</t>
  </si>
  <si>
    <t>FP-FREE, S. DE R.L. DE C.V.</t>
  </si>
  <si>
    <t>FPF1411048H7</t>
  </si>
  <si>
    <t>JOSE FERNANDO ROMERO HAVAUX, GRANT ASHLEY BROOKER</t>
  </si>
  <si>
    <t>27 III, 42 IV LOPSRM</t>
  </si>
  <si>
    <t>DOS CONVENIOS MODIFICACTORIOS</t>
  </si>
  <si>
    <t>SERVICIOS SMART FREE A TU NIVEL, S.A. DE C.V.</t>
  </si>
  <si>
    <t>JOSE FERNANDO ROMERO HAVAUX</t>
  </si>
  <si>
    <t>FOSTER + PARTNERS LIMITED</t>
  </si>
  <si>
    <t>GRANT ASHLEY BROOKER</t>
  </si>
  <si>
    <t>HESTER ROAD</t>
  </si>
  <si>
    <t>SW11 4AN</t>
  </si>
  <si>
    <t>RIVERSIDE</t>
  </si>
  <si>
    <t>LONDRES</t>
  </si>
  <si>
    <t>21/06/1982</t>
  </si>
  <si>
    <t>UK</t>
  </si>
  <si>
    <t>http://189.211.120.220:8880/files/opendata/15006-AD-SRO-DCAGI-SC-006-15/15.-%20CF/15.pdf</t>
  </si>
  <si>
    <t>SO-009KDH999-N3-2015</t>
  </si>
  <si>
    <t>AD-SRO-DCAGI-SC-006/15</t>
  </si>
  <si>
    <t>PROGRAMA DE RESCATE DE FAUNA PARA EL NUEVO AEROPUERTO INTERNACIONAL DE LA CIUDAD DE MEXICO.</t>
  </si>
  <si>
    <t>http://189.211.120.220:8880/files/opendata/14017-AD-S-DCAGI-SC-017-14/15.-%20CF/15.pdf</t>
  </si>
  <si>
    <t>SA-009KDH999-N12-2015</t>
  </si>
  <si>
    <t>AD-S-DCAGI-SC-017/2014</t>
  </si>
  <si>
    <t>SERVICIO DE UN TESTIGO SOCIAL PARA QUE ATESTIGUE EN LAS ETAPAS DE LA INVITACION A CUANDO MENOS TRES PERSONAS, PRESENCIAL, INTERNACIONAL BAJO LA COBERT(NAICM).</t>
  </si>
  <si>
    <t>http://189.211.120.220:8880/files/opendata/15005-AD-SRO-DCAGI-SC-005-15/15.-%20CF/15.pdf</t>
  </si>
  <si>
    <t>SO-009KDH999-N24-2015</t>
  </si>
  <si>
    <t>AD-SRO-DCAGI-SC-005/15</t>
  </si>
  <si>
    <t>ELABORACION  DEL PLAN DE ACCIONES DE MONITOREO Y CONSERVACION DE AVES PARA EL NUEVO AEROPUERTO INTERNACIONAL DE LA CIUDAD DE MEXICO</t>
  </si>
  <si>
    <t xml:space="preserve">14/04/2015 </t>
  </si>
  <si>
    <t>ELABORACION DEL PLAN DE ACCIONES DE MONITOREO Y CONSERVACION DE AVES PARA EL NUEVO AEROPUERTO INTERNACIONAL DE LA CIUDAD DE MEXICO</t>
  </si>
  <si>
    <t>http://189.211.120.220:8880/files/opendata/15062-AD-AS-DCAGI-SC-062-15/15.-%20CF/15.pdf</t>
  </si>
  <si>
    <t>AA-009KDH999-E4-2016</t>
  </si>
  <si>
    <t>AD-AS-DCAGI-SC-62/15</t>
  </si>
  <si>
    <t>SERVICIO DE UN TESTIGO SOCIAL PARA QUE ATESTIGUE LAS ETAPAS DEL PROCEDIMIENTO DE LA LICITACION PUBLICA INTERNACIONAL BAJO LA COBERTURA DE TRATADOS DELIBRE COMERCIO, CONSISTENTE EN DISENAR E INSTRUMENTAR EL MODELO VIRTUAL DE INFORMACION PARA LA CONSTRUCCION DEL BIM DEL NAICM.</t>
  </si>
  <si>
    <t>JORGE JIMENEZ MENDEZ</t>
  </si>
  <si>
    <t>CUMJ500320CB9</t>
  </si>
  <si>
    <t>JORGE CRUZ MENDEZ</t>
  </si>
  <si>
    <t>CASTILLO DE EDINBURGH</t>
  </si>
  <si>
    <t>ATIZAPAN DE ZARAGOZA</t>
  </si>
  <si>
    <t>18/01/2016</t>
  </si>
  <si>
    <t>Castillo de Edinburgh</t>
  </si>
  <si>
    <t>Atizapán de Zaragoza</t>
  </si>
  <si>
    <t>http://189.211.120.220:8880/files/opendata/15072-AD-AS-DCAGI-SC-072-15/15.-%20CF/15.pdf</t>
  </si>
  <si>
    <t>AA-009KDH99-E9-2016</t>
  </si>
  <si>
    <t>AD-AS-DCAGI-SC-072-15</t>
  </si>
  <si>
    <t>CONTRATO DE ADQUISICION DE BIENES A PRECIO FIJO CONSISTENTES EN ADQUISICION DE PRENDAS DE VESTIR PARA EL PROGRAMA DE EMPLEO TEMPORAL (PET)</t>
  </si>
  <si>
    <t>RAFAEL MARTINEZ RAMIREZ</t>
  </si>
  <si>
    <t>MARR890304IA9</t>
  </si>
  <si>
    <t>SANTA INES</t>
  </si>
  <si>
    <t>02140</t>
  </si>
  <si>
    <t>AZCAPOTZALCO</t>
  </si>
  <si>
    <t>27/05/2015</t>
  </si>
  <si>
    <t>Santa Ines</t>
  </si>
  <si>
    <t>Azcapotzalco</t>
  </si>
  <si>
    <t>http://189.211.120.220:8880/files/opendata/15084-AD-AS-DCAGI-SC-084-15/15.-%20CF/15.pdf</t>
  </si>
  <si>
    <t>AA-009KDH999-E53-2016</t>
  </si>
  <si>
    <t>AD-AS-DCAGI-SC-84/15</t>
  </si>
  <si>
    <t>MATERIALES PARA LA CONSTRUCCION</t>
  </si>
  <si>
    <t>RAGA8807022R4</t>
  </si>
  <si>
    <t>PERSONA_FISICA</t>
  </si>
  <si>
    <t>134 CPEUM; 26 III, 42 LAASSP; 21 RLAASSP</t>
  </si>
  <si>
    <t>Real del Rosario</t>
  </si>
  <si>
    <t>http://189.211.120.220:8880/files/opendata/15009-AD-SRO-DCAGI-SC-009-15/15.-%20CF/15.pdf</t>
  </si>
  <si>
    <t>SO-009KDH999-N23-2015</t>
  </si>
  <si>
    <t>AD-SRO-DCAGI-SC-009/15</t>
  </si>
  <si>
    <t>ELABORACION DE PROGRAMA DE MONITOREO DE RUIDO PERIMETRAL PARA LAS ETAPAS DE PREPARACION DEL SITIO, CONSTRUCCION, OPERACION Y MANTENIMIENTO DEL NUEVO AEROPUERTO INTERNACIONAL DE LA CIUDAD DE MEXICO</t>
  </si>
  <si>
    <t>EMPRESA DE CONSULTORIA EN LOS CAMPOS DE LA INGENIERIA AMBIENTAL, PLANIFICACION Y GESTION; PREVENCION, CONTROL Y VIGILANCIA DE LAS EMISIONES; Y EL IMPACTO AMBIENTAL Y LA EVALUACION. OFRECER SOLUCIONES INNOVADORAS A LOS COMPROMISOS NACIONALES E INTERNACIONALES QUE IMPONE LA RESPONSABILIDAD AMBIENTAL A TODOS LOS SECTORES INDUSTRIALES.</t>
  </si>
  <si>
    <t>http://189.211.120.220:8880/files/opendata/15002-AD-SRO-DCAGI-SC-002-15/15.-%20CF/15.pdf</t>
  </si>
  <si>
    <t>SO-009KDH999-N32-2015</t>
  </si>
  <si>
    <t>AD-SRO-DCAGI-SC-002/2015</t>
  </si>
  <si>
    <t>PRESTACION DE LOS SERVICOS CONSISTENTES EN LA ELABORACION DE ESTUDIOS DE GEOTECNIA, TOPOGRAFIA,  GEDESIA  Y LEVANTAMIENTO DE INFORMACION GEOGRAFICA ATRAVES DE UN VUELO CON TECNOLOGIA LIDAR.</t>
  </si>
  <si>
    <t>CIU99050721G7</t>
  </si>
  <si>
    <t>GUILLERMO ORTIZ ROJAS</t>
  </si>
  <si>
    <t>SAN BORJA</t>
  </si>
  <si>
    <t>03600</t>
  </si>
  <si>
    <t>MEXICO</t>
  </si>
  <si>
    <t>INGENIERIA CIVIL, INFRAESTRUCTURA HIDRICA, ESTRUCTURALES, ELECTROMECANICOS, FUENTES DE ABASTECIMIENTO SUPERFICIALES Y SUBTERRANEAS, LINEAS DE CONDUCCION A PRESION Y POR GRAVEDAD, ESTRUCTURAS DE REGULACION Y ALMACENAMIENTO, REDES DE DISTRIBUCION PRIMARIA Y SECUNDARIA, ANALISIS DE FENOMENOS TRANSITORIOS, PLANTAS DE BOMBEO Y ESTRUCTURAS ACCESORIAS, ALCANTARILLADO (REDES PRIMARIAS Y SECUNDARIAS DE DRENAJE SANITARIO, PLUVIAL O COMBINADO, TUNELES PROFUNDOS Y SEMIPROFUNDOS, LUMBRERAS, PLANTAS DE BOMBEO, ESTRUCTURAS DE CAPTACION, CONDUCCION, CONTROL Y DESCARGA A LOS TUNELES Y ESTRUCTURAS ACCESORIAS), SANEAMIENTO (PLANTAS DE TRATAMIENTO, PROCESOS BIOLOGICOS Y FISICOQUIMICOS, REDES DE DISTRIBUCION DE AGUA RESIDUAL TRATADA, PLANTAS DE BOMBEO Y ESTRUCTURAS ACCESORIAS), URBANIZACION, INGENIERIA MARITIMA, DRAGADOS Y RECTIFICACIONES.</t>
  </si>
  <si>
    <t>134 CPEUM; 4 III, 27 III, 42 XIV LOPSRM</t>
  </si>
  <si>
    <t>PRESTACION DE LOS SERVICOS CONSISTENTES EN LA ELABORACION DE ESTUDIOS DE GEOTECNIA, TOPOGRAFIA, GEDESIA Y LEVANTAMIENTO DE INFORMACION GEOGRAFICA ATRAVES DE UN VUELO CON TECNOLOGIA LIDAR.</t>
  </si>
  <si>
    <t>San Borja</t>
  </si>
  <si>
    <t>http://189.211.120.220:8880/files/opendata/14011-AD-S-DCAGI-SC-011-14/15.-%20CF/15.pdf</t>
  </si>
  <si>
    <t>SA-009KDH999-N6-2015</t>
  </si>
  <si>
    <t>AD-S-DCAGI-SC-011/2014</t>
  </si>
  <si>
    <t>SERVICIOS PARA LLEVAR A CABO LA ASESORIA TECNICA Y CAPACITACION PARA EL PROGRAMA DE MANO DE OBRA CAMPESINA O URBANA MARGINADA EN EL PREDIO DEL NUEVO AEROPUERTO INTERNACIONAL DE LA CIUDAD DE MEXICO</t>
  </si>
  <si>
    <t>26 III, 40, 41 XI LAASSP</t>
  </si>
  <si>
    <t>http://189.211.120.220:8880/files/opendata/15021-AD-AS-DCAGI-SC-021-15/15.-%20CF/15.pdf</t>
  </si>
  <si>
    <t>SA-009KDH999-N39-2015</t>
  </si>
  <si>
    <t>AD-SRO-DCAGI-SC-021-15</t>
  </si>
  <si>
    <t>CONTRATO DE SERVICIOS PROFESIONALES EN MATERIA DE VINCULACION CON ORGANISMOS INTERNACIONALES Y ADOPCION DE LAS MEJORES PRACTICAS INTERNACIONALES PARALA CONSECUCION DE SUS OBJETIVOS Y ASEGURAR UNA ADECUADA INFRAESTRUCTIRA AEROPORTUARIA  PARA LA OPERACION DEL AICM</t>
  </si>
  <si>
    <t>SANDRA GONZALEZ NAVARRO</t>
  </si>
  <si>
    <t>GON800826AVA</t>
  </si>
  <si>
    <t>NUEVA SUIZA</t>
  </si>
  <si>
    <t>CUERNAVACA</t>
  </si>
  <si>
    <t>MORELOS</t>
  </si>
  <si>
    <t>20/05/2015</t>
  </si>
  <si>
    <t>CONTRATO DE SERVICIOS PROFESIONALES EN MATERIA DE VINCULACION CON ORGANISMOS INTERNACIONALES Y ADOPCION DE LAS MEJORES PRACTICAS INTERNACIONALES PARALA CONSECUCION DE SUS OBJETIVOS Y ASEGURAR UNA ADECUADA INFRAESTRUCTIRA AEROPORTUARIA PARA LA OPERACION DEL AICM</t>
  </si>
  <si>
    <t>Nueva Suiza</t>
  </si>
  <si>
    <t>Cuernavaca</t>
  </si>
  <si>
    <t>Morelos</t>
  </si>
  <si>
    <t>http://189.211.120.220:8880/files/opendata/15108-AD-OP-DCAGI-SC-108-15/15.-%20CF/15.pdf</t>
  </si>
  <si>
    <t>AO-009KDH999-E18-2016</t>
  </si>
  <si>
    <t>AD-OP-DCAGI-SC-108/15</t>
  </si>
  <si>
    <t>6290</t>
  </si>
  <si>
    <t>PROYECTO EJECUTIVO PARA LA CONSTRUCCION DE CARRILES DE DESACELERACION, PLATAFORMAS DE ALMACENAMIENTO Y CARRILES DE ACELERACION EN LAS PUERTAS 7, Y 9 DE ACCESO AL POLIGONO DEL NAICM.</t>
  </si>
  <si>
    <t>CONSTRUCTORA MEXICANA DE INFRAESTRUCTURA, S.A. DE C.V.</t>
  </si>
  <si>
    <t>CCM100601NEA</t>
  </si>
  <si>
    <t>JOAQUIN ROMERO APARICIO</t>
  </si>
  <si>
    <t>PENSILVANIA</t>
  </si>
  <si>
    <t>28/05/2010</t>
  </si>
  <si>
    <t>LOTIFICAR, URBANIZAR, FRACCIONAR, CONSTRUIR, REMODELAR, Y PROYECTAR TODA CLASE DE TERRENOS Y DE EDIFICACIONES, ASI COMO EL DISEÑO, PROYECCION Y CONSTRUCCION DE OBRAS PUBLICAS Y PRIVADAS.</t>
  </si>
  <si>
    <t>29/12/2015</t>
  </si>
  <si>
    <t>ALFONSO GONZALEZ ALONSO</t>
  </si>
  <si>
    <t>Pensilvania</t>
  </si>
  <si>
    <t>http://189.211.120.220:8880/files/opendata/15004-AD-SRO-DCAGI-SC-004-15/15.-%20CF/15.pdf</t>
  </si>
  <si>
    <t>SO-009KDH999-N22-2015</t>
  </si>
  <si>
    <t>AD-SRO-DCAGI-SC-004/15</t>
  </si>
  <si>
    <t>ELABORACION  DEL PLAN DE RESTAURACION ECOLOGICA PARA EL NUEVO AEROPUERTO INTERNACIONAL DE LA CIUDAD DE MEXICOEXICO</t>
  </si>
  <si>
    <t>RICARDO MEDINA CALVARIO</t>
  </si>
  <si>
    <t>BUSCA SOLUCIONES INTEGRALES A LOS PROBLEMAS Y RETOS QUE IMPLICA EL DESARROLLO HUMANO Y LA CONSERVACION DEL AMBIENTE, ASI COMO DIFUNDIR LOS CONOCIMIENTOS Y ALTERNATIVAS A PROBLEMAS AMBIENTALES MEDIANTE DIVERSOS MEDIOS Y CON UN LENGUAJE SENCILLO, QUE PERMITA LLEGAR A TODOS LOS SECTORES DEL PAIS. ES DECIR, ANALIZA, INVESTIGA, PROPONE Y DIFUNDE PROPUESTAS QUE AYUDEN A LOS GOBIERNOS Y CIUDADANOS A TENER UN DESARROLLO ECONOMICO Y SOCIAL SUSTENTABLE.</t>
  </si>
  <si>
    <t>134, CPEUM, artículos 4 fracción III, 27 fracción III 30 fracción I y 43  de la LOPSRM</t>
  </si>
  <si>
    <t>ELABORACION DEL PLAN DE RESTAURACION ECOLOGICA PARA EL NUEVO AEROPUERTO INTERNACIONAL DE LA CIUDAD DE MEXICO</t>
  </si>
  <si>
    <t>LUIS DE ANGOITIA BECERRA</t>
  </si>
  <si>
    <t>http://189.211.120.220:8880/files/opendata/15102-AD-AS-DCAGI-SC-102-15/15.-%20CF/15.pdf</t>
  </si>
  <si>
    <t>AA-009KDH999-E19-2016</t>
  </si>
  <si>
    <t>AD-AS-DCAGI-SC-102/15</t>
  </si>
  <si>
    <t>SERVICIOS ESPECIALIZADOS EN EL SUMINISTRO DE PERSONAL TECNICO Y ADMINISTRATIVO PARA PROYECTOS DE INFRAESTRUCTURA AEROPORTUARIA</t>
  </si>
  <si>
    <t>CONSORCIO EMPRESARIAL ADPER, S.A. DE C.V.</t>
  </si>
  <si>
    <t>CEA140128UI3</t>
  </si>
  <si>
    <t>VICTOR ENRIQUE QUIÑON PACHECO</t>
  </si>
  <si>
    <t>MANUEL AVILA CAMACHO 1903 INT 600 A</t>
  </si>
  <si>
    <t>41 III LAASSP</t>
  </si>
  <si>
    <t>CONTRATO ABIERTO PLURIANUAL DE PRESTACION DE SERVICIOS ESPECIALIZADOS EN EL SUMINISTRO DE TERCEROS.</t>
  </si>
  <si>
    <t>PRIMERO FIANZAS, S.A. DE C.V.</t>
  </si>
  <si>
    <t>JESUS RODRIGUEZ ESPINOZA</t>
  </si>
  <si>
    <t>Manuel Avila Camacho 1903 int 600 A</t>
  </si>
  <si>
    <t>Naucalpan de Juárez</t>
  </si>
  <si>
    <t>GLOBAL INTERMEX, S.A DE C.V.</t>
  </si>
  <si>
    <t>GIN100204P64</t>
  </si>
  <si>
    <t>ZARAGOZA 110 SUR, COL. CENTRO</t>
  </si>
  <si>
    <t>TORREON</t>
  </si>
  <si>
    <t>COAHUILA</t>
  </si>
  <si>
    <t>OTROS SERVICIOS PROFESIONALES, CIENTIFICOS Y TECNICOS</t>
  </si>
  <si>
    <t>FERNANDO IVAN TODD RODRIGUEZ</t>
  </si>
  <si>
    <t>Zaragoza 110 Sur, Col. Centro</t>
  </si>
  <si>
    <t xml:space="preserve">Torreón </t>
  </si>
  <si>
    <t>Coahuila</t>
  </si>
  <si>
    <t>INTERMEX COMERCIALIZADORA INTERNACIONAL, S.A. DE C.V.</t>
  </si>
  <si>
    <t>ICI960515D27</t>
  </si>
  <si>
    <t>CALLE JIMENEZ NORTE, COL. CENTRO</t>
  </si>
  <si>
    <t>PRESTACION DE SERVICIOS PROFESIONALES</t>
  </si>
  <si>
    <t>JACINTO FAYA VIESCA</t>
  </si>
  <si>
    <t>Calle Jimenez Norte, col. Centro</t>
  </si>
  <si>
    <t>IMPULSORA QUEBEC, S.A. DE C.V.</t>
  </si>
  <si>
    <t>IQUI3020736A</t>
  </si>
  <si>
    <t>LOPEZ COTILLA</t>
  </si>
  <si>
    <t>1554/101</t>
  </si>
  <si>
    <t>GUADALAJARA</t>
  </si>
  <si>
    <t>11/11/2014</t>
  </si>
  <si>
    <t>BRINDAR SERVICIOS INTEGRALES ADMINISTRATIVOS QUE PERMITAN A NUESTROS CLIENTES GESTIONAR SUS REQUERIMIENTOS DE PAGO DE NOMINA, PAGO DE PRESTACIONES DE SEGURIDAD SOCIAL, RECLUTAMIENTO Y SELECCION DE PERSONAL, SERVICIOS JURIDICOS Y GESTION DE VIATICOS CON TOTAL APEGO A LOS REQUERIMIENTOS NORMATIVOS, LEGALES Y ESTATUTARIOS VIGENTES ASI COMO LOS REQUERIMIENTOS CONTRACTUALES CONTRAIDOS CON NUESTROS CLIENTES, ESTO CON EL FIN DE BRINDAR PLENA SEGURIDAD Y CONFIANZA A NUESTROS CLIENTES Y CONSOLIDAR A NUESTRA ORGANIZACION COMO LIDER EN EL RAMO DE ESTOS SERVICIOS</t>
  </si>
  <si>
    <t>0.5</t>
  </si>
  <si>
    <t>DAVID RONALDO CAZARES JUAREZ</t>
  </si>
  <si>
    <t xml:space="preserve">Lopez Cotilla </t>
  </si>
  <si>
    <t>Guadalajara</t>
  </si>
  <si>
    <t>Jalisco</t>
  </si>
  <si>
    <t>http://189.211.120.220:8880/files/opendata/15074-AD-AS-DCAGI-SC-074-15/15.-%20CF/15.pdf</t>
  </si>
  <si>
    <t>AA-009KDH99-E13-2016</t>
  </si>
  <si>
    <t>AD-AS-DCAGI-SC-074/15</t>
  </si>
  <si>
    <t>SERVICIOS ADMINISTRADOS DE INFRAESTRUCTURA DE COMUNICACIONES DE VOZ, DATOS Y VIDEO PARA EL GRUPO AEROPORTUARIO DE LA CIUDAD DE MEXICO S.A. DE C.V., PARA LOS EJERCICIOS FISCALES 2015 A 2018</t>
  </si>
  <si>
    <t>DESINGS AND INTELIGENT MATERIALS, S. DE R.L. DE C.V.</t>
  </si>
  <si>
    <t>DIM051128A83</t>
  </si>
  <si>
    <t>ARMANDO ARTURO MAC BEATH</t>
  </si>
  <si>
    <t>AV. SAN BALTAZAR</t>
  </si>
  <si>
    <t>PUEBLA</t>
  </si>
  <si>
    <t>14/12/2005</t>
  </si>
  <si>
    <t>PROPORCIONAMOS PRODUCTOS Y SERVICIOS DE INGENIERIA, ENCAMINADOS A SOLUCIONES ESPECIFICAS DEL CLIENTE.</t>
  </si>
  <si>
    <t>22/01/2016</t>
  </si>
  <si>
    <t>SERVICIOS ADMINISTRADOS DE INFRAESTRUCTURA DE COMUNICACIONES DE VOZ, DATOS Y VIDEO, PARA EL GRUPO AEROPORTUARIO DE LA CIUDAD DE MEXICO, S.A. DE C.V. PARA LOS EJERCICIOS FISCALES 2015 A 2018</t>
  </si>
  <si>
    <t>FRANCISCO JAVIER LARA MENDOZA</t>
  </si>
  <si>
    <t>Av. San Baltazar</t>
  </si>
  <si>
    <t>Puebla</t>
  </si>
  <si>
    <t>GLOBAL TELECOMUNICATION GROUP, S. DE R.L. DE C.V.</t>
  </si>
  <si>
    <t>GTG020819JS3</t>
  </si>
  <si>
    <t>AMPARO CABRERA GARCIA</t>
  </si>
  <si>
    <t>CALLE 17 SUR</t>
  </si>
  <si>
    <t>EL EJERCICIO DEL LICITO COMERCIO DE TODA CLASE DE MERCANCIAS, ESPECIALMENTE: EQUIPOS, SOFTWARE Y SISTEMAS PARA REDES DE TRANSMISION DE DATOS, VOZ O VIDEOS; TODA CLASE DE EQUIPOS DE COMPUTO Y SUS EQUIPOS PERIFERICOS Y ACCESORIOS; TODA CLASE DE EQUIPOS ELECTRONICOS, INCLUYENDO LOS INALAMBRICOS, PARA APLICACIONES COMERCIALES, INDUSTRIALES O DOMESTICAS.</t>
  </si>
  <si>
    <t>SERVICIOS DE INFRAESTRUCTURA DE COMUNICACION DE VOZ, DATOS Y VIDEO PARA EL GRUPO AEROPORTUARIO DE LA CIUDAD DE MEXICO S.A. DE C.V., PARA LOS EJERCICIOS FISCALES 2015 A 2018</t>
  </si>
  <si>
    <t>ARTURO DIAZ GONZALEZ</t>
  </si>
  <si>
    <t xml:space="preserve">Calle 17 sur </t>
  </si>
  <si>
    <t>696915 </t>
  </si>
  <si>
    <t>http://189.211.120.220:8880/files/opendata/14001-AD-A-DCAGI-SC-001-14/15.-%20CF/15.pdf</t>
  </si>
  <si>
    <t>SA-009KDH999-N1-2014</t>
  </si>
  <si>
    <t>AD-A-DCAGI-SC-001/2014</t>
  </si>
  <si>
    <t>3250</t>
  </si>
  <si>
    <t>ARRENDAMIENTO DE EQUIPO DE TRANSPORTE</t>
  </si>
  <si>
    <t>ARRENDAMIENTO DE VEHICULOS TERRESTRES</t>
  </si>
  <si>
    <t>ARRENDOMOVIL DE MEXICO, S.A. DE C.V</t>
  </si>
  <si>
    <t>AME021206NS8</t>
  </si>
  <si>
    <t>HUGO ALDUENDA PEÑA</t>
  </si>
  <si>
    <t>INSURGENTES SUR 1235</t>
  </si>
  <si>
    <t>03740</t>
  </si>
  <si>
    <t>24/01/2013</t>
  </si>
  <si>
    <t>COMPRA, VENTA Y ARRENDAMIENTO DE TODA CLASE DE VEHICULO AUTOMOTOR.</t>
  </si>
  <si>
    <t xml:space="preserve">3 I, 26 III, 41 XX, 45 LAASSP; </t>
  </si>
  <si>
    <t>21/10/2014</t>
  </si>
  <si>
    <t>14/11/2014</t>
  </si>
  <si>
    <t>ARRENDAMIENTOS DE VEHICULOS TERRESTRES</t>
  </si>
  <si>
    <t>FENANDO CATAÑO MURO SANDOVAL</t>
  </si>
  <si>
    <t>Insurgentes Sur 1235</t>
  </si>
  <si>
    <t>http://189.211.120.220:8880/files/opendata/15047-AD-AS-DCAGI-SC-047-15/15.-%20CF/15.pdf</t>
  </si>
  <si>
    <t>SA-009KDH-N62/2015</t>
  </si>
  <si>
    <t>AD-AS-DCAGI-SC-047/15</t>
  </si>
  <si>
    <t>3710</t>
  </si>
  <si>
    <t>PASAJES AEREOS</t>
  </si>
  <si>
    <t>SERVICIO INTEGRAL DE RESERVACION, EXPEDICION DE BOLETOS DE AVION CON COBERTURA EN EL TERRITORIO NACIONAL E INTERNACIONAL Y OTROS SERVICIOS DEL RAMO P</t>
  </si>
  <si>
    <t>EL MUNDO ES TUYO, S.A. DE C.V.</t>
  </si>
  <si>
    <t>MET8908305M9</t>
  </si>
  <si>
    <t>MARCO ANTONIO CARDENAS LOPEZ</t>
  </si>
  <si>
    <t>AV. DIAGONAL SAN ANTONIO NUMERO 1218</t>
  </si>
  <si>
    <t>03020</t>
  </si>
  <si>
    <t>15/07/1990</t>
  </si>
  <si>
    <t>AGENCIA DE VIAJES, SERVICIOS TURISTICOS, HOSPEDAJE, ALIMENTACION, GRUPOS, CONGRESOS Y CONVENCIONES</t>
  </si>
  <si>
    <t>LOS SERVICIOS INTEGRALES DE RESERVACION, EXPEDICION DE BOLETOS DE AVION CON COBERTURA EN EL TERRITORIO NACIONAL E INTERNACIONA Y OTROS SERVICIOS DEL RAMO PARA GACM</t>
  </si>
  <si>
    <t>JOSE MELESIO MARIO PEREZ SALINAS</t>
  </si>
  <si>
    <t>Av. Diagonal San Antonio numero 1218</t>
  </si>
  <si>
    <t>http://189.211.120.220:8880/files/opendata/16007-AD-AS-DCAGI-SC-007-16/15.-%20CF/15.pdf</t>
  </si>
  <si>
    <t>AA-009KDH999-E81-2016</t>
  </si>
  <si>
    <t>AD-AS-DCAGI-SC-007/16</t>
  </si>
  <si>
    <t>SERVICIOS DE SUMINISTRO DE COMBUSTIBLE VEHICULAR</t>
  </si>
  <si>
    <t>SODEXO MOTIVATIONS SOLUTIONS DE MEXICO, S. A. DE C.V.</t>
  </si>
  <si>
    <t>PME811211B20</t>
  </si>
  <si>
    <t>HUMBERTO VELEZ PACHECO</t>
  </si>
  <si>
    <t>PASEO DE LOS TAMARINDOS 150 EDIFICIO ARCOS NORTE D PISO 5</t>
  </si>
  <si>
    <t>24/06/2010</t>
  </si>
  <si>
    <t>LA PRESTACION DE SERVICIOS RELACIONADOS CON LA ALIMENTACION, RECREACION Y BIENESTAR DEL SER HUMANO O CUALQUIER OTRO SERVICIO NECESARIO PARA LA OPERACION DE CUALQUIER PERSONA FISICA Y MORAL, PUDIENDO EMITIR TODO TIPO DE VALES, DOCUMENTOS E INSTRUMENTOS ELECTRONICOS, MEDIANTE DIVERSOS PROCESOS, QUE PERMITAN AL USUARIO DE LOS MISMOS DISFRUTAR DE DICHOS SERVICIOS.</t>
  </si>
  <si>
    <t>41 III LAASSP; 30 RLAASSP</t>
  </si>
  <si>
    <t>08/06/2016 </t>
  </si>
  <si>
    <t>JOSE LUIS VILLAVICENCIO CASTAÑEDA</t>
  </si>
  <si>
    <t>Paseo de los Tamarindos 150 Edificio Arcos Norte D Piso 5</t>
  </si>
  <si>
    <t>http://189.211.120.220:8880/files/opendata/16017-AD-AS-DCAGI-SC-017-16/15.-%20CF/15.pdf</t>
  </si>
  <si>
    <t>AA-009KDH999-E74-2016</t>
  </si>
  <si>
    <t>AD-AS-DCAGI-SC-017/16</t>
  </si>
  <si>
    <t>SERVICIO INTEGRAL DE LIMPIEZA EN LOS INMUEBLES DE GACM</t>
  </si>
  <si>
    <t>TRIPALLIUM ENTERPRISES, S. A. DE C.V.</t>
  </si>
  <si>
    <t>TEN080207SR2</t>
  </si>
  <si>
    <t>LUIS FRANCISCO CUELLAR GARCIA</t>
  </si>
  <si>
    <t>TODA CLASE DE SERVICIOS DE OUTSOURCING</t>
  </si>
  <si>
    <t>26 III, 40, 41 III, 45 LAASSP</t>
  </si>
  <si>
    <t>INCREMENTO DEL 9.09% DEL MONTO DEL CONTRATO</t>
  </si>
  <si>
    <t>MICMAR, S.A. DE C.V.</t>
  </si>
  <si>
    <t>MIC030120GM4</t>
  </si>
  <si>
    <t>MARIA DEL CORAL CUELLAR GUEVARA</t>
  </si>
  <si>
    <t>CORDOBA</t>
  </si>
  <si>
    <t>LA PRESTACION DE TODA CLASE DE SERVICIOS RELACIONADOS CON LA LIMPIEZA Y MANTENIMIENTO DE TODA CLASE DE INDUSTRIAS, OFICINAS, AGENCIAS, TIENDAS, LOCALES COMERCIALES, CASAS HABITACION, ESCUELAS, HOSPITALES Y EN GENERAL TODA CLASE DE ESTABLECIMIENTOS COMERCIALES, PARTICULARES Y PUBLICOS ASI COMO, DEPENDENCIAS DE GOBIERNO, ORGANISMOS DESCENTRALIZADOS, EMPRESAS PARAESTATALES, Y GOBIERNOS ESTATALES O MUNICIPALES, A NIVEL NACIONAL E INTERNACIONAL, QUE ASI LO REQUIERAN, INCLUYENDO DE MANERA ENUNCIATIVA MAS NO LIMITATIVA.</t>
  </si>
  <si>
    <t>JOSE LUIS QUEVEDO SALCEDA</t>
  </si>
  <si>
    <t>http://189.211.120.220:8880/files/opendata/15068-AD-AS-DCAGI-SC-068-15/15.-%20CF/15.pdf</t>
  </si>
  <si>
    <t>AA-009KDH999-E7-2016</t>
  </si>
  <si>
    <t>AD-AS-DCAGI-SC-068/15</t>
  </si>
  <si>
    <t>SERVICIO DE COMUNICACIONES PARA EL GACM PARA LOS EJERCICIOS FISCALES 2015 AL 2018</t>
  </si>
  <si>
    <t>AXTEL, S.A.B. DE C.V.</t>
  </si>
  <si>
    <t>AXT940727FP8</t>
  </si>
  <si>
    <t>PAOLA GARCIA OVANDO</t>
  </si>
  <si>
    <t>BOULEVARD DIAZ ORDAZ KILOMETRO 3.33 L-1</t>
  </si>
  <si>
    <t>SAN PEDRO GARZA GARCIA</t>
  </si>
  <si>
    <t>TELECOMUNICACIONES</t>
  </si>
  <si>
    <t>RODOLFO VELA DE LEON</t>
  </si>
  <si>
    <t>AVANTEL, S. DE R.L. DE C.V.</t>
  </si>
  <si>
    <t>AVA9710283C4</t>
  </si>
  <si>
    <t>JOSE MANUEL GOMEZ DEL CAMPO LOPEZ</t>
  </si>
  <si>
    <t xml:space="preserve">BOULEVARD DIAZ ORDAZ </t>
  </si>
  <si>
    <t>http://189.211.120.220:8880/files/opendata/15069-AD-AS-DCAGI-SC-069-15/15.-%20CF/15.pdf</t>
  </si>
  <si>
    <t>AA-009KDH999-E8-2016</t>
  </si>
  <si>
    <t>AD-AS-DCAGI-SC-069/15</t>
  </si>
  <si>
    <t>SERVICIOS ADMINISTRADOS DE INFRAESTRUCTURA DE OPERACION CRITICA (DATA CENTER) PARA EL GACM PARA LOS EJERCICIOS FISCALES 2015 A 2018.</t>
  </si>
  <si>
    <t>METRO NET S.A.P.I. DE C.V.</t>
  </si>
  <si>
    <t>MNE960503876</t>
  </si>
  <si>
    <t>RAFAEL EDUARDO BOSCH GARFIAS</t>
  </si>
  <si>
    <t>MICHOACAN 22B</t>
  </si>
  <si>
    <t>CREAR, DESARROLLAR, MANTENER Y OPERAR LA INFRAESTRUCTURA NECESARIA PARA PROVEEER LAS FACILIDADES DE INTERCONEXION, SERVICIOS, Y ENLACES PUBLICOS DE TELECOMUNICACIONES EN LA REPUBLICA MEXICANA TALES COMO TELEFONIA , TRANSMISION DE DATOS, TELEVISION POR CABLE, Y SERVICIOS DE VALOR AGREGADO; PRESTAR SERVICIOS DE HOSPEDAJE COMPARTIDO Y/O DEDICADO , DE COUBICACION , ELABORACION Y/O ADMINISTRACION DE PAGINAS, POSTALES, O SITIOS DE INTERNET; SERVICIOS DE ADMINISTRACION DE SEGURDIDAD Y/O DISTRIBUCION DE CONTENIDOS, ALMACENAMIENTO Y/O ADMINISTRACION DE DATOS; DESARROLLO Y ADMINISTRACION DE APLICACIONES; YA SEA O NO QUE SE RELACIONEN CON SERVICIOS DE DATOS DE INTERNET , COMUNICACIONES DE O PARA SERVICIOS DE EMERGENCIA .</t>
  </si>
  <si>
    <t>Michoacan 22B</t>
  </si>
  <si>
    <t>22B</t>
  </si>
  <si>
    <t>http://189.211.120.220:8880/files/opendata/15051-AD-AS-DCAGI-SC-051-15/15.-%20CF/15.pdf</t>
  </si>
  <si>
    <t>SA-009KDH999-N63-2015</t>
  </si>
  <si>
    <t>AD-AS-DCAGI-SC-051/2015</t>
  </si>
  <si>
    <t>SERVICIO INTEGRAL DE IMPRESION Y DIGITALIZACION EN BLANCO Y NEGRO Y COLOR</t>
  </si>
  <si>
    <t>ESTRATEC, S.A. DE C.V.</t>
  </si>
  <si>
    <t>EST850718Q51</t>
  </si>
  <si>
    <t>JOSE CARLOS COUSIÑO SANDOVAL</t>
  </si>
  <si>
    <t>BAHIA DEL ESPIRITU SANTO # 125</t>
  </si>
  <si>
    <t>ADQUIRIR, ENAJENAR, IMPORTAR, EXPORTAR, DAR O TOMAR EN ARRENDAMIENTO O USUFRUCTO Y EN CUALQUIER OTRA FORMA USAR O PERMITIR EL USO POR TERCEROS DE TODA CLASE DE SISTEMAS COMPUTACIONALES, PROGRAMAS PARA COMPUTACION Y EQUIPO DE PROCESO DE INFORMACION, REGISTRO DE DATOS, MAQUINARIA Y EQUIPOS RELACIONADOS. PRESTACION O CONTRATACION DE SERVICIOS TECNICOS, CONSULTIVOS Y DE ASESORIA, ASI COMO LA CELEBRACION DE LOS CONTRATOS O CONVENIOS PARA LA REALIZACION DE ESTOS FINES</t>
  </si>
  <si>
    <t>3 I, 26 III, 28 I, 40, 41 III, 45, 47 LAASSP; 21 RLAASSP</t>
  </si>
  <si>
    <t>20/07/2015</t>
  </si>
  <si>
    <t>Bahia del Espiritu Santo # 125</t>
  </si>
  <si>
    <t>http://189.211.120.220:8880/files/opendata/15046-AD-AS-DCAGI-SC-046-15/15.-%20CF/15.pdf</t>
  </si>
  <si>
    <t>SA-009KDH999-N61-2015</t>
  </si>
  <si>
    <t>AD-AS-DCAGI-SC-046/15</t>
  </si>
  <si>
    <t>SERVICIOS ADMINISTRADOS DE ARRENDAMIENTO DE EQUIPO Y BIENES INFORMATICOS</t>
  </si>
  <si>
    <t>INTEGRADORES DE TECNOLOGIA, S.A. DE C.V. (GRUPO ALTAVISTA)</t>
  </si>
  <si>
    <t>ITE9701222Q9</t>
  </si>
  <si>
    <t>ENRIQUE MIGUEL SAMPER AGUILAR</t>
  </si>
  <si>
    <t>CAMINO AL DESIERTO DE LOS LEONES #35</t>
  </si>
  <si>
    <t>01060</t>
  </si>
  <si>
    <t>17/01/1997</t>
  </si>
  <si>
    <t>ADMINISTRACION DE PROYECTOS Y ALIANZAS ESTRATEGICAS OPTIMIZAN LAS OPERACIONES DE NUESTROS CLIENTES A TRAVES DEL DESARROLLO E IMPLEMENTACION DE AVANZADAS SOLUCIONES EN TECNOLOGIAS DE LA INFORMACION DISEÑADAS A LA MEDIDA DE SUS NECESIDADES, OFRECIENDO ADEMAS UN AMPLIO PORTAFOLIO DE SERVICIOS QUE VAN DESDE EL FINANCIAMIENTO DE PROYECTOS, “PROYECTOS LLAVE EN MANO”, ARRENDAMIENTO, OBRA CIVIL, INTEGRACION Y MANTENIMIENTO DE TECNOLOGIA Y EQUIPOS ENTRE MUCHOS OTROS MAS.</t>
  </si>
  <si>
    <t>3 I, 26 III, 28 I, 40, 41 III, 45, 47 LAASSP; 71, 72 III RLAASSP</t>
  </si>
  <si>
    <t>31/12/2018</t>
  </si>
  <si>
    <t>SERVICIOS ADMINISTRADOS DE ARRENDAMIENTO DE EQUIPO Y BIENES INFORMATICOS PARA EL GRUPO AEROPORTUARIO DE LA CIUDAD DE MEXICO.</t>
  </si>
  <si>
    <t>FERNANDO VELASCO TURATI</t>
  </si>
  <si>
    <t>Camino al Desierto de los Leones #35</t>
  </si>
  <si>
    <t>http://189.211.120.220:8880/files/opendata/14013-AD-S-DCAGI-SC-013-14/15.-%20CF/15.pdf</t>
  </si>
  <si>
    <t>SA-009KDH999-N10-2014</t>
  </si>
  <si>
    <t>AD-S-DCAGI-SC-013/14</t>
  </si>
  <si>
    <t>3330</t>
  </si>
  <si>
    <t>SERVICIOS DE CONSULTORIA ADMINISTRATIVA, PROCESOS, TECNICA Y EN TECNOLOGIAS DE LA INFORMACION</t>
  </si>
  <si>
    <t>LICENCIAMIENTO ORACLE Y SERVICIOS PROFECIONALES DE IMPLEMENTACION PARA CREAR UN SISTEMA DE PLANIFICACIONDE RECURSOS GUBERNAMENTALES GRP (POR SUS SIGLAS EN INGLES, GOVERMENT RESOURCE PLANNING)</t>
  </si>
  <si>
    <t>SERVICIOS, TECNOLOGIA Y ORGANIZACION S.A. DE C.V.</t>
  </si>
  <si>
    <t>STO-020301-G28</t>
  </si>
  <si>
    <t>MARCOS DAVID CANALES LAGUNAS</t>
  </si>
  <si>
    <t>SIERRA MOJADA 620 OFICINA 402</t>
  </si>
  <si>
    <t>19/08/2012</t>
  </si>
  <si>
    <t>PRESTAR SERVICIOS DE CONSULTORIA Y ASESORIA EN MATERIA DE TECNOLOGIAS DE LA INFORMACION Y PARA EL DESARROLLO E IMPLEMENTACION DE SOFTWARE PROPIO O DESARROLLADO</t>
  </si>
  <si>
    <t>12/12/2014 </t>
  </si>
  <si>
    <t>IMPLEMENTACION Y SOPORTE TECNICO RELACIONADOS CON LICENCIAS DE SOFTWARE</t>
  </si>
  <si>
    <t xml:space="preserve">Primer convenio: MODIFICACIÓN A FECHA Y LUGAR DE PAGO,; SEGUNDO CONVENIO: SE INCLUYEN 3 NUEVOS SERVICIOS, INCREMENTO DEL 20% DEL MONTO DEL CONTRATO ORIGINAL </t>
  </si>
  <si>
    <t>JORGE ANTONIO FRANCOZ GARATE</t>
  </si>
  <si>
    <t>Sierra Mojada 620 Oficina 402</t>
  </si>
  <si>
    <t>http://189.211.120.220:8880/files/opendata/15107-ITP-SRO-DCAGI-SC-107-15/15.-%20CF/15.pdf</t>
  </si>
  <si>
    <t>IO-009KDH999-N83-2015</t>
  </si>
  <si>
    <t>DESARROLLO DEL PROYECTO EJECUTIVO PARA EL ENTRONQUE DE ACCESO DE CARGA EN LA ZONA NORTE DEL NUEVO AEROPUERTO INTERNACIONAL DE LA CIUDAD DE MEXICO (NAICM)</t>
  </si>
  <si>
    <t>INE9509226VA</t>
  </si>
  <si>
    <t>LUIS FERNANDO BLANCAS MENDOZA</t>
  </si>
  <si>
    <t>COSCOMATE</t>
  </si>
  <si>
    <t>14050</t>
  </si>
  <si>
    <t>VERACRUZ</t>
  </si>
  <si>
    <t>PLANEACION, ESTUDIO DE FACTIBILIDAD, PROYECTO Y CONSTRUCCION, REMODELACION, ADAPTACION Y MANTENIMIENTO DE EDIFICIOS, OBRAS DE INFRAESTRUCTURA LOCAL, REGIONAL, NACIONAL EINTERNACIONAL Y EQUIPAMIENTO URBANO, ELABORACION DE ESTUDIOS, MANUALES Y REALIZACION DE CONSULTORIAS, ASESORIAS EN AREAS FINANCIERAS, TECNICAS, ORGANIZACIONALES Y DE CAPACITACION PARA CUALQUIER RECTOR ECONOMICO Y SOCIAL DEL AMBITO LOCAL, REGIONAL, NACIONAL EINTERNACIONAL. ELABORACION PARCIAL O TOTAL DE ESTUDIOS Y PROYECTOS TECNICOS FINANCIEROS, TANTO DE PRE-INVERSION COMO DE INVERSION PARA NEIOCIOS EN TODAS LAS RAMAS ECONOMICAS</t>
  </si>
  <si>
    <t>IR</t>
  </si>
  <si>
    <t>134 CPEUM; 27,II; 30,I; 43 ;45,I LOPSRM</t>
  </si>
  <si>
    <t>Cafel Ingeniería, S.C.</t>
  </si>
  <si>
    <t>Planeación, Operación y Desarrollo de Infraestructura, S.A. de C.V.</t>
  </si>
  <si>
    <t>Técnicas Especiales para la Construcción, S.A. de C.V.</t>
  </si>
  <si>
    <t>El cinco por ciento (5%) que resulte de la diferencia entre el importe a pagar a "EL CONTRATISTA" por los servicios realmente ejecutados y el importe de lo que "EL CONTRATISTA" debió realizar y entregar conforme a lo pactado en el "CONTRATO".</t>
  </si>
  <si>
    <t>2 meses</t>
  </si>
  <si>
    <t>ANTONIO FRANCISCO RODRIGUEZ GONZALEZ</t>
  </si>
  <si>
    <t>Coscomate</t>
  </si>
  <si>
    <t>http://189.211.120.220:8880/files/opendata/15017-ITP-AS-DCAGI-SC-017-15/15.-%20CF/15.pdf</t>
  </si>
  <si>
    <t>ITP-AS-DCAGI-SC-017/15 </t>
  </si>
  <si>
    <t>SERVICIO INTEGRAL DE ADMINISTRACION DE PERSONAL Y PROCESO DE NOMINA, MEDIANTE UN SISTEMA ESPECIALIZADO PARA RECURSOS HUMANOS Y DE NOMINA DE GOBIERNO</t>
  </si>
  <si>
    <t>ISI02115AFA</t>
  </si>
  <si>
    <t>CUAUTITLAN IZCALLI</t>
  </si>
  <si>
    <t>MEX</t>
  </si>
  <si>
    <t>SERVICIOS DE INFORMATICA Y CONSULTORIA PARA DISEÑAR Y PRODUCIR SISTEMAS DE INFORMACION, PROGRAMAS Y APLICACIONES DE COMPUTO, E INFORMATICA EN GENERAL.</t>
  </si>
  <si>
    <t>134 CPEUM, 26 fracción II 40 y 42 LAASSP</t>
  </si>
  <si>
    <t>9</t>
  </si>
  <si>
    <t>Infosoluciones de México, S.A.  de C.V.</t>
  </si>
  <si>
    <t>Case Solutions, S.A. de C.V.</t>
  </si>
  <si>
    <t>Prooverdora Dicsa, S.A. de C.V.</t>
  </si>
  <si>
    <t>El dos por ciento (2%) que resulte de la diferencia entre el importe a pagar a "EL CONTRATISTA" por los servicios realmente ejecutados y el importe de lo que "EL CONTRATISTA" debió realizar y entregar conforme a lo pactado en el "CONTRATO".</t>
  </si>
  <si>
    <t>Cuautitlán Izcalli</t>
  </si>
  <si>
    <t>Mex</t>
  </si>
  <si>
    <t>http://189.211.120.220:8880/files/opendata/15045-ITP-AS-DCAGI-SC-045-15/15.-%20CF/15.pdf</t>
  </si>
  <si>
    <t>IO-009KDH999-N30-2015</t>
  </si>
  <si>
    <t>ASESORIA LEGAL EN MATERIA DE DERECHO DE LA AVIACION, DERECHO AEROPUERTARIO, DERECHO INTERNACIONAL Y ESPECIALIZADO EN ASESORIA EN NEGOCIACION CON EMPRERO SISTEMA JURIDICO MEXICANO.</t>
  </si>
  <si>
    <t>CCO140703L79</t>
  </si>
  <si>
    <t>FELIPE GARCIA ESTRADA</t>
  </si>
  <si>
    <t>AVENIDA VIADUCTO MIGUEL ALEMAN</t>
  </si>
  <si>
    <t>PRESTACION DE SERVICIOS LEGALES</t>
  </si>
  <si>
    <t>134 CPEUM, 40, 40 f X, 43, 46, LAASSP</t>
  </si>
  <si>
    <t>11</t>
  </si>
  <si>
    <t>Jiménes y Mendoza Abogados, S.C.</t>
  </si>
  <si>
    <t>Greenberg Taurig, S.C.</t>
  </si>
  <si>
    <t>EL DOS PUNTO CINCO PORCIENTO (2.5%) SOBRE EL MONTO TOTAL POR CADA DÍA NATURAL DE ATRASO</t>
  </si>
  <si>
    <t>Avenida Viaducto Miguel Aleman</t>
  </si>
  <si>
    <t>http://189.211.120.220:8880/files/opendata/14009-ITP-S-DCAGI-SC-009-14/15.-%20CF/15.pdf</t>
  </si>
  <si>
    <t>IA-009KDH999-N8-2014</t>
  </si>
  <si>
    <t>SERVICIO DE ARRENDAMIENTO DE BIENES MUEBLES PARA LAS INSTALACIONES DE TORRE MURANO</t>
  </si>
  <si>
    <t>LANZ IMPORTS, S. A. DE C. V.</t>
  </si>
  <si>
    <t>LIM000928AC8</t>
  </si>
  <si>
    <t>DAVID MORENO GALAN</t>
  </si>
  <si>
    <t>AV. PASEO DE LA REFORMA</t>
  </si>
  <si>
    <t>11000</t>
  </si>
  <si>
    <t>ADQUIRIR, POSEER, EXPLOTAR BIENES INMUEBLES</t>
  </si>
  <si>
    <t>42  y 43 LAASSP</t>
  </si>
  <si>
    <t>10</t>
  </si>
  <si>
    <t>Micro Bios, S.A. de C.V.</t>
  </si>
  <si>
    <t>P3 Media, S.A.P.I. de C.V.</t>
  </si>
  <si>
    <t>Dos por ciento (2%) por cada día de atraso</t>
  </si>
  <si>
    <t>SANDRA CUEVAS VILLALOBOS</t>
  </si>
  <si>
    <t>Av. Paseo de la Reforma</t>
  </si>
  <si>
    <t>http://189.211.120.220:8880/files/opendata/15105-ITP-OP-DCAGI-SC-105-15/15.-%20CF/15.pdf</t>
  </si>
  <si>
    <t>IO-009KDH999-N82-2015</t>
  </si>
  <si>
    <t>ADECUACION DE ESPACIOS PARA LAS OFICINAS DEL GRUPO AEROPORTUARIO DE LA CIUDAD DE MEXICO (GACM) EN EL CEMCAS</t>
  </si>
  <si>
    <t>SSI9906288E6</t>
  </si>
  <si>
    <t>MIGUEL ANGEL RAMOS AGUILERA</t>
  </si>
  <si>
    <t>PETEN</t>
  </si>
  <si>
    <t>03023</t>
  </si>
  <si>
    <t>CONSTRUCCION, SUPERVISION Y MANTENIMIENTO DE TODO TIPO DE OBRAS Y PROYECTOS.</t>
  </si>
  <si>
    <t>27, II; 30, I; 43; 44 LOPSRM</t>
  </si>
  <si>
    <t>Jorsa Arquitectos, S.A. de C.V.</t>
  </si>
  <si>
    <t>Acitag Construcciones, S.A. de C.V.</t>
  </si>
  <si>
    <t>1 % (uno por ciento) del valor de "LAS OBRAS" no concluidas por cada día natur 1 de atraso.</t>
  </si>
  <si>
    <t>URIEL OLIVA SANCHEZ</t>
  </si>
  <si>
    <t>Peten</t>
  </si>
  <si>
    <t>http://189.211.120.220:8880/files/opendata/15059-ITP-AS-DCAGI-SC-059-15/15.-%20CF/15.pdf</t>
  </si>
  <si>
    <t>IA-009KDH999-N55-2015</t>
  </si>
  <si>
    <t>SERVICIO DE ASESORIA TECNICA Y CAPACITACION DE NUCLEOS AGRARIOS (COMISARIADO EJIDALES) PARA LOS 7 EJIDOS COLINDANTES AL PREDIO DEL NUEVO AEROPUERTOINTERNACIONAL DE LA CIUDAD DE MEXICO (NAICM).</t>
  </si>
  <si>
    <t>3ER RETORNO LAGO DE CHAPULTEPEC</t>
  </si>
  <si>
    <t>55070</t>
  </si>
  <si>
    <t>ECATEPEC DE MORELOS</t>
  </si>
  <si>
    <t>PROPORCIONAR ASESORIA TECNICA EN LA DETECCION, ELABORACION, SEGUIMIENTO Y GESTION DE RECURSOS DE PROYECTOS RELACIONADOS CON EL SECTOR FORESTAL, AMBIENTAL Y AGROPECUARIO, ASI COMO FOMENTAR LA ORGANIZACION DE LOS SILVICULTORES Y PROPIETARIOS DE PREDIOS FORESTALES. CONSTRUCCION, ARRENDAMIENTO DE BIENES MUEBLES Y/O INMUEBLES, OPERACION DE RELLENOS SANITARIOS.</t>
  </si>
  <si>
    <t>26, II; 26 bis, I; 28, I; 43 LAASSP</t>
  </si>
  <si>
    <t>5</t>
  </si>
  <si>
    <t>Consultoría para el Desarrollo Rural hIdalgo, S.C.</t>
  </si>
  <si>
    <t xml:space="preserve">Jaguar Hidalguense, S. de R. L. de C.V. </t>
  </si>
  <si>
    <t>Expreso Garage, S.A. de C.V.</t>
  </si>
  <si>
    <t>2.5% DEL IMPORTE DE LO INCUMPLIDO POR CADA DÍA NATURAL DE ATRASO EN EL SERVICIO</t>
  </si>
  <si>
    <t>3er Retorno Lago de Chapultepec</t>
  </si>
  <si>
    <t>Ecatepec de Morelos</t>
  </si>
  <si>
    <t>http://189.211.120.220:8880/files/opendata/15036-ITP-AS-DCAGI-SC-036-15/15.-%20CF/15.pdf</t>
  </si>
  <si>
    <t>IA-009KDH999-N31-2015</t>
  </si>
  <si>
    <t>SERVICIOS PROFESIONALES DE CONSULTORIA, LEGALES Y/O NORMATIVOS Y ACOMPANAMIENTO EN LOS PROCEDIMIENTOS DE CONTRATACION PUBLICA Y ELABORACION DE LA MEMORIA DOCUMENTAL INTEGRAL DEL DESARROLLO DEL  NUEVO AEROPUERTO INTERNACIONAL DE LA CIUDAD DE MEXICO</t>
  </si>
  <si>
    <t>VNC9501168D8</t>
  </si>
  <si>
    <t>MARIA GUADALUPE ALVAREZ BUENROSTRO</t>
  </si>
  <si>
    <t>PASEO DE LAS PALMAS</t>
  </si>
  <si>
    <t>PRESTACION DE ASESORIA ADMINISTRATIVA, CONTABLE, FINANCIERA Y JURIDICA, Y ECONOMICA, ASI COMO EJECUTAR TRABAJOS RELACIONADOS CON ESTAS AREAS Y LOS ACTOS Y ACTIVIDADES TENDIENTES A DICHOS FINES, Y LA PROMOCION Y SUPERVISION DE TODO TIPO DE OBRA CIVIL EN GENERAL; ASI COMO CONTRATAR ACTIVA O PASIVAMENTE TODA CLASE DE PRESTACION DE SERVICIOS.</t>
  </si>
  <si>
    <t>134 CPEUM; 26,II; 40; 41, X; 47 LAASSP</t>
  </si>
  <si>
    <t>12</t>
  </si>
  <si>
    <t>SERVICIOS PROFESIONALES DE CONSULTORIA, LEGALES Y/O NORMATIVOS Y ACOMPANAMIENTO EN LOS PROCEDIMIENTOS DE CONTRATACION PUBLICA Y ELABORACION DE LA MEMORIA DOCUMENTAL INTEGRAL DEL DESARROLLO DEL NUEVO AEROPUERTO INTERNACIONAL DE LA CIUDAD DE MEXICO</t>
  </si>
  <si>
    <t>Profesionales en Administración Pública, S.C.</t>
  </si>
  <si>
    <t>MIGUEL SOBERON MAINERO</t>
  </si>
  <si>
    <t>Paseo de las Palmas</t>
  </si>
  <si>
    <t>http://189.211.120.220:8880/files/opendata/16015-ITP-SRO-DCAGI-SC-015-16/15.-%20CF/15.pdf</t>
  </si>
  <si>
    <t>IO-009KDH999-E17-2016</t>
  </si>
  <si>
    <t>SERVICIOS DE CONSULTORIA DE LA AUTORIDAD VERIFICADORA DEL COMISIONAMIENTO AVANZADO DE LEED PARA EL PROYECTO DEL NUEVO AEROPUERTO INTERNACIONAL DE LA CIUDAD DE MEXICO (NAICM)</t>
  </si>
  <si>
    <t>OOO110920JF0</t>
  </si>
  <si>
    <t>ALICIA GABRIELA SILVA VILLANUEVA</t>
  </si>
  <si>
    <t>VALLARTA</t>
  </si>
  <si>
    <t>4000</t>
  </si>
  <si>
    <t>PROMOTOR ENTRE LAS POBLACIONES, LA PROVENCIONA Y CONTROL DE LA CONTAMINACION DEL AGUA, DEL AIRE, Y DEL SUELO, LA PROTECCION AL AMBIENTE Y LA PRESERVACION Y RESTAURACION DEL EQUILIBRIO ECONOMICO</t>
  </si>
  <si>
    <t>134 CPEUM; 27,II; 30,II; 42,XI;45,II LOPSRM</t>
  </si>
  <si>
    <t>6</t>
  </si>
  <si>
    <t>3</t>
  </si>
  <si>
    <t>Ibalca, S.A. de C.V.; Savi Aire, S.A. de C.V.</t>
  </si>
  <si>
    <t>Civita, S.C.; Ciurcuitosa, S.A. de C.V.; Termoaire, S.A. de C.V.; Sinergi Integrated Building Sciences, LLC.</t>
  </si>
  <si>
    <t>Bioconstrucción y Energía Alternativa S.A. de C.V.; WSP New York, INC.; The Epsten Group, INC.</t>
  </si>
  <si>
    <t>REVISAR</t>
  </si>
  <si>
    <t>1 mes</t>
  </si>
  <si>
    <t>JOSE ORTIZ GIRON</t>
  </si>
  <si>
    <t>Vallarta</t>
  </si>
  <si>
    <t>http://189.211.120.220:8880/files/opendata/16004-ITP-AS-DCAGI-SC-004-16/15.-%20CF/15.pdf</t>
  </si>
  <si>
    <t>IA-009KDH999-E95-2015</t>
  </si>
  <si>
    <t>SERVICIOS DE ASESORIA EN MATERIA FISCAL PARA LA RECUPERACION DE SALDOS A FAVOR DE IVA E ISR, ASI MISMO ASESORIA RESPECTO AL CUMPLIMIENTO DE TRATADOS</t>
  </si>
  <si>
    <t>MMO060307LY5</t>
  </si>
  <si>
    <t>ALEJO MARTIN MUÑOZ MANSO</t>
  </si>
  <si>
    <t>AV. STA. FE</t>
  </si>
  <si>
    <t>5349</t>
  </si>
  <si>
    <t>FIRMA MEXICANA DE ASESORIA FISCAL QUE TRABAJA BAJO EL ENFOQUE DE INDEPENDENCIA, ESPECIALIZACION Y TRATO PERSONALIZADO.</t>
  </si>
  <si>
    <t>26,II; 26 bis I; 28,1 LAASSP</t>
  </si>
  <si>
    <t>50</t>
  </si>
  <si>
    <t>Basham, Ringe y Correa, S.C</t>
  </si>
  <si>
    <t>Bettinger Asesores, S.C.</t>
  </si>
  <si>
    <t xml:space="preserve">2.5% al millar sobre el  monto mensual del servicio atrasado </t>
  </si>
  <si>
    <t>Mapfre Fianzas S.A. de C.V.</t>
  </si>
  <si>
    <t>FRANCISCO I. HUGES VELEZ</t>
  </si>
  <si>
    <t>Av. Sta. Fe</t>
  </si>
  <si>
    <t>http://189.211.120.220:8880/files/opendata/16020-ITP-AS-DCAGI-SC-020-16/15.-%20CF/15.pdf</t>
  </si>
  <si>
    <t>IA-009KDH999-E23-2016</t>
  </si>
  <si>
    <t>SERVICIOS PROFESIONALES DE CONSULTORIA, PARA EL ACOMPANAMIENTO JURIDICO NORMATIVO Y ADMINISTRATIVO EN LA REALIZACION DE LAS ACTIVIDADES PARA EL DESARROLLO DEL NUEVO AEROPUERTO INTERNACIONAL DE LA CIUDAD DE MEXICO, ASI COMO PARA LA ELABORACION DEL EXPEDIENTE CONCENTRADORINTEGRAL</t>
  </si>
  <si>
    <t>26,II; 26 bis I; 28,I LAASSP</t>
  </si>
  <si>
    <t>19</t>
  </si>
  <si>
    <t>Desarrollo de Ingeniería Civil, S.A. de C.V.</t>
  </si>
  <si>
    <t>http://189.211.120.220:8880/files/opendata/16005-ITP-AS-DCAGI-SC-005-16/15.-%20CF/15.pdf</t>
  </si>
  <si>
    <t>IA-009KDH999-E97-2015</t>
  </si>
  <si>
    <t>SERVICIOS DE ASESORIA, RELACIONADOS CON LA IMPLEMENTACION DE LA ESTRUCTURA DE GOBIERNO CORPORATIVO PARA LA ADMINISTRACION DEL GRUPO AEROPORTUARIO DE LA CIUDAD DE MEXICO S.A. DE C.V.</t>
  </si>
  <si>
    <t>GALAZ, YAMAZAKI, RUIZ URQUIZA, S.C.</t>
  </si>
  <si>
    <t>GYR880101TL1</t>
  </si>
  <si>
    <t>JESUS ISRAEL ZAGAL VALENCIA</t>
  </si>
  <si>
    <t>SERVICIOS PROFESIONALES DE AUDITORIA, CONTABILIDAD, IMPUSTOS, LEGALES, DE INFORMATICA, DE NEGOCIOS, ADMINISTRATIVOS Y CONSUTORIA, ASI COMO CUALESQUIERA OTROS SERVICIOS PROFESIONALES RELACIONADOS CON LA ADMINISTRACION Y OPERACION DE EMPRESAS, ENTIDADESU ORGANISMOS PUBLICOS Y PRIVADOS Y EN GENERAL TODA CLASE DE PERSONAS, POR LO QUE PODRA CONTRATAR TECNICOS Y/O PROFESIONALES TANTO MEXICANOS COMO EXTRANEJROS CUMPLIENDO EN ESTE ULTIMO CASO PREVIAMENTE CON LAS DISPOSICIOPNES LEGALES APLICABLES.</t>
  </si>
  <si>
    <t xml:space="preserve">Mancera, S.C. </t>
  </si>
  <si>
    <t>KPMG Cárdenas Dosal, S.C.</t>
  </si>
  <si>
    <t>ACE Fianzas Monterrey</t>
  </si>
  <si>
    <t>JOSE LUIS ALTAMIRANO QUINTERO</t>
  </si>
  <si>
    <t>http://189.211.120.220:8880/files/opendata/15040-ITP-SRO-DCAGI-SC-040-15/15.-%20CF/15.pdf</t>
  </si>
  <si>
    <t>IO-009KDH999-N43-2015</t>
  </si>
  <si>
    <t>ELABORACION DEL PROYECTO DE TERRACERIAS DE LOS CAMINOS PROVISIONALES PARA LA CONSTRUCCION DEL NUEVO AEROPUERTO INTERNACIONAL DE LA CIUDAD DE MEXICO</t>
  </si>
  <si>
    <t>IEE100309KLA</t>
  </si>
  <si>
    <t>OSCAR SALCEDO YUSTI</t>
  </si>
  <si>
    <t>CONSULTORIA EN INGENIERIA DE TRANSPORTE; IMAGEN URBANO AMBIENTAL; SUPERVISION Y ESTUDIOS</t>
  </si>
  <si>
    <t>134, CPEUM; 27,II; 30, I; 41,42,XI, 43 LOPSRM</t>
  </si>
  <si>
    <t>8</t>
  </si>
  <si>
    <t>Cal y Mayor y Asociados, S.C.</t>
  </si>
  <si>
    <t xml:space="preserve">Servicios Mexicanos de Ingeniería Civil, S.A. de C.V. </t>
  </si>
  <si>
    <t>INE, S.A. de C.V.</t>
  </si>
  <si>
    <t>10% por día de atraso del importe de los servicios</t>
  </si>
  <si>
    <t>29/08/2015</t>
  </si>
  <si>
    <t>JAVIR CEBALLOS LUJAMBIO</t>
  </si>
  <si>
    <t>http://189.211.120.220:8880/files/opendata/16018-ITP-SRO-DCAGI-SC-018-16/15.-%20CF/15.pdf</t>
  </si>
  <si>
    <t>IO-009KDH999-E96-2015</t>
  </si>
  <si>
    <t>SERVICIO DE INTEGRACION DE LA ESTRATEGIA GLOBAL Y MODELO DE NEGOCIOS PARA EL NUEVO AEROPUERTO INTERNACIONAL DE LA CIUDAD DE MEXICO</t>
  </si>
  <si>
    <t>BBC970130F3</t>
  </si>
  <si>
    <t>ELDA GEORGINA MORALES VILLAREAL</t>
  </si>
  <si>
    <t>CALLE REAL SAN AGUSTIN</t>
  </si>
  <si>
    <t>66260</t>
  </si>
  <si>
    <t>CONSULTORES Y CONSEJEROS RESPECTO DE NEGOCIOS ASI COMO DE OTROS ASUNTOS Y EN RELACION ASIMISMO CON LA REUNION ANALISIS INVESTIGACION, REVISION, EVALUACION, RESUMEN, PREVISION, PUBLICACION, DISTRIBUCION, OBTENCION Y DISPOSICION DE HECHOS, DATOS, TENDENCIAS, ASESORIAS RECOMENDACIONES CONCLUSIONES E INFORMACIONES DE TODO TIPO COMO AGENTE, CONSULTOR O BAJO CUALQUIER OTRA FUNCION QUE LEGALMENTE PUEDA DESEMPEÑAR.</t>
  </si>
  <si>
    <t>134 CPEUM; 27,II;30, II, 42, XI; 45,II LOPSRM</t>
  </si>
  <si>
    <t>16</t>
  </si>
  <si>
    <t>Arup Latin America, S.A.</t>
  </si>
  <si>
    <t>McKinsey &amp; Company INC. de México S.C.</t>
  </si>
  <si>
    <t>5% del importe de servicios no ejecutados multiplicado por el número de días de atraso en el servicio</t>
  </si>
  <si>
    <t>LUCIANO GERARDO GALINDO RUIZ</t>
  </si>
  <si>
    <t>Calle Real San Agustin</t>
  </si>
  <si>
    <t>San Pedro Garza García</t>
  </si>
  <si>
    <t>148/235/70563</t>
  </si>
  <si>
    <t>ND</t>
  </si>
  <si>
    <t>MUNICH</t>
  </si>
  <si>
    <t>ASESORIA Y PRESTACION DE TODA LCASE DE SERVICIOS EN GENERAL A TODA CLASE DE PERSONAS FISICAS Y MORALES.</t>
  </si>
  <si>
    <t>Munich</t>
  </si>
  <si>
    <t>http://189.211.120.220:8880/files/opendata/16012-ITP-OP-DCAGI-SC-012-16/15.-%20CF/15.pdf</t>
  </si>
  <si>
    <t>IO-009KDH999-E15-2016</t>
  </si>
  <si>
    <t>CONSTRUCCION DE ACCESOS Y PLATAFORMAS PARA EXPLORACION GEOTECNICA, REHABILITACION DE TRAMOS DE PRUEBA Y BACHEO SOMERO DE CAMINOS EXISTENTES</t>
  </si>
  <si>
    <t>27, II; 30,I;31;32</t>
  </si>
  <si>
    <t>Geosol, S.A. de C.V.</t>
  </si>
  <si>
    <t>INEP, S.A.P.I. de C.V.</t>
  </si>
  <si>
    <t>CYMAP, S.A. de C.V.</t>
  </si>
  <si>
    <t xml:space="preserve">1% del valor de "LAS OBRAS" no concluidas por cada día natural de atraso y hasta del 10% del monto del contrato. </t>
  </si>
  <si>
    <t>Calle Mississippi</t>
  </si>
  <si>
    <t>http://189.211.120.220:8880/files/opendata/16034-ITP-SRO-DCAGI-SC-034-16/15.-%20CF/15.pdf</t>
  </si>
  <si>
    <t>IO-009KDH999-E45-2016</t>
  </si>
  <si>
    <t>SERVICIOS DE APOYO TECNICO A LA RESIDENCIA DEL PROYECTO EJECUTIVO DE DISENO ARQUITECTONICO E INGENIERIA DE DETALLE DEL EDIFICIO TERMINAL DE PASAJEROS,CESO DEL NAICM</t>
  </si>
  <si>
    <t>CEU851209JU0</t>
  </si>
  <si>
    <t>JUAN JOSE MEZA VELASCO</t>
  </si>
  <si>
    <t>HERMENEGILDO GALEANA</t>
  </si>
  <si>
    <t>DAR Y RECIBIR SERVICIOS Y ASESORIA TECNICA Y ADMINISTRATIVA ARQUITECTONICOS, URBANISTICOS, ECONOMICOS, FINANCIEROS, CONTABLES O DE CUALQUIER OTRO TIPO, INCLUYENDO SERVICIOS DE CAJA Y TESORERIA.</t>
  </si>
  <si>
    <t>134 CPEUM; 27,II;30,I;45,I LOPSRM</t>
  </si>
  <si>
    <t>Construcción y Estudios de Ingeniería Civil, S.A de C.V.</t>
  </si>
  <si>
    <t xml:space="preserve">Sistemas Geoinformáticos, S.A. de C.V. </t>
  </si>
  <si>
    <t>5% del importe de servicios no ejecutados conforme al programa</t>
  </si>
  <si>
    <t>MODIFICA PLAZO Y MONTO</t>
  </si>
  <si>
    <t>BENJAMIN CERVANTES CARDIEL</t>
  </si>
  <si>
    <t>http://189.211.120.220:8880/files/opendata/15082-ITP-SRO-DCAGI-SC-082-15/15.-%20CF/15.pdf</t>
  </si>
  <si>
    <t>IO-009KDH999-N81-2015</t>
  </si>
  <si>
    <t>SERVICIO DE TRANSPORTE CON CAMIONETAS DE REDILAS PARA LOS TRABAJOS QUE CONFORMAN EL PROGRAMA DE EMPLEO TEMPORAL (PET), EN EL PREDIO DEL NUEVO AEROPUERTO INTERNACIONAL DE LA CIUDAD DE MEXICO</t>
  </si>
  <si>
    <t>TRANSPORTACION EJECUTIVA TURISTICA Y SERVICIOS DE VIAJE</t>
  </si>
  <si>
    <t>134 CPEUM; 27,II;31;43 LOPSRM</t>
  </si>
  <si>
    <t>Baja PAK, S.A. de C.V.</t>
  </si>
  <si>
    <t>Distribuidora y Comercializadora DICOM, S.A. de C.V.</t>
  </si>
  <si>
    <t>2.5% diario de la unidad por cad 15 minutos de retraso, hasta llegar a un máximo de doshoras</t>
  </si>
  <si>
    <t>15/12/2015</t>
  </si>
  <si>
    <t>Primero Fianzas S.A. de C.V.</t>
  </si>
  <si>
    <t>http://189.211.120.220:8880/files/opendata/16038-ITP-SRO-DCAGI-SC-038-16/15.-%20CF/15.pdf</t>
  </si>
  <si>
    <t>009-KDH999-E71-2016</t>
  </si>
  <si>
    <t>ESTUDIO DE PRUEBA PARA ESTABILIZACION DE SUELOS CON TECNOLOGIA AL VACIO EN EL NUEVO AEROPUERTO INTERNACIONAL DE LA CIUDAD DE MEXICO</t>
  </si>
  <si>
    <t>PIM821215QH5</t>
  </si>
  <si>
    <t>JOSE FRANCISCO PINEDA ARENAS</t>
  </si>
  <si>
    <t>CONSTRUCCION Y EJECUCION POR CUENTA PROPIA O DE TERCEROS, DE TODA CLASE DE OBRAS DE CIMENTACION PROOFUNDA MUELLES,PUERTOS, ESCOLLERAS, ESPIGONES, ASI COMO AQUELLAAS RELACIONSADAS CON LA INGENIERAI CIVIL, PARTUCLARMENTE, PRESAS, SISTEMAS DE RIEGO, PUENTES, CARRETERAS, ESCUELAS, MERCADOS E INMUEBLES DE CUALQUIER NATURALEZA, YA SEA DEL SECTOR PUBLICO O PRIVADO.</t>
  </si>
  <si>
    <t>134 CPEUM; 27,II;30,I;42, XI; 45, I LOPSRM</t>
  </si>
  <si>
    <t xml:space="preserve">Construcción Especializada en Cimentaciones Profundas (CIMENTEC HV), </t>
  </si>
  <si>
    <t>Ingeniería Geotécnica Geovisa,  S.A. de C.V.</t>
  </si>
  <si>
    <t>0.2%  del valor de los servicios no concluídos  por cada día natural de atraso</t>
  </si>
  <si>
    <t>Fianzas Atlas S.A.</t>
  </si>
  <si>
    <t>CARLOS A. YFARRAGUERRI VILLAREAL</t>
  </si>
  <si>
    <t>http://189.211.120.220:8880/files/opendata/odata/16057-ITP-SRO-DCAGI-SC-057-16/15.-%20CF/15.pdf</t>
  </si>
  <si>
    <t>IO-009KDH999-E84-2016</t>
  </si>
  <si>
    <t>ELABORACION DEL PROGRAMA AMBIENTAL SOBRE LA DISPOSICION FINAL DE AGUAS SERVIDAS EN EL NUEVO AEROPUERTO INTERNACIONAL DE LA CIUDAD DE MEXICO.</t>
  </si>
  <si>
    <t>FGC980820G37</t>
  </si>
  <si>
    <t>CARLOS ALBERTO REYES ZAZUETA</t>
  </si>
  <si>
    <t>ALFONSO ESPARZA OTEO</t>
  </si>
  <si>
    <t>PROPORCIONAR TODA DE SERVICIOS DE CONSULTORIA ADMINISTRATIVOS, DE ESTUDIOS DE MERCADO, DE ASESORIA EN MATERIA DE COMERCIO EXTERIOR, DE TRAFICO DE MERCANCIIAS DE COMUNICACION, DE SUPERVICSION DE CONTROLES DE CALIDAD, PUBLICITARIOS Y PROMOCIONALES; [...]LA REALIZACION DE TODO TIPO DE OBRAS Y SUPERVICSION DE LAS MISMAS, SEAN PUBLICAS O PRIVADAS, RELACIONADAS CON LA CONSTRUCCION, CONSERVACION, REPARACION O DEMOLICIOON DE INMUEBLES, TRABAJOS DE PLANEACION, DISEÑO, EXPLORACION ,LOCALIZACION, Y PERFORACION CONSDUCENTES, ASI COMO LA ADQUISICION ENAJENACION, ADMINISTRACION, ARRENDAMIENTO, PROMOCION, PROYECTO, DISEÑO Y FRACCIONAMIENTO DE LOS MISMOS, DISEÑAR, PROYECTAR, PRESUPUESTAR, FORMULAR AVALUOS, REALIZAR, SUPERVISAR Y DIREIGIR TODO TIPO DE OBRAS DE INGENIERIA Y ARQUITECTURA RELACIONADAS CON LA CONTRUCCION DE CONSERVACION O DEMOLICION DE INMUEBLES, CAMINOS, BORDOS, ABREVADEROS, DESMONTES AGRICOLAS O GANADEROS, ASI COMO LA EXPLORACION LOCALIZACION Y PERFORACION DE DE TODO TIPO DE POZOS, YA SEAN PUBLICOS O PRIVADOS, PREVIO LOS PERMISOS CORRESPONDIENTES.</t>
  </si>
  <si>
    <t>134 CPEUM; 27,II;30,I;45, I LOPSRM</t>
  </si>
  <si>
    <t>ELABORACI?N DEL PROGRAMA AMBIENTAL SOBRE LA DISPOSICI?N FINAL DE AGUAS SERVIDAS EN EL NUEVO AEROPUERTO INTERNACIONAL DE LA CIUDAD DE M?XICO.</t>
  </si>
  <si>
    <t>Consultoría Betsco, S.A. de C.V.</t>
  </si>
  <si>
    <t>Innovación Tecnológica Ingeniería Hidráulica, S.A. de C.V.</t>
  </si>
  <si>
    <t>Planeación Sistemas y Control, S.A. de C.V.</t>
  </si>
  <si>
    <t>FAUSTO RICO ALVAREZ</t>
  </si>
  <si>
    <t>http://189.211.120.220:8880/files/opendata/16023-ITP-AS-DCAGI-SC-023-16/15.-%20CF/15.pdf</t>
  </si>
  <si>
    <t>IA-009KDH999-E24-2016</t>
  </si>
  <si>
    <t>SERVICIO TECNICOS ESPECIALIZADOS PARA LOS PROCESOS DE LICITACION</t>
  </si>
  <si>
    <t>FSC940407ESA</t>
  </si>
  <si>
    <t>NORA VELASCO FLORES HERMOSA</t>
  </si>
  <si>
    <t>PRIVADA MONTE REAL MANZANA B</t>
  </si>
  <si>
    <t>24090</t>
  </si>
  <si>
    <t>DESARROLLO DE SISTEMAS, SERVICIO DE MANTENIMIENTO PARA EQUIPO DE COMPUTO, ACTIVIDADES RELACIONADAS CON INGENIERIA CIVIL</t>
  </si>
  <si>
    <t>26, II;  26 bis I; 28,I LAASSP</t>
  </si>
  <si>
    <t>13</t>
  </si>
  <si>
    <t>Grupo Atrica,  S.A.  de C.V.</t>
  </si>
  <si>
    <t>Consultec Ingenieros Asociados, S.A. de C.V.</t>
  </si>
  <si>
    <t>Afianzadora Insurgentes S.A. de C.V.</t>
  </si>
  <si>
    <t>http://189.211.120.220:8880/files/opendata/16036-ITP-AS-DCAGI-SC-036-16/15.-%20CF/15.pdf</t>
  </si>
  <si>
    <t>IA-009KDH999-E77-2016</t>
  </si>
  <si>
    <t>SERVICIOS PROFESIONALES ESPECIALIZADOS DE CONSULTORIA, ASESORIA Y ACOMPANAMIENTO A GRUPO AEROPORTUARIO DE LA CIUDAD DE MEXICO, S.A. DE C.V., ENMATERIA DE COMERCIO EXTERIOR, PROPIEDAD INTELECTUAL E INDUSTRIAL, COMPETENCIA ECONOMICA Y NEGOCIACION INTERNACIONAL</t>
  </si>
  <si>
    <t>JDM081219F61</t>
  </si>
  <si>
    <t>FERNANDO DE OVANDO PACHECO</t>
  </si>
  <si>
    <t>AVENIDA PASEO DE LA REFORMA</t>
  </si>
  <si>
    <t>EJERCICIO DE LA PROFESION DE ABOGADO EN LA REPUBLICA MEXICANA EN SUS DICVERSAS RAMAS O ESPECIALIDADES, DIRECTA O INDIRECTAMENTE POR CONDUCTO DE SUS SOCIOS, CON SUJECION A LAS DISPOSICIONES DE LA LEGISLACION CORRESPONDIENTE, ASI COMO PRESTAR SERVICIOS CONEXOS O RELACIONADOS DIRECTAMENTE CON EL EJERCICIO DE DICHA PROFESION. TAMBIEN SI PROPOSITO DE DE ESPECULACION COMERCIAL, AUNQUE PREPONDERANTEMENTE ECONOMICOS, CELEBRAR TODA CLASE DE CONTRATOS Y CONVENIOS Y REALIZAR TODOS LOS ACTOS QUE DIRECTAMENTE SE RELACIONEN CON LOS FINES ANTERIORMENTE DESCRITOS.</t>
  </si>
  <si>
    <t>Woodhouse Lorente Ludlow, S.C.</t>
  </si>
  <si>
    <t>2.5%  del monto no ejecutados hasta el momento por cada día de atraso en la prestación de los servicios</t>
  </si>
  <si>
    <t>JOSE MARIA MORERA GONZALEZ</t>
  </si>
  <si>
    <t>Avenida Paseo de la Reforma</t>
  </si>
  <si>
    <t>http://189.211.120.220:8880/files/opendata/16043-ITP-SRO-DCAGI-SC-043-16/15.-%20CF/15.pdf</t>
  </si>
  <si>
    <t>IO-009KDH999-E72-2016</t>
  </si>
  <si>
    <t>SUPERVISION DE LAS OBRAS DE EXCAVACION DE PRUEBA, LOSA EXPERIMENTAL Y PRUEBA DE PILOTES PARA EL EDIFICIO TERMINAL Y TORRE DE CONTROL DEL NUEVO AEROPUERTO INTERNACIONAL DE LA CIUDAD DE MEXICO</t>
  </si>
  <si>
    <t>TGC GEOTECNIA, S.A. DE C.V.</t>
  </si>
  <si>
    <t>TGE841107VBA</t>
  </si>
  <si>
    <t>MARIO TRIGO LARA</t>
  </si>
  <si>
    <t>REALIZAR ESTUDIOS, PROYECTOS, DISEÑOS, SUPERVICION, ASESORIA TECNICA Y DIRECCION DE TODAL CLASE DE OBRAS CIVILES Y EN ESPECIAL AQUELLAS RELACIONADAS CON LA GEOTECNIA</t>
  </si>
  <si>
    <t>134 CPEUM, 27,II; 30,I; 45,I LOPSRM</t>
  </si>
  <si>
    <t>Comsetyl Supervisión, S.A. de C.V.</t>
  </si>
  <si>
    <t>Gestión, Servicios y consultoría para la Obra Pública (GESYC), S.A. de C.V.</t>
  </si>
  <si>
    <t>Estudios, Supervisión y Proyectos  de Ingeniería (CIVILTRANS), S.A. de C.V.</t>
  </si>
  <si>
    <t>Proyectos Getécnicos e Infraestructura, S.A. de C.V.</t>
  </si>
  <si>
    <t>0.2% DE LOS SERVICIOS NO CONCLUÍDOS POR CADA DÍA NATURAL DE ATRASO</t>
  </si>
  <si>
    <t>Fianzas Dorama S.A.</t>
  </si>
  <si>
    <t>PROTASIO GUERRA RAMIRO</t>
  </si>
  <si>
    <t>Adolfo Prieto</t>
  </si>
  <si>
    <t>http://189.211.120.220:8880/files/opendata/16046-ITP-SRO-DCAGI-SC-046-16/15.-%20CF/15.pdf</t>
  </si>
  <si>
    <t>No. IO-009KDH999-E73-2016</t>
  </si>
  <si>
    <t>ESTUDIO DE FACTIBILIDAD DE ENERGIA SOLAR FOTOVOLTAICA PARA EL NAICM</t>
  </si>
  <si>
    <t>C&amp;#38;B050317SU4</t>
  </si>
  <si>
    <t>ARISTOTELES</t>
  </si>
  <si>
    <t>11560</t>
  </si>
  <si>
    <t>SERVICIOS DE ADMINISTRACION Y OPERACION, DE CONSULTORIA, TECNICOS, DE REPRESENTACION, DE PREESTACION DE SERVICIOS, PROFESIONALES Y TECNICOS, LLEVAR A CABO TODO TIPO DE ACTOS DE NATURALEZA CIVIL O MERCANTIL, COMISIONES MERCANTILES, DE DISTRIBUCION, REPRESENTANTRS DE VENTAS, DE MEDIACION, ACTUAR COMO FRANQUISITARIO O AGENTE DE PERSONAS FISICAS O MORALES, YA SEAN MEXICANAS O EXTRANJERAS, SEGUN SEA NECESARIO O CONVENIENTE PARA EL DESARROLLO DESARROLLO DEL OBJETO SOCIAL DE LA SOCIEDAD.</t>
  </si>
  <si>
    <t>134 CPEUM, 27, II; 30, I; 45, II LOPSRM</t>
  </si>
  <si>
    <t>Universidad Autónoma del Estado de México</t>
  </si>
  <si>
    <t>Novutek, Instituto Tecnológico de Sonora</t>
  </si>
  <si>
    <t>Aristoteles</t>
  </si>
  <si>
    <t>http://189.211.120.220:8880/files/opendata/16047-ITP-SRO-DCAGI-SC-047-16/15.-%20CF/15.pdf</t>
  </si>
  <si>
    <t>IO -009KDH999-E75-2016</t>
  </si>
  <si>
    <t>COORDINACION TOPOGRAFIA INTEGRAL PARA LLEVAR A CABO EL CONTROL DE OBRA Y ADMINISTRACCION DE LA INFORMACION TOPOGRAFICA Y GEODESICA GENERADA PARA EL PROYECTO DEL NUEVO AEROPUERTO INTERNACIONAL DE LA CIUDAD DE MEXICO.</t>
  </si>
  <si>
    <t>EXPLOTACION DE LAS DIVERSAS RAMAS DE LA INGENIERIA EN TODOS SUS ASPECTOS DE INVESTIGACION PURA Y APLICADA. PLANEACION DE OBRAS DE INGENIERIA, EJECUCION DE ESTUDIOS, ANTEPROYECTOS Y PROYECTOS RELATIVOS A TODO TIO DE OBRAS DE INGENIERIA RESOLIUCION DE CONSULTORIAS DE RELACIONADAS CON LAS ACTIVIDADES ANTERIORES , PRESTACION DE SERVICIOS PROFESIONALES PARA ASESORAR LA IMPLANTACION DE PLANES DE DESAROLLLO SUPERVISION Y ASESORIA DE CONSTRICCION DE TODO TIPO DE OBRAS E INSTALACIONES DE INGENIERIA, Y OPERACION DE TODA CLASE DE LABORATORIOS DE INGENIERIA</t>
  </si>
  <si>
    <t>134 CPEUM, 27,2; 30,I; 45, I LOPSRM</t>
  </si>
  <si>
    <t>Jaquez Nicanor Ingeniería, S.C.</t>
  </si>
  <si>
    <t>Ingeniería y Construcción 3G, S.A. de C.V.</t>
  </si>
  <si>
    <t>Gecontech, S.A. de C.V.</t>
  </si>
  <si>
    <t>5% del importe de servicios no ejecutados según el programa</t>
  </si>
  <si>
    <t>http://189.211.120.220:8880/files/opendata/16048-ITP-SRO-DCAGI-SC-048-16/15.-%20CF/15.pdf</t>
  </si>
  <si>
    <t>IO-009KDH999-E76-2016</t>
  </si>
  <si>
    <t>NIVELACION DIFERENCIAL DE PRESICION PARA LA DETERMINACION DE HUNDIMIENTOS DE LOS BANCOS DE NIVEL INSTRUMENTADOS DENTRO DEL POLIGONO DEL NAICM</t>
  </si>
  <si>
    <t>CSE1207135EA</t>
  </si>
  <si>
    <t>AGUSTIN DE GREGORIO ROMERO</t>
  </si>
  <si>
    <t>NAVARRA</t>
  </si>
  <si>
    <t>03400</t>
  </si>
  <si>
    <t>CONSTRUCCION DE ASFALTOS, CARRETERAS Y PUENTES, URBANIZACIONES EN GENERAL COMO PAVIMEINTOS, BANQUETAS, PUENTES Y PASOS A DESNIVEL, PUENTES PEATONALES Y TODO LO RELACIONADO A LA CONSTRUCCION</t>
  </si>
  <si>
    <t>134 CPEUM, 27,II; 30, I; 45,I LOPSRM</t>
  </si>
  <si>
    <t>Ingeniería Total y Construcciones, S.A. de C.V.</t>
  </si>
  <si>
    <t>Consorcio Iuyet,  S.A. de C.V.</t>
  </si>
  <si>
    <t>RL Construcciones y Proyectos,  S.A. de C.V.</t>
  </si>
  <si>
    <t>Grupo Metropolitano en Ingeniería,  S.A. de C.V.</t>
  </si>
  <si>
    <t>CARLOS LARA TERRIQUEZ</t>
  </si>
  <si>
    <t>Navarra</t>
  </si>
  <si>
    <t>http://189.211.120.220:8880/files/opendata/16062-ITP-SRO-DCAGI-SC-062-16/15.-%20CF/15.pdf</t>
  </si>
  <si>
    <t>IO-009KDH999-E83-2016</t>
  </si>
  <si>
    <t>TRABAJOS PARA MANTENER ACTUALIZADOS LOS PERMISOS EN MATERIA DE IMPACTO AMBIENTAL POR LOS AJUSTES Y ADECUACIONES DEL PROYECTO NUEVO AEROPUERTO INTERNACIONAL DE LA CIUDAD DE MEXICO</t>
  </si>
  <si>
    <t>PPI960926MN7</t>
  </si>
  <si>
    <t>MARIO RAMIREZ OTERO</t>
  </si>
  <si>
    <t>REALIZACION DE AUDITORIAS AMBIENTALES, DIAGNOSTICOS AMBIENTALES, SISTEMAS DE ADMINISTRACION AMBIENTAL ESTUDIOS DE IMPACTO AMBIENTAL, ESTUDIOS DE CARCATERIZACION Y REMEDIACION DE SUELOS, , EVALUACION DE SITIOS CONTAMINADOS, ESTUDIOS DE RIESGO, ORDENAMIENTOS ECOLOGICOS, ORDENAMIENTOS TERRITORIALES Y TODO LO RELACIONADO CON LA INGENIERIA AMBIENTAL ASI COMO ACTIVIDADES DE UNIDAD DE VERIFICACION (VERIFICACION DE NORMAS)</t>
  </si>
  <si>
    <t>Especialistas Ambientales, S.A. de C.V.</t>
  </si>
  <si>
    <t>Ingeniería Técnica de Estudios y Proyectos, S.A. de C.V.</t>
  </si>
  <si>
    <t>Prodesam Consultores Ambientales, S.A. de C.V.</t>
  </si>
  <si>
    <t>RAMON AGUILERA SOTO</t>
  </si>
  <si>
    <t>http://189.211.120.220:8880/files/opendata/16059-ITP-SRO-DCAGI-SC-059-16/15.-%20CF/15.pdf</t>
  </si>
  <si>
    <t>IO-009KDH999-E82-2016</t>
  </si>
  <si>
    <t>SUPERVISION TECNICA, ADMINISTRATIVA Y DE CONTROL DE CALIDAD DE LA FABRICACION, ACARREO E HINCADO DE PILOTES EN LA TORRE DE CONTROL DE NUEVO AEROPUERTOINTERNACIONAL DE LA CIUDAD DE MEXICO</t>
  </si>
  <si>
    <t>PROMOTORA Y CONSULTORA DE INGENIERIA, S.A. DE C.V.</t>
  </si>
  <si>
    <t>PCI030409IX9</t>
  </si>
  <si>
    <t>JULIO ENRIQUE TORRES GONZALEZ</t>
  </si>
  <si>
    <t>CONSTRUCCION DE TODAL CLASE DE OBRAS EN GENERAL, INCLUYENDO LA EDIFICACION, INFRAESTRUCTURA Y MANTENIMIENTO DE TODA CLASE DE INMUEBLES, ASI COMO LA PRESTACION DE TODA CLASE DE SERVICIOS DE CONSULTORIA, CONSTRUCCION, ADAPATCION, MODIFICACION Y ACONDICIONAMIENTO, DE TODA CLASE DE EDIFICACIONES SOBRE LOS PREDIOS PROPIEDAD DE LA EMPRESA Y SUJJETARLOS INCLUSIVE AL REGIMEN DE CONDOMINIO Y PROPIEDAD</t>
  </si>
  <si>
    <t>134 CPEUM, 27,II; 30, I; 43,44: 45,I LOPSRM</t>
  </si>
  <si>
    <t>Oziel Rafael Ibarra González</t>
  </si>
  <si>
    <t>Corporativo de Estudios Técnicos de Ingeniería Civil, S.A. de C.V.</t>
  </si>
  <si>
    <t xml:space="preserve">Técnicos en Ingeniería y Auditoría, S.A. de C.V. </t>
  </si>
  <si>
    <t>Constructora Delgar y Asociados, S.A. de C.V.</t>
  </si>
  <si>
    <t>ALEJANDRO GONZALEZ POLO</t>
  </si>
  <si>
    <t>http://189.211.120.220:8880/files/opendata/15014-ITP-OP-DCAGI-SC-014-15/15.-%20CF/15.pdf</t>
  </si>
  <si>
    <t>IO-009KDH999-N11-2015</t>
  </si>
  <si>
    <t>CONSTRUCCION DE CAMINOS DE ACCESO A LA ZONA DEL EDIFICIO TERMINAL DE LA PRIMERA ETAPA, NECESARIOS PARA LA CARACTERIZACION GEOTECNICA INICIAL</t>
  </si>
  <si>
    <t>ICA850812MV0</t>
  </si>
  <si>
    <t>ESTEBAN SANCHEZ RAMOS</t>
  </si>
  <si>
    <t>AVENIDA MANUEL AVILA CAMACHO</t>
  </si>
  <si>
    <t xml:space="preserve">PROPORCIONAR SERVICIOS DE INGENIERIA Y CONSTRUCCION A CLIENTES DE LOS SECTORES PUBLICO Y PRIVADO, EN MEXICO Y EN OTROS PAISES
</t>
  </si>
  <si>
    <t>27,II; 30, I; 41; 43 LOPSRM</t>
  </si>
  <si>
    <t>Ingeniería y Construcciones Gabe, S.A. de C.V.</t>
  </si>
  <si>
    <t>Global Construcciones, S.A. de C.V.</t>
  </si>
  <si>
    <t>JORGE SOTELO REGIL</t>
  </si>
  <si>
    <t>Avenida Manuel Avila Camacho</t>
  </si>
  <si>
    <t>http://189.211.120.220:8880/files/opendata/odata/16060-ITP-AS-DCAGI-SC-060-16/15.-%20CF/15.pdf</t>
  </si>
  <si>
    <t>IA-009KDH999-E85-2016</t>
  </si>
  <si>
    <t>SERVICIOS RELACIONADOS CON LA REALIZACI?N DE UNA CONSULTA P?BLICA PARA GRUPO AEROPORTUARIO DE LA CIUDAD DE MEXICO, S.A. DE C.V.</t>
  </si>
  <si>
    <t>BUB010611GK5</t>
  </si>
  <si>
    <t>LETICIA VICTORIA JUAREZ GONZALEZ</t>
  </si>
  <si>
    <t>MEXICALI</t>
  </si>
  <si>
    <t>PRESTACION DE SERVICIOS O ASESORIA DE CARACTER TECNICO, ADMINISTRATIVO, DE SUPERVISION, DE ORGANIZACION, DE MERCADOTECNIA, DE INVESTIGACION, DE DESARROLLO , DE INGENIERIA, LEGAL, COMUNICACION Y EN GENERAL, CUALQUIER SERVICIO RELACIONADO CON LAS ACTIVIDADES POLITICAS, DE GOBIERNO, INDUSTRIALES, O COMERCIALES DE EMPRESAS, GOBIERNOS DE CUALQUIER NIVEL Y PARTIDOS Y ASOCIACIONES POLITICAS</t>
  </si>
  <si>
    <t>26, II;  26 BIS, I, 42; 43 LAASSP</t>
  </si>
  <si>
    <t>Overflod Consultoría y Mediación Social, S.C.</t>
  </si>
  <si>
    <t>C230 Consultores, S.C.</t>
  </si>
  <si>
    <t>Centro de Investigaciones Interculturales, Jurídicas y Ambientales CIIJA,  S.C.</t>
  </si>
  <si>
    <t>2.5% sobre  el monto total de los servicios no ejecutados  por cada día de atraso</t>
  </si>
  <si>
    <t>FRANCISCO JAVIER ARCE GARGOLLO</t>
  </si>
  <si>
    <t>http://189.211.120.220:8880/files/opendata/odata/16077-ITP-AS-DCAGI-SC-077-16/15.-%20CF/15.pdf</t>
  </si>
  <si>
    <t>IA-009KDH999-E117-2016</t>
  </si>
  <si>
    <t>SERVICIOS DE EVALUACION Y ADECUACION DEL MODELO ADMINISTRATIVO DEL GRUPO AEROPORTUARIO DE LA CIUDAD DE MEXICO PARA EL DESARROLLO DE LA OBRA DEL NUEVO AEROPUERTO INTERNACIONAL DE LA CIUDAD DE MEXICO, EN LA ETAPA DE CONSTRUCCION</t>
  </si>
  <si>
    <t>PAP02031125A</t>
  </si>
  <si>
    <t>LUIS ANTONIO CHAGOYA RIVERA</t>
  </si>
  <si>
    <t>PLAZA DE VILLA DE MADRID</t>
  </si>
  <si>
    <t>PRESTACION DE SERVICIOS DE ASESORIA JURIDICA, TECNICA, ADMINISTRATIVA Y DE OBRAS PUBLICAS, A DEPENDENCIAS Y ENTIDADES DE LA ADMINISTRACION PUBLICA EN SUS AMBITOS FEDERAL, ESTATAL Y MUNICIPAL, ASI COMO A EMPRESAS DEL SECTOR PRIVADO.</t>
  </si>
  <si>
    <t>134 CPEUM; 26,II;  41, X; 43, 45 LAASSP</t>
  </si>
  <si>
    <t>SERVICIOS DE EVALUACI?N Y ADECUACI?N DEL MODELO ADMINISTRATIVO DEL GRUPO AEROPORTUARIO DE LA CIUDAD DE M?XICO PARA EL DESARROLLO DE LA OBRA DEL NUEVO AEROPUERTO INTERNACIONAL DE LA CIUDAD DE M?XICO, EN LA ETAPA DE CONSTRUCCI?N</t>
  </si>
  <si>
    <t>Consultores Empresariales H.B., S.C.</t>
  </si>
  <si>
    <t>Lukev Consulting, S.C.</t>
  </si>
  <si>
    <t xml:space="preserve">Aregional, S.A. de C.V. </t>
  </si>
  <si>
    <t>2.5%  al millar por día de retraso sobre el monto mensual de los servicios proporcionados con atraso</t>
  </si>
  <si>
    <t>ENRIQUE DAVILA MEZA</t>
  </si>
  <si>
    <t>http://189.211.120.220:8880/files/opendata/16066-ITP-SRO-DCAGI-SC-066-16/15.-%20CF/15.pdf</t>
  </si>
  <si>
    <t>IO-009KDH999-E105-2016</t>
  </si>
  <si>
    <t>SERVICIOS DE APOYO TECNICO A LA RESIDENCIA DEL PROYECTO EJECUTIVO DE PISTAS, RODAJES Y PLATAFORMAS Y AYUDAS A LA NAVEGACION Y OTRAS INSTALACIONES DELNUEVO AEROPUERTO INTERNACIONAL DE LA CIUDAD DE MEXICO</t>
  </si>
  <si>
    <t>AAC030611ST9</t>
  </si>
  <si>
    <t>OSCAR SOLIS YEPEZ</t>
  </si>
  <si>
    <t>PRESTACION DE SERVICIOS PROFESIONALES EN LAS AREAS DE: ARQUITECTURA E INGENIERIA CIVIL, MECANICA, ELECTRONICA Y ELECTRICA; ELABORACION Y PRESENTACION DE RESPONSIVAS, ESTUDIOS, PROYECTOS Y ASESORIAS, CONSULTORIAS Y ASISTENCIAS TECNICAS, ADMINISTRACION, PARTICIPACION, COLABORACION Y SUPERVISION DE CONSTRUCCION Y OBRAS.</t>
  </si>
  <si>
    <t>27, II; 30, I; 43; 44; 45</t>
  </si>
  <si>
    <t>Grupo Promotor Aries, S.A. de C.V.</t>
  </si>
  <si>
    <t>Consultoría Integral en Ingeniería (CONISA), S.A. de C.V.</t>
  </si>
  <si>
    <t>Dirección Responsable y Consultoría, S.A. de C.V.</t>
  </si>
  <si>
    <t>Urba Ingeniería, S.A. de C.V.</t>
  </si>
  <si>
    <t>5% DEL IMPORTE DE LOS SERVICIOS NO CONCLUÍDOS POR CADA DÍA NATURAL DE ATRASO</t>
  </si>
  <si>
    <t>http://189.211.120.220:8880/files/opendata/odata/16075-ITP-AS-DCAGI-SC-075-16/15.-%20CF/15.pdf</t>
  </si>
  <si>
    <t>IA-009KDH999-E118-2016</t>
  </si>
  <si>
    <t>SERVICIOS DE ASESOR?A Y CONSULTOR?A PARA LA ATENCI?N DE LAS INSTANCIAS DE INCONFORMIDAD QUE SE INTERPONGAN EN CONTRA DE LOS FALLOS DE ADJUDICACI?N EMITIDOS POR GACM SUS PROCESOS LICITATORIOS RELEVANTES CORRESPONDIENTES AL EJERCICIO 2016</t>
  </si>
  <si>
    <t>ELE050614IUA</t>
  </si>
  <si>
    <t>JORGE LUIS MORALES CAMACHO</t>
  </si>
  <si>
    <t>CONSULTORIA ADMINISTRATIVA Y SERVICIOS JURIDICOS DE COBRANZA</t>
  </si>
  <si>
    <t>134 CPEUM; 26,II;  42; 45 LAASSP</t>
  </si>
  <si>
    <t>Acevo y Moreno Consultores,  S.A. de C.V.</t>
  </si>
  <si>
    <t>Corpotax Asesoría,  S.A. de C.V.</t>
  </si>
  <si>
    <t>Desarrollo Regional Consultores,  S.A. de C.V.</t>
  </si>
  <si>
    <t>PEDRO CORTINA LATAPI</t>
  </si>
  <si>
    <t>http://189.211.120.220:8880/files/opendata/odata/16078-ITP-AS-DCAGI-SC-078-16/15.-%20CF/15.pdf</t>
  </si>
  <si>
    <t>IA-009KDH999-E114-2016</t>
  </si>
  <si>
    <t>ESTUDIO PARA LA ELABORACION DEL PLAN MAESTRO DE LA CIUDAD AEROPUERTO</t>
  </si>
  <si>
    <t>IIN920701G55</t>
  </si>
  <si>
    <t>CESAR VALLE MONTALVO</t>
  </si>
  <si>
    <t>ANALISIS AVANZADOS, ARQUITECTURA, CONSULTARIA, PROJECT MANAGEMENT, E.P.C. / LLAVE EN MANO, INGENIERIA INDUSTRIAL, INGENIERIA CIVIL, TELECOMUNICACIONES, ENERGIA, MEDIO AMBIENTE.</t>
  </si>
  <si>
    <t>134 CPEUM; 26,II; 41,III; 45 LAASSP</t>
  </si>
  <si>
    <t>ARUP North America Limited; ARUP Ingeniería y Consultoría de México S. de R.L. de C.V.; aRQUITECTURA 911 S.C.; Bjake Ingles Group NYC LLC</t>
  </si>
  <si>
    <t>GFM Electronics, S.A. de C.V.;  Surbana Jurong Consultants PTE LTD</t>
  </si>
  <si>
    <t>DAFD Arquitectura y Urbanismo; KCAP Architects and Planners; Netherlands Airport Consultants (NACO)</t>
  </si>
  <si>
    <t>Universidad Nacional Autónoma de México, Facultad de Arquitectura</t>
  </si>
  <si>
    <t>0.5% al millar por por día de retraso sobre el monto mensual de los servicios proprcionados con atraso</t>
  </si>
  <si>
    <t>OLGA SANCHEZ CORDERO DE GARCIA VILLEGAS</t>
  </si>
  <si>
    <t>IDOM INGENIERIA Y CONSULTORIA, S.A.U.</t>
  </si>
  <si>
    <t>A48283964</t>
  </si>
  <si>
    <t>IÑIGO SAN EMETERIO MENDIBELZUA</t>
  </si>
  <si>
    <t>ZARANDA</t>
  </si>
  <si>
    <t>48015</t>
  </si>
  <si>
    <t>BILBAO</t>
  </si>
  <si>
    <t>PAIS VASCO</t>
  </si>
  <si>
    <t>JOSE ANTONIO ISUSI EZCURDIA</t>
  </si>
  <si>
    <t xml:space="preserve">Zaranda </t>
  </si>
  <si>
    <t>Bilbao</t>
  </si>
  <si>
    <t>País Vasco</t>
  </si>
  <si>
    <t>SANTAMARINA Y STETA, S.C.</t>
  </si>
  <si>
    <t>SST760101MP7</t>
  </si>
  <si>
    <t>ALBERTO GUILLERMO SAAVERDA OLIVARRIETA</t>
  </si>
  <si>
    <t>CAMPOS ELISEOS</t>
  </si>
  <si>
    <t>PRESTACION DE SERVICIOS JURIDICOS</t>
  </si>
  <si>
    <t>JORGE TINOCO ARIZA</t>
  </si>
  <si>
    <t>Campos Elíseos</t>
  </si>
  <si>
    <t>http://189.211.120.220:8880/files/opendata/odata/16076-ITP-AS-DCAGI-SC-076-16/15.-%20CF/15.pdf</t>
  </si>
  <si>
    <t>IA-009KDH999-E119-2016</t>
  </si>
  <si>
    <t>SERVICIOS PROFESIONALES ESPECIALIZADOS DE ACOMPA?AMIENTO Y CONSULTOR?A EN MATERIA JUR?DICA Y DE NEGOCIACI?N EN CONFLICTOS COLECTIVOS DE TRABAJO, INTERSINDICALES E INDIVIDUALES DE TRABAJO.</t>
  </si>
  <si>
    <t>SHA0603084Z0</t>
  </si>
  <si>
    <t>JAN KURT HINTZE CALLEJA</t>
  </si>
  <si>
    <t>RICARDO CASTRO</t>
  </si>
  <si>
    <t>ASESORIA LEGAL EN LAS AREAS CORPORATIVA Y DERECHO SOCIETARIO, FUSIONES Y ADQUISICIONES TRANSFRONTERIZAS, COMPETENCIA ECONOMICA, CONTRATACION MERCANTIL, BIENES RAICES, PROPIEDAD INTELECTUAL, DERECHO SANITARIO, COMERCIO INTERNACIONAL, DERECHO LABORAL, DERECHO ADMINISTRATIVO Y MIGRACION. TAMBIEN SOMOS LIDERES EN LA PRACTICA DEL LITIGIO CIVIL Y MERCANTIL, ARBITRAJE COMERCIAL, CONCURSOS Y QUIEBRAS, VENTAS A GOBIERNO.</t>
  </si>
  <si>
    <t>134 CPEUM; 26, II;  42; 45 LAASSP</t>
  </si>
  <si>
    <t>Macías y Almada, S.C.</t>
  </si>
  <si>
    <t>Chalelea Abogados y Consultores, S.C.</t>
  </si>
  <si>
    <t>2.5% al millar por día de retraso sobre el monto mensual de los servicios propoercionados con atraso</t>
  </si>
  <si>
    <t>Afianzadora Sofimex S.A.</t>
  </si>
  <si>
    <t>http://189.211.120.220:8880/files/opendata/15044-ITP-SRO-DCAGI-SC-044-15/15.-%20CF/15.pdf</t>
  </si>
  <si>
    <t>IO-009KDH99-N53-2015</t>
  </si>
  <si>
    <t>SERVICIOS RELACIONADOS CON EL PROGRAMA DE EMPLEO TEMPORAL (PET ) CORRESPONDIENTE A LAS ACCIONES PREPARATORIAS PARA LA CONSTRUCCION DEL NUEVO AEROPUERTO INTERNACIONAL DE LA CIUDAD DE MEXICO (SERVICIO DE TRASLADO DE PERSONAS, EN VEHICULOS LIGEROS)</t>
  </si>
  <si>
    <t>134 CPEUM; 27,II; 31; 43; 44 LOPSRM</t>
  </si>
  <si>
    <t>Autobuses ABC Plus S.A. de C.V.</t>
  </si>
  <si>
    <t>Transportes LIPU, S.A. de C.V.</t>
  </si>
  <si>
    <t>10% del importe del servicio por unidad no disponible</t>
  </si>
  <si>
    <t>http://189.211.120.220:8880/files/opendata/15063-ITP-SRO-DCAGI-SC-063-15/15.-%20CF/15.pdf</t>
  </si>
  <si>
    <t>IO-009KDH999-N54-2015</t>
  </si>
  <si>
    <t>SUPERVISION PARA: CONSTRUCCION DEL PROYECTO INTEGRAL CONSISTENTE EN BARDA Y CAMINO PERIMETRAL,ALUMBRADO, SERVICIOS INDUCIDOS Y CASETAS DE ACCESO PARA EL NAICM (PRIMERA ETAPA).</t>
  </si>
  <si>
    <t>BLVD. ADOLFO LOPEZ MATEOS</t>
  </si>
  <si>
    <t>27, II; 30, I; 45,I LOPSRM</t>
  </si>
  <si>
    <t>Ingeniería y Procesamiento Electrónico, S.A. de C.V.</t>
  </si>
  <si>
    <t>Dirección y Desarrollo de Proyectos, S.A. de C.V.</t>
  </si>
  <si>
    <t>Consultoría, Supervisión Técnica y Operación en Sistemas, S.A. de C.V.</t>
  </si>
  <si>
    <t>Supervisores Técnicos, S.A. de C.V.</t>
  </si>
  <si>
    <t>HH &amp; Asociados Consultoría Especializada, S.C.</t>
  </si>
  <si>
    <t>5% de la diferencia entre el importe a pagar por los trabajos realmente ejecutados y el importe de lo que el contratista debió realizar y entregar conforme a lo pactado en el contrato</t>
  </si>
  <si>
    <t>31/07/2016</t>
  </si>
  <si>
    <t>2  meses</t>
  </si>
  <si>
    <t>http://189.211.120.220:8880/files/opendata/15037-ITP-SRO-DCAGI-SC-037-15/15.-%20CF/15.pdf</t>
  </si>
  <si>
    <t>IO-009KDH999-N34-2015</t>
  </si>
  <si>
    <t>PROYECTO EJECUTIVO PARA LA CONSTRUCCION DEL CAMINO PERIMETRAL Y SUS INSTALACIONES COMPLEMENTARIAS EN EL LADO NORTE DEL POLIGONO DEL NUEVO AEROPUERTO INTERNACIONAL DE LA CIUDAD DE MEXICO (NAICM)</t>
  </si>
  <si>
    <t>04040</t>
  </si>
  <si>
    <t>134 CPEUM; 27,II;30,I;41;42, XI;43;44 LOPSRM</t>
  </si>
  <si>
    <t>ARI Arquitectura e Ingeniería, S.A. de C.V.</t>
  </si>
  <si>
    <t>Server Ingeniería, S.A. de C.V.</t>
  </si>
  <si>
    <t>Evaluación Integral de Obras Civiles (EIOCSA), S.A. de C.V.</t>
  </si>
  <si>
    <t>Servicios Mexicanos de Ingeniería Civil (SEMIC), S.A. de C.V.</t>
  </si>
  <si>
    <t>Pallares y Portillo</t>
  </si>
  <si>
    <t>http://189.211.120.220:8880/files/opendata/15048-ITP-SRO-DCAGI-SC-048-15/15.-%20CF/15.pdf</t>
  </si>
  <si>
    <t>IO-009KDH999-N41-2015</t>
  </si>
  <si>
    <t>ELABORACION DEL ESTUDIO DE LAS CARACTERISTICAS TOPOGRAFICAS DEL TERRENO DEL NUEVO AEROPUERTO INTERNACIONAL DE LA CIUDAD DE MEXICO (NAICM).</t>
  </si>
  <si>
    <t>58080</t>
  </si>
  <si>
    <t>INGENIERIA URBANA Y ESTUDIOS TOPOGRAFICOS, CONSTRUCCION, PROYECTOS, EDIFICACION, ESTUDIOS SOCIOECONOMICOS E IMPACTO AMBIENTAL</t>
  </si>
  <si>
    <t>134 CPEUM; 27,II;30,I;36;37;38;39 LOPSRM</t>
  </si>
  <si>
    <t>18496794.36</t>
  </si>
  <si>
    <t>8056610.31</t>
  </si>
  <si>
    <t>Construcciones, Mantenimiento y Pryectos Romaco,  S.A. de C.V.</t>
  </si>
  <si>
    <t>Grupo metropolitano en Ingeniería,  S.A. de C.V.</t>
  </si>
  <si>
    <t>Consultoría Integral en Ingeniería,  S.A. de C.V.</t>
  </si>
  <si>
    <t>Torral,  S.A. de C.V.</t>
  </si>
  <si>
    <t>Inesproc,  S.A. de C.V.</t>
  </si>
  <si>
    <t>Visión Construcciones de México, S.A. de C.V.</t>
  </si>
  <si>
    <t>26/09/2015</t>
  </si>
  <si>
    <t>http://189.211.120.220:8880/files/opendata/15016-ITP-SRO-DCAGI-SC-016-15/15.-%20CF/15.pdf</t>
  </si>
  <si>
    <t>IO-009KDH999-N10-2015</t>
  </si>
  <si>
    <t>SERVICIOS DE SUPERVISION PARA LA OBRA: EXTRACCION DE ADEMES Y RESTITUCION DEL TERRENO QUE OCUPAN DICHOS ELEMENTOS UBICADOS EN LA POLIGONAL PARA EL NUEVO AEROPUERTO INTERNACIONAL DE LA CIUDAD DE MEXICO (NAICM)</t>
  </si>
  <si>
    <t>AVALUOS EVALUACIONES Y PROYECTOS, S.A. DE C.V.</t>
  </si>
  <si>
    <t>AEP960314CW2</t>
  </si>
  <si>
    <t>VICTOR IVAN PACHECO VILLALDAMA</t>
  </si>
  <si>
    <t>AVENIDA RIO MIXCOAC</t>
  </si>
  <si>
    <t>ELABORAR Y CERTIFICAR AVALUOS COMERCIALES, BANCARIOS, JURIDICOS, DE TRIBUNALES Y FISCALES A NIVEL NACIONAL; SUPERVISION Y/O VERIFICACION DE PROYECTOS DE OBRA; ASESORIA Y CONSULTORIA INMOBILIARIA, DE SISTEMAS Y TECNOLOGIAS DE INFORMACION. DESARROLLO E IMPLEMENTACION DE TECNOLOGIAS DE INFORMACION COMERCIAL, JURIDICA, ADMINISTRATIVA, CONTABLE, FISCAL, FINANCIERA Y BANCARIA; PROMOCION Y VENTA DE NEGOCIOS INMOBILIARIOS; ELABORACION DE ANTEPROYECTOS Y PROYECTOS URBANISTICOS. GENERAR Y COORDINAR CURSOS DE CAPACITACION CON TODO LO RELACIONADO AL OBJETO SOCIAL.</t>
  </si>
  <si>
    <t>134 CPEUM;4, V 27,II;43 LOPSRM</t>
  </si>
  <si>
    <t>Nodba Construcción Integral, S.A. de C.V.</t>
  </si>
  <si>
    <t>Constru-Consultoría, S.A. de C.V.</t>
  </si>
  <si>
    <t>20/10/2015</t>
  </si>
  <si>
    <t>Avenida Rio Mixcoac</t>
  </si>
  <si>
    <t>http://189.211.120.220:8880/files/opendata/15058-ITP-AS-DCAGI-SC-058-15/15.-%20CF/15.pdf</t>
  </si>
  <si>
    <t>IA-009KDH999-N56-2015</t>
  </si>
  <si>
    <t>SERVICIO DE ASESORIA TECNICA Y CAPACITACION A 800 TRABAJADORES DEL PROGRAMA EMPLEO TEMPORAL DE MANO DE OBRA CAMPESINA O URBANA MARGINADA PARA LOS 7EJIDOS COLINDANTES AL PREDIO DEL NUEVO AEROPUERTO INTERNACIONAL DE LA CIUDAD DE MEXICO (NAICM).</t>
  </si>
  <si>
    <t>26, II, 26BIS,I; 28, I;43 LAASSP</t>
  </si>
  <si>
    <t>Estrategia y Diversificación en el Desarrollo S.C. de R.V.</t>
  </si>
  <si>
    <t>Asociación de Bioingenieros Creadores del Tiempo, A.C.</t>
  </si>
  <si>
    <t>2.5% de los servicios sobre el monto total de los servicios no ejecutados hasta el momento por cada día de atraso</t>
  </si>
  <si>
    <t>http://189.211.120.220:8880/files/opendata/15027-ITP-SRO-DCAGI-SC-027-15/15.-%20CF/15.pdf</t>
  </si>
  <si>
    <t>IO-009KDH999-N29-2015</t>
  </si>
  <si>
    <t>SERVICIOS DE CONSULTORIA TECNICA ESPECIALIZADA EN REVISION E INTEGRACION DE TERMINOS DE REFERENCIA Y ESPECIFICACIONES TECNICAS, DE PROYECTOS DE LICITACION DE OBRAS PUBLICAS</t>
  </si>
  <si>
    <t>JACE INTERNACIONAL, S.A. DE C.V.</t>
  </si>
  <si>
    <t>JIN960911BY9</t>
  </si>
  <si>
    <t>MANUEL GARCIA GARCIA</t>
  </si>
  <si>
    <t>EMPRESA DEDICADA A LA CONSULTORIA, ENTRENAMIENTO, AUDITORIA INTEGRAL EN PROCESOS COMERCIALES Y DE AREAS SOPORTE A VENTAS, ESPECIALIZADA EN VENTAS, DISTRIBUCION, TRADE MARKETING Y RECURSOS HUMANOS.</t>
  </si>
  <si>
    <t>134 CPEUM; 27, II; 30, I; 43; 44 LOPSRM</t>
  </si>
  <si>
    <t>22</t>
  </si>
  <si>
    <t>Siab soluciones en Ingeniería S.A. de C.V.</t>
  </si>
  <si>
    <t>Proyectos de Infraestructura, S.A. de C.V.</t>
  </si>
  <si>
    <t>JOSE SERRANO ACEVEDO</t>
  </si>
  <si>
    <t>Lopez Cotilla</t>
  </si>
  <si>
    <t>http://189.211.120.220:8880/files/opendata/15049-ITP-SRO-DCAGI-SC-049-15/15.-%20CF/15.pdf</t>
  </si>
  <si>
    <t>IO-009KDH999-N51-2015</t>
  </si>
  <si>
    <t>PROGRAMA GENERAL DE ABASTECIMIENTO, USO Y DISPOSICION DE AGUA DEL NUEVO AEROPUERTO INTERNACIONALO DE LA CIUDAD DE MEXICO(PROAGUA), ETAPA 1</t>
  </si>
  <si>
    <t>CONSULTORIA ESTUDIOS Y PROYECTOS OBRAS HIDRAULICAS SANITARIAS</t>
  </si>
  <si>
    <t>134 CPEUM; 27, II; 30, I; 36;37;38;39 LOPSRM</t>
  </si>
  <si>
    <t>Planeación y Sistemas de Control, S.A. de C.V.</t>
  </si>
  <si>
    <t xml:space="preserve">Corporación de Ingeniería y Desarrollo, S.A. de C.V. </t>
  </si>
  <si>
    <t>Ingeniería, Asesoría y Consultoría, S.A. de C.V.</t>
  </si>
  <si>
    <t>Alfonso Esparza Oteo</t>
  </si>
  <si>
    <t>http://189.211.120.220:8880/files/opendata/15080-ITP-SRO-DCAGI-SC-080-15/15.-%20CF/15.pdf</t>
  </si>
  <si>
    <t>IO-009KDH999-N75-2015</t>
  </si>
  <si>
    <t>CONTROL, PREVENCION E IDENTIFICACION DE PLAGAS EN EL POLIGONO DEL NUEVO AEROPUERTO INTERNACIONAL DE LA CIUDAD DE MEXICO (PRIMERA ETAPA)</t>
  </si>
  <si>
    <t>SFH080118R25</t>
  </si>
  <si>
    <t>FRANCISCO MARTINEZ PEREZ</t>
  </si>
  <si>
    <t>CIRUELOS</t>
  </si>
  <si>
    <t>42183</t>
  </si>
  <si>
    <t>MINERAL DE LA REFORMA</t>
  </si>
  <si>
    <t>PROPORCIONAR ASESORIA TECNICA EN LA DECISION, ELABORACION, SEGUIMIENTO Y GESTION DE RECURSOS DE PROYECTOS RELACIONADOS CON EL SECTOR FORESTAL, AMBIENTAL Y AGROPECUARIO, ASI COMO FOMENTAR LA ORGANIZACION DE LOS SILVICULTORES Y PROPIETARIOS DE PREDIOS FORESTALES.</t>
  </si>
  <si>
    <t>134 CPEUM; 27, II; 30, I; 45,I LOPSRM</t>
  </si>
  <si>
    <t>Agencia de Desarrollo Rural San Carlos, S.C.</t>
  </si>
  <si>
    <t>ALEJANDRO MARINEZ BLANQUEL</t>
  </si>
  <si>
    <t>Ciruelos</t>
  </si>
  <si>
    <t>Mineral de la Reforma</t>
  </si>
  <si>
    <t>http://189.211.120.220:8880/files/opendata/14008-ITP-S-DCAGI-SC-008-14/15.-%20CF/15.pdf</t>
  </si>
  <si>
    <t>IA-009KDH999-N7-2014</t>
  </si>
  <si>
    <t>CONSERVACION Y MANTENIMIENTO MENOR DE INMUEBLES</t>
  </si>
  <si>
    <t>SERVICIOS DE ADAPTACION Y ADECUACIONES EN INSTALACIONES DE TORRE MURANO</t>
  </si>
  <si>
    <t>LIBERTY DESARROLLOS, S.A. DE C.V.</t>
  </si>
  <si>
    <t>LDE040324GC2</t>
  </si>
  <si>
    <t>GUSTAVO ALFONSO NAVARRO TEJEDA</t>
  </si>
  <si>
    <t>2A ANGEL RICO</t>
  </si>
  <si>
    <t>09200</t>
  </si>
  <si>
    <t>EJECUTAR TODO TIPO DE CONSTRUCCIONES, REMODELACIONES, MEJORAS, ARREGLOS, RECUBIRIMIENTOS, ESTRUCTURAS Y MANTENIMIENTO DE OBRAS TANTO DE CARCATER PUBLICO COMO PRIVADO.</t>
  </si>
  <si>
    <t>42; 43 LAASSP</t>
  </si>
  <si>
    <t>Carlos Alberto Cajina López</t>
  </si>
  <si>
    <t>G y G Aluminio, S.A. de C.V.</t>
  </si>
  <si>
    <t>2% sobre el monto a pagar por cada día de atraso</t>
  </si>
  <si>
    <t>MARIANO VELASCO MARQUEZ</t>
  </si>
  <si>
    <t>2a Angel Rico</t>
  </si>
  <si>
    <t>http://189.211.120.220:8880/files/opendata/14007-ITP-S-DCAGI-SC-007-14/15.-%20CF/15.pdf</t>
  </si>
  <si>
    <t>IA-009KDH999-N6-2014</t>
  </si>
  <si>
    <t>MANTENIMIENTO, SUMINISTRO, INSTALACION Y PUESTA EN OPERACION DE LAS INSTALACIONES DE VOZ, DATOS Y ELECTRICIDAD EN LAS OFICINAS DEL GRUPO AEROPORTUARIODE LA CIUDAD DE MEXICO, S.A. DE C.V.</t>
  </si>
  <si>
    <t>RTE110519GA9</t>
  </si>
  <si>
    <t>RICARDO OROZCO MARTINEZ</t>
  </si>
  <si>
    <t>AVENIDA CUAUHTEMOC</t>
  </si>
  <si>
    <t>INSTALACION, SERVICIO Y MANTENIMIENTO Y CAPACITACION DE TODO LO RELACIONADO CON EQUIPOS Y ACCESORIOS DE ELCTRONICA, COMPUTACION Y ELECTRICIDAD</t>
  </si>
  <si>
    <t>Sibsa T.I. Soluciones Especiales, S.A. de C.V.</t>
  </si>
  <si>
    <t>Val Source, S.A. de C.V.</t>
  </si>
  <si>
    <t>5% sobre el importe de los servicios prestados de manera parcial o deficiente</t>
  </si>
  <si>
    <t>248.188.61</t>
  </si>
  <si>
    <t>JOSE EUGENIO CASTAÑEDA ESCOBEDO</t>
  </si>
  <si>
    <t>Avenida Cuauhtemoc</t>
  </si>
  <si>
    <t>http://189.211.120.220:8880/files/opendata/15015-ITP-SRO-DCAGI-SC-015-15/15.-%20CF/15.pdf</t>
  </si>
  <si>
    <t>IO009KDH999-T3-2014</t>
  </si>
  <si>
    <t>ELABORACION DEL PROYECTO EJECUTIVO (INGENIERIAS) PARA EL DISENO DE LA PARTE AERONAUTICA (AREA DE MOVIMIENTO) DE PISTAS, CALLES DE RODAJE, PLATAFORMA</t>
  </si>
  <si>
    <t>RUDOLF PIETER MULDER</t>
  </si>
  <si>
    <t>LA HAYA</t>
  </si>
  <si>
    <t>SERVICIOS INTEGRADOS Y COMPLETOS DE PLANIFICACION, DISEÑO Y DESARROLLO A MAS DE 600 AEROPUERTOS EN MAS DE 100 PAISE</t>
  </si>
  <si>
    <t>134 CPEUM; 4,I,II; 27,II;30, II;41;42, IV;44;45,I LOPSRM; 3;5, I,III,V,VI,XII LSN</t>
  </si>
  <si>
    <t>Rioboo, S.A. de C.V.; Arup Latin America, S.A.</t>
  </si>
  <si>
    <t>EIOCSA Evaluación Integral de Obras Civiles, S.A. de C.V.; Cal y Mayor y Asociados, S.A. de C.V.; Ingeniería y Economía del Transporte (INECO), S.A.; Constructora Chufani, S.A. de C.V.</t>
  </si>
  <si>
    <t>Caabsa Infraestructura, S.A. de C.V.; Consultora integral en Ingeniería (CONIISA), S.A. de C.V.; Grupo Corporativo Amodher, S.A. de C.V.; Ayesa México, S.A. de C.V.</t>
  </si>
  <si>
    <t>Calzada y Construcciones, S.A. de C.V.</t>
  </si>
  <si>
    <t>10%  de lo que resulte de la diferencia entre el importe a pagar al contratista por los  servicios realmente ejecutidas  y  el importe de lo que el contratista debió realizar según lo pactado en el contrato</t>
  </si>
  <si>
    <t>TCO970614ML4</t>
  </si>
  <si>
    <t>FELIX GABRIEL PEREZ ROJO</t>
  </si>
  <si>
    <t>EMPRESA CONSTRUCTORA, SUPERVISION Y PROYECTO</t>
  </si>
  <si>
    <t>SARA CUEVAS VILLALOBOS</t>
  </si>
  <si>
    <t>SACMAG DE MEXICO, S.A. DE C.V.</t>
  </si>
  <si>
    <t>SME850212FD0</t>
  </si>
  <si>
    <t>JUAN RICARDO SANDOVAL DOUECK</t>
  </si>
  <si>
    <t>DISEÑO DE INGENIERIA BASICA Y DE DETALLE</t>
  </si>
  <si>
    <t>LUIS CARRAL</t>
  </si>
  <si>
    <t>http://189.211.120.220:8880/files/opendata/14004-ITP-S-DCAGI-SC-004-14/15.-%20CF/15.pdf</t>
  </si>
  <si>
    <t> ITP-S-DCAGI-SC-004/2014</t>
  </si>
  <si>
    <t>ITP-S-DCAGI-SC-004/2014 le solicito al área correspondiente los documentos del procedimiento de contrtatación de contrato "ITP-S-DCAGI-SC-004/2014", debido a que éste no está documentado en compranet, nien la plataforma datos.gob.mx. por ello,  requiero el documento de convocatoria, los nombres de empresas invitadas, las actas de junntas de aclaraciones, acta de visita al lugar de los trabajos acta de entrega de proposiciones, y acta de fallo</t>
  </si>
  <si>
    <t>SERVICIOS ESPECIALIZADOS EN EL SUMINISTRO DE TERCEROS, EN MATERIA ADMINISTRATIVA Y SERVICIOS GENERALES CONSIDERADOS EN REGIMEN DE SUBCONTRATACION</t>
  </si>
  <si>
    <t>ARGU ASESORES EN CAPITAL HUMANO, S.C.</t>
  </si>
  <si>
    <t>AAC030703TC0</t>
  </si>
  <si>
    <t>ARMANDO LEÑERO LLACA</t>
  </si>
  <si>
    <t>CALLE PICO DE VERAPAZ</t>
  </si>
  <si>
    <t>14210</t>
  </si>
  <si>
    <t>LOCALIZAR, SELECCIONAR Y CONTRATAR Y RENTAR RECURSOS HUMANOS PARA LA PRESTACION DE SERVICIOS, ASI COMO DIRIGIR, CONTROLAR, Y EN GENERAL LA ADMINISTRACION DE RECURSOS HUMANOS.</t>
  </si>
  <si>
    <t>41, III, 43 y 47 LAASSP</t>
  </si>
  <si>
    <t>Calle Pico de Verapaz</t>
  </si>
  <si>
    <t>http://189.211.120.220:8880/files/opendata/15060-ITP-AS-DCAGI-SC-060-15/15.-%20CF/15.pdf</t>
  </si>
  <si>
    <t>IA-009KDH-N57-2015</t>
  </si>
  <si>
    <t>PLAN DE INTEGRACION EJIDAL PARA EL NUEVO AEROPUERTO INTERNACIONAL DE LA CIUDAD DE MEXICO</t>
  </si>
  <si>
    <t>AVENIDA CONSTITUYENTES</t>
  </si>
  <si>
    <t>01090</t>
  </si>
  <si>
    <t>FABRICACION Y VENTA DE LUMINARIOS E INSTALACION ELECTRICA</t>
  </si>
  <si>
    <t>26,II;26 BIS I;20,I;43 LAASSP</t>
  </si>
  <si>
    <t>Copcon, S.A. de C.V.</t>
  </si>
  <si>
    <t>Avenida Constituyentes</t>
  </si>
  <si>
    <t>http://189.211.120.220:8880/files/opendata/14002-ITP-S-DCAGI-SC-002-14/15.-%20CF/15.pdf</t>
  </si>
  <si>
    <t>ITP-S-DCAGI-SC-002/2014</t>
  </si>
  <si>
    <t>SERVICIOS PARA LA EDICION Y DISTRIBUCION DEL LIBRO DENOMINADO PROYECTOS PARA EL NUEVO AEROPUERTO INTERNACIONAL DE LA CIUDAD DE MEXICO</t>
  </si>
  <si>
    <t>IF CULTURA, S.A. DE C.V.</t>
  </si>
  <si>
    <t>ICU130220KMO</t>
  </si>
  <si>
    <t>OLGA ISABEL GARCES RAMIREZ</t>
  </si>
  <si>
    <t>REAL DE LOS REYES</t>
  </si>
  <si>
    <t>94330</t>
  </si>
  <si>
    <t>Afianzadora ASERTA, S.A. de C.V.</t>
  </si>
  <si>
    <t>GERARDO GONZALEZ MEZA HOFFMANN</t>
  </si>
  <si>
    <t>Real de los Reyes</t>
  </si>
  <si>
    <t>http://189.211.120.220:8880/files/opendata/opend/16055-AD-AS-DCAGI-SC-055-16/15.-%20CF/15.pdf</t>
  </si>
  <si>
    <t>AA-009KDH999-E136-2016</t>
  </si>
  <si>
    <t>AD-AS-DCAGI-SC-055-16</t>
  </si>
  <si>
    <t>ATESTIGUAMIENTO DEL PROCEDIMIENTO DE LICITACION PUBLICA INTERNACIONAL, PARA LA FABRICACION E HINCADO DE PILOTES PARA EL AREA DE LA TERMINAL DE LA TORRE Y CENTRO DE CONTROL DEL NUEVO AEROPUERTO DE LA CIUDAD DE MEXICO.</t>
  </si>
  <si>
    <t>ELIAS SAHAB HADDAD</t>
  </si>
  <si>
    <t>CERRADA DE PROVIDENCIA</t>
  </si>
  <si>
    <t>182593,01</t>
  </si>
  <si>
    <t>http://189.211.120.220:8880/files/opendata/opend/16079-AD-AS-DCAGI-SC-079-16/15.-%20CF/15.pdf</t>
  </si>
  <si>
    <t>AA-009KDH999-E5-2017</t>
  </si>
  <si>
    <t>AD-AS-DCAGI-SC-079-16</t>
  </si>
  <si>
    <t>ATESTIGUAMIENTO DEL PROCEDIMIENTO DE LICITACION PUBLICA INTERNACIONAL BAJO LA COBERTURA DE LOS TRATADOS PARA EL SERVICIO DENOMINADO LOSA DE CIMENTACION DEL EDIFICIO TERMINAL</t>
  </si>
  <si>
    <t>ACADEMIA MEXICANA DE AUDITORIA INTEGRAL Y AL DESEMPENO, A.C.</t>
  </si>
  <si>
    <t>AMA940914KD4</t>
  </si>
  <si>
    <t>GERARDO GONZALEZ DE ARAGON RODRIGUEZ</t>
  </si>
  <si>
    <t>INSURGENTES SUR 1883 203</t>
  </si>
  <si>
    <t>1883-203</t>
  </si>
  <si>
    <t xml:space="preserve">CONSOLIDAR Y DIFUNDIR EL CONOCIMIENTO Y EJERCICIO PROFESIONAL DE LAS AUDITORIAS INTEGRAL Y AL DESEMPEÑO Y LA EVALUACION DEL DESEMPENO EN LOS SECTORES PUBLICO Y PRIVADO Y DE LAS DISCIPLINAS, MATERIAS Y TEMAS VINCULADOS CON LA MISION DE LA ACADEMIA.
</t>
  </si>
  <si>
    <t>474515,44</t>
  </si>
  <si>
    <t>JOSE ANGEL VILLALOBOS MAGANA</t>
  </si>
  <si>
    <t>http://189.211.120.220:8880/files/opendata/opend/16083-AD-AS-DCAGI-SC-083-16/15.-%20CF/15.pdf</t>
  </si>
  <si>
    <t>AA-009KDH999-E4-2017</t>
  </si>
  <si>
    <t>AD-AS-DCAGI-SC-083-16</t>
  </si>
  <si>
    <t>AUDITORIA EXTERNA PARA DICTAMINAR LOS ESTADOS FINANCIEROS Y PRESUPUESTALES CORRESPONDIENTE AL EJERCICIO FISCAL 2016</t>
  </si>
  <si>
    <t>41 I LAASSP</t>
  </si>
  <si>
    <t>-153344,8</t>
  </si>
  <si>
    <t>http://189.211.120.220:8880/files/opendata/opend/16082-AD-AS-DCAGI-SC-082-16/15.-%20CF/15.pdf</t>
  </si>
  <si>
    <t>AA-009KDH999-E2-2017</t>
  </si>
  <si>
    <t>AD-AS-DCAGI-SC-082-16</t>
  </si>
  <si>
    <t>SERVICIO DE TESTIGO SOCIAL EN LA LICITACION PUBLICA INTERNACIONAL BAJO LOS TRATADOS, RELATIVA A LA SUPERVISION TECNICA Y ADMINISTRATIVA DE CONSTRUCCION PARA LOS TRABAJOS DE INFRAESTRUCTURA DEL NAICM</t>
  </si>
  <si>
    <t>-34138,07</t>
  </si>
  <si>
    <t>http://189.211.120.220:8880/files/opendata/opend/16088-AD-OP-DCAGI-SC-088-16/15.-%20CF/15.pdf</t>
  </si>
  <si>
    <t>AO-009KDH999-E8-2017</t>
  </si>
  <si>
    <t>AD-OP-DCAGI-SC-088-16</t>
  </si>
  <si>
    <t>REHABILITACION DE LA INFRAESTRUCTURA VIAL EN EL MUNICIPIO DE TEXCOCO, ESTADO DE MEXICO.</t>
  </si>
  <si>
    <t>FEDERICO MENDEZ MEDINA</t>
  </si>
  <si>
    <t>27 II, 41, 42 II, LOPSRM</t>
  </si>
  <si>
    <t>-8616978,9</t>
  </si>
  <si>
    <t>CARLOS SANCHEZ TORRES</t>
  </si>
  <si>
    <t>http://189.211.120.220:8880/files/opendata/opend/16085-AD-AS-DCAGI-SC-085-16/15.-%20CF/15.pdf</t>
  </si>
  <si>
    <t>AA-009KDH999-E6-2017</t>
  </si>
  <si>
    <t>AD-AS-DCAGI-SC-085-16</t>
  </si>
  <si>
    <t>SERVICIO DE TESTIGO SOCIAL EN LA LICITACION PUBLICA INTERNACIONAL, BAJO LA COBERTURA DE LOS TRATADOS, PARA LA CONSTRUCCION DE LA LOSA DE CIMENTACION DEL CENTRO DE TRANSPORTE TERRESTRE DEL NAICM</t>
  </si>
  <si>
    <t>ACADEMIA DE CONTRATACION PUBLICA DE MEXICO, A.C.</t>
  </si>
  <si>
    <t>ACP150206L97</t>
  </si>
  <si>
    <t>PUENTE DE SAN FRANCISCO</t>
  </si>
  <si>
    <t>ACTIVIDADES ESPECIALIZADAS EN CONTRATACIONES PUBLICAS EN MEXICO</t>
  </si>
  <si>
    <t>-77430,56</t>
  </si>
  <si>
    <t>CESAR HUMBERTO VIVEROS GONZALEZ</t>
  </si>
  <si>
    <t>http://189.211.120.220:8880/files/opendata/opend/16081-AD-SRO-DCAGI-SC-081-16/15.-%20CF/15.pdf</t>
  </si>
  <si>
    <t>AO-009KDH999-E3-2017</t>
  </si>
  <si>
    <t>AD-SRO-DCAGI-SC-081-16</t>
  </si>
  <si>
    <t>SERVICIO ESPECIALIZADO EN APOYO DE LA RESIDENCIA DE OBRA DEL NUEVO AEROPUERTO INTERNACIONAL DE LA CIUDAD DE MEXICO</t>
  </si>
  <si>
    <t>146552,13</t>
  </si>
  <si>
    <t>http://189.211.120.220:8880/files/opendata/opend/16089-AD-AS-DCAGI-SC-089-16/15.-%20CF/15.pdf</t>
  </si>
  <si>
    <t>AD-AS-DCAGI-SC-089-16</t>
  </si>
  <si>
    <t>SERVICIO DE TESTIGO SOCIAL EN LA LICITACION PUBLICA INTERNACIONAL BAJO LA COBERTURA DE LOS TRATADOS, RELATIVA A LA CONSTRUCCION DEL EDIFICIO TERMINAL DEL NUEVO AEROPUERTO INTERNACIONAL DE LA CIUDAD DE MEXICO</t>
  </si>
  <si>
    <t>ONG CONTRALORIA CIUDADANA PARA LA REDENCION DE CUENTAS, A.C.</t>
  </si>
  <si>
    <t>OCC050804SN6</t>
  </si>
  <si>
    <t>SERGIO RIVERA SANCHEZ</t>
  </si>
  <si>
    <t>HERIBERTO FRIAS</t>
  </si>
  <si>
    <t>1439 PISO 402</t>
  </si>
  <si>
    <t>PROMUEVE ACTIVAMENTE TAREAS DE VERIFICACIÓN, VIGILANCIA, SEGUIMIENTO Y EVALUACIÓN DE ACCIONES Y PROCESOS INSTITUCIONALES EN ASUNTOS DE INTERÉS PÚBLICO, PARA VIGILAR EL CORRECTO DESEMPEÑO, AL TIEMPO QUE SE PROPICIA LA TRANSPARENCIA, RENDICIÓN DE CUENTAS Y MEJORA CONTINUA EN LOS ENTES PÚBLICOS.</t>
  </si>
  <si>
    <t>-139377,78</t>
  </si>
  <si>
    <t>GUILLERMO ALBERTO RUBIO DIAZ</t>
  </si>
  <si>
    <t>http://189.211.120.220:8880/files/opendata/opend/16090-AD-AB-DCAGI-SC-090-16/15.-%20CF/15.pdf</t>
  </si>
  <si>
    <t>AA-009KDH999-E22-2017</t>
  </si>
  <si>
    <t>AD-AB-DCAGI-SC-090-16</t>
  </si>
  <si>
    <t>ADQUISICION DE AGUA PURIFICADA EN GARRAFON Y BOTELLAS PARA EL PROGRAMA DE EMPLEO TEMPORAL (PET)</t>
  </si>
  <si>
    <t>SEBASTIAN RICARDO RAMIREZ CASTILLO</t>
  </si>
  <si>
    <t>RAC5930526BDA</t>
  </si>
  <si>
    <t>CUARTA DE CEDROS MANZANA</t>
  </si>
  <si>
    <t>134 CPEUM; 42 LAASSP; RLAASSP</t>
  </si>
  <si>
    <t>-10551,72</t>
  </si>
  <si>
    <t>http://189.211.120.220:8880/files/opendata/opend/17008-AD-AS-DCAGI-SC-008-17/15.-%20CF/15.pdf</t>
  </si>
  <si>
    <t>AA-009KDH999-E18-2017</t>
  </si>
  <si>
    <t>AD-AS-DCAGI-SC-008-17</t>
  </si>
  <si>
    <t>SERVICIOS PROFESIONALES DE LEVANTAMIENTO DE IMAGEN EN VIDEO Y PRODUCCION SOBRE EL NUEVO AEROPUERTO INTERNACIONAL DE LA CIUDAD DE MEXICO</t>
  </si>
  <si>
    <t>134 CPEUM; 26 III, 41 III, 45, 47 LAASSP; 71, 72 RLAASSP</t>
  </si>
  <si>
    <t>-38187488,25</t>
  </si>
  <si>
    <t>http://189.211.120.220:8880/files/opendata/opend/16102-AD-AS-DCAGI-SC-102-16/15.-%20CF/15.pdf</t>
  </si>
  <si>
    <t>AD-AS-DCAGI-SC-102-16</t>
  </si>
  <si>
    <t>SERVICIO DE TESTIGO SOCIAL EN LA LICITACION PUBLICA INTERNACIONAL, BAJO LA COBERTURA DE LOS TRATADOS, PARA LA CONSTRUCCION DE LA TORRE DE CONTROL DE TRAFICO AEREO DEL NUEVO AEROPUERTO INTERNACIONAL DE LA CIUDAD DE MEXICO.</t>
  </si>
  <si>
    <t>-48849,15</t>
  </si>
  <si>
    <t>AS-AB-DCAGI-SC-041-16</t>
  </si>
  <si>
    <t>26 III, 42, 45, LAASSP</t>
  </si>
  <si>
    <t>-8605,86</t>
  </si>
  <si>
    <t>http://189.211.120.220:8880/files/opendata/opend/16084-LPI-AS-DCAGI-SC-084-16/15.-%20CF/15.pdf</t>
  </si>
  <si>
    <t>LA-009KDH999-E130-2016</t>
  </si>
  <si>
    <t>SERVICIOS DE ACTUALIZACION DEL PLAN MAESTRO DEL NUEVO AEROPUERTO INTERNACIONAL DE LA CIUDAD DE M?XICO (NAICM) PARA LOS A?OS 2016, 2017 Y 2018</t>
  </si>
  <si>
    <t>LANDRUM &amp; BROWN, INCORPORATED</t>
  </si>
  <si>
    <t>31-1095645</t>
  </si>
  <si>
    <t>BERTA FERNANDEZ SUAREZ</t>
  </si>
  <si>
    <t>CORNELL PARK DRIVE</t>
  </si>
  <si>
    <t>CINCINNATI</t>
  </si>
  <si>
    <t>OHIO</t>
  </si>
  <si>
    <t>DESARROLLO Y PLANEACION DE AVIACION</t>
  </si>
  <si>
    <t>134 CPEUM; 26 I, 26 BIS I, 28 II, 45 LAASSP</t>
  </si>
  <si>
    <t>SERVICIOS DE ACTUALIZACION DEL PLAN MAESTRO DEL NUEVO AEROPUERTO INTERNACIONAL DE LA CIUDAD DE M?XICO (NAICM) PARA LOS AÑOS 2016, 2017 Y 2018</t>
  </si>
  <si>
    <t>CHUB DE MEXICO COMPAÑÍA AFIANZADORA, S.A. DE C.V.</t>
  </si>
  <si>
    <t>http://189.211.120.220:8880/files/opendata/opend/16100-LPN-AB-DCAGI-SC-100-16/15.-%20CF/15.pdf</t>
  </si>
  <si>
    <t>LA-009KDH999-E152-2016</t>
  </si>
  <si>
    <t>ADQUISICION DE MATERIALES Y HERRAMIENTAS MENORES PARA EL PROGRAMA DE EMPLEO TEMPORAL (PET)</t>
  </si>
  <si>
    <t>MBA960229SJ9</t>
  </si>
  <si>
    <t>DOMINGO JESUS JURADO RIVERA</t>
  </si>
  <si>
    <t>CALLE 11</t>
  </si>
  <si>
    <t>COMPRA Y VENTA DE ARTICULOS DE FERRETERIA EN GENERAL</t>
  </si>
  <si>
    <t>134 CPEUM; 3 IX,25 I, 26 I, 26 BIS I, 28 I, 29,30, 32, 33, 33 BIS, 34, 35, 36, 36 BIS, 37, 45 Y 46 LAASSP; 35 Y 39 RLAASSP.</t>
  </si>
  <si>
    <t>http://189.211.120.220:8880/files/opendata/opend/16096-LPN-AB-DCAGI-SC-096-16/15.-%20CF/15.pdf</t>
  </si>
  <si>
    <t>PFM891014836</t>
  </si>
  <si>
    <t>HECTOR MIGUEL MORALES RODRIGUEZ</t>
  </si>
  <si>
    <t>CARRETERA FEDERAL MEXICO-CUAUTLA</t>
  </si>
  <si>
    <t>CUATLA</t>
  </si>
  <si>
    <t>CUAUTLA</t>
  </si>
  <si>
    <t>LA FABRICACION, COMPRA-VENTA, DISTRIBUCION, COMISION, CONSIGNACION, MEDIACION, REPRESENTACION, IMPORTACION, EXPORTACION, Y EN GENERAL LA COMERCIALIZACION DE TODA CLASE DE BIENES MUEBLES DE CONSUMO DURADERO Y NO DURADERO TALES COMO PERO NO LIMITATIVAMENTE PRODUCTOS PARA EL CAMPO, LA INDUSTRIA, EL COMERCIO Y EL HOGAR, ASI COMO PRODUCTOS PARA USO O DE ORIGEN AGRICOLA, GANADERO, SILVICOLA Y MINERAL</t>
  </si>
  <si>
    <t>http://189.211.120.220:8880/files/opendata/opend/16099-LPN-AB-DCAGI-SC-099-16/15.-%20CF/15.pdf</t>
  </si>
  <si>
    <t>MDE960422TV0</t>
  </si>
  <si>
    <t>ANDRES URIBE LOPEZ</t>
  </si>
  <si>
    <t>CALLE 13</t>
  </si>
  <si>
    <t>COMPRA VENTA DE MATERIAL ELECTRICO</t>
  </si>
  <si>
    <t>http://189.211.120.220:8880/files/opendata/opend/16098-LPN-AB-DCAGI-SC-098-16/15.-%20CF/15.pdf</t>
  </si>
  <si>
    <t>FERRETERIA LAFRAGUA. S.A. DE C.V</t>
  </si>
  <si>
    <t>FFR810330JX9</t>
  </si>
  <si>
    <t>JOSE SERGIO SANDOVAL ABAD</t>
  </si>
  <si>
    <t>CONSTITUYENTES Y CORREGIDORA</t>
  </si>
  <si>
    <t>S/N</t>
  </si>
  <si>
    <t>COMERCIO, ALMACENAMIENTO, DISTRIBUCION Y VENTA DE TODA CLASE DE MERCANCIAS DE LOS RAMOS DE LA CONSTRUCCION Y FERRETERIA.</t>
  </si>
  <si>
    <t>EMILIANO ZUBIRIA MAQUEO</t>
  </si>
  <si>
    <t>http://189.211.120.220:8880/files/opendata/opend/16097-LPN-AB-DCAGI-SC-097-16/15.-%20CF/15.pdf</t>
  </si>
  <si>
    <t>CADECO, S.A. DE C.V.</t>
  </si>
  <si>
    <t>CAD850514L17</t>
  </si>
  <si>
    <t>JESUS OCTAVIO DE LA ROSA RODRIGUEZ</t>
  </si>
  <si>
    <t>AVENIDA MUNDIAL</t>
  </si>
  <si>
    <t>CIUDAD APODACA</t>
  </si>
  <si>
    <t>VENTA, DISTRIBUCION Y COMPRA DE REFACCIONES Y COMPONENTES PARA MAQUINARIA PESADA Y LIGERA, HERRAMIENTA, FERRETERIA, NEUMATICOS, MOTORES Y LUBRICANTES.</t>
  </si>
  <si>
    <t>http://189.211.120.220:8880/files/opendata/opend/16101-LPN-AB-DCAGI-SC-101-16/15.-%20CF/15.pdf</t>
  </si>
  <si>
    <t>UNIVERSAL SUPPLIERS DE MEXICO, S.A. DE C.V.</t>
  </si>
  <si>
    <t>USM9401115I2</t>
  </si>
  <si>
    <t>FRANCISCO JAVIER SANCHEZ CASTELLANOS</t>
  </si>
  <si>
    <t>PLAZA CARLOS J FINLAY</t>
  </si>
  <si>
    <t>VENTA Y DISTRIBUCION DE EQUIPOS DE NUEVA GENERACION EN LOS CAMPOS DE SALUD, PREVENCION Y SEGURIDAD DE LAS INSTITUCIONES QUE FORMAN LA ADMINISTRACION PUBLICA FEDERAL, ESTATAL Y MUNICIPAL</t>
  </si>
  <si>
    <t>http://189.211.120.220:8880/files/opendata/opend/16087-LPI-SRO-DCAGI-SC-087-16/15.-%20CF/15.pdf</t>
  </si>
  <si>
    <t>LO-009KDH999-E125-2016</t>
  </si>
  <si>
    <t>SERVICIOS DE SUPERVICION TECNICA Y ADMINISTRATIVADE CONSTRUCCION PARA LOS TRABAJOS DE INFRAESTRUCTURA DEL NUEVO AEROPUERTO DE LA CIUDAD DE MEXICO</t>
  </si>
  <si>
    <t>SUPERVICION, CONTROL Y COORDINACION DE OBRAS</t>
  </si>
  <si>
    <t>1 V, 27 I, 30 II, 31, 45 1 LOPSRM</t>
  </si>
  <si>
    <t>SUPERVISION TECNICA Y ADMINISTRATIVA DE CONSTRUCCION PARA LOS TRABAJOS DE INFRAESTRUCTURA DEL NUEVO AEROPUERTO INTERNACIONAL DE LA CIUDAD DE MEXICO</t>
  </si>
  <si>
    <t>P.A.C.C.S.A. INGENIERIA, S.A. DE C.V.</t>
  </si>
  <si>
    <t>PIN911004AK5</t>
  </si>
  <si>
    <t>JAVIER HERRERA DE LEON</t>
  </si>
  <si>
    <t>VIVEROS DE ASIS</t>
  </si>
  <si>
    <t>TLANEPANTLA DE BAEZ</t>
  </si>
  <si>
    <t>ESTADO DE MEXICO</t>
  </si>
  <si>
    <t>SUPERVICION Y CONTROL DE CALIDAD EN VIAS TERRESTRES</t>
  </si>
  <si>
    <t>ALFREDO MADRID REYNA</t>
  </si>
  <si>
    <t>M.C. CONSORCIO DE INGENIERIA, S.A. DE C.V.</t>
  </si>
  <si>
    <t>MCC990219244</t>
  </si>
  <si>
    <t>MAURICIO CASAS SAAVEDRA</t>
  </si>
  <si>
    <t>XICOTENCATL</t>
  </si>
  <si>
    <t>132 INT A-7</t>
  </si>
  <si>
    <t>SERVICIOS DE ARQUITECTURA</t>
  </si>
  <si>
    <t>RAFAEL CAMARGO ARANDA</t>
  </si>
  <si>
    <t>BOULEVARD ADOLFO LOPEZ MATEOS</t>
  </si>
  <si>
    <t>LA PRESTACION O CONTRATACION DE SERVICIOS TECNICOS, CONSULTAS Y DE ASESORIA, PARA REALZAR, SUPERVISAR TODA CLASE DE PROYECTOS, AVALUOS, PERITAJES, CONSTRUCCIONES, EDIFICACIONES, URBANIZACIONES, ASI COMO FABRICAR, COMPRAR Y ENAJENAR CUALQUIER TIPO DE MATERIALES DE CONSTRUCCION.</t>
  </si>
  <si>
    <t>RAM INGENIERIA Y SERVICIOS, S.A. DE C.V</t>
  </si>
  <si>
    <t>RIS0907293B0</t>
  </si>
  <si>
    <t>JORGE JIMENEZ MENDIETA</t>
  </si>
  <si>
    <t>RETORNO 9 DE FRAY SERVANDO TERESA DE MIER</t>
  </si>
  <si>
    <t>SUPERVICION DE OBRA PUBLICA Y PRIVADA, CONTROL DE CALIDAD, CONTROL TOPOGRAFICO Y ADMINISTRATIVO.</t>
  </si>
  <si>
    <t>LEONARDO ALFREDO BELTRAN BALDERAS</t>
  </si>
  <si>
    <t>GEO670613968</t>
  </si>
  <si>
    <t>JULIO ZARATE OROZCO</t>
  </si>
  <si>
    <t>BOTAFOGO</t>
  </si>
  <si>
    <t>PROVEEDOR DE TECNOLOGIA PARA CONSTRUCCION DE CARRETERAS Y AEROPUERTOS, TOPOGRAFIA, ESTUDIOS DE SUELOS Y SUPERVICION DE OBRAS</t>
  </si>
  <si>
    <t>INE1407226E6</t>
  </si>
  <si>
    <t>CLAUDIA AVALOS CASTILLO</t>
  </si>
  <si>
    <t>SERVICIOS DE ARQUITECTURA DE PAISAJE Y URBANISMO</t>
  </si>
  <si>
    <t>SALVADOR OROPEZA CASILLAS</t>
  </si>
  <si>
    <t>http://189.211.120.220:8880/files/opendata/opend/16093-LPI-OP-DCAGI-SC-093-16/15.-%20CF/15.pdf</t>
  </si>
  <si>
    <t>LO-009KDH999-E126-2016</t>
  </si>
  <si>
    <t>CONSTRUCCION DE LA LOSA DE CIMENTACION DEL CENTRO DE TRANSPORTE TERRESTRE.</t>
  </si>
  <si>
    <t>SACYR EPCCOR NAICM, S.A.P.I. DE C.V.</t>
  </si>
  <si>
    <t>ENRIQUE ALONSO ZUÑIGA (A)/ FAUSTO LEON NAVARRO (B)</t>
  </si>
  <si>
    <t>101 INT 402 P-4</t>
  </si>
  <si>
    <t>INGENIERIA, PROCURA Y CONSTRUCCION</t>
  </si>
  <si>
    <t>27, I; 30, II; 31; 35, I LOPSRM</t>
  </si>
  <si>
    <t>BANCO SANTANDER, S.A.</t>
  </si>
  <si>
    <t>PEDRO BERNARDO BARRERA CRISTIANI</t>
  </si>
  <si>
    <t>http://189.211.120.220:8880/files/opendata/opend/16086-LPN-AS-DCAGI-SC-086-16/15.-%20CF/15.pdf</t>
  </si>
  <si>
    <t>LA-009KDH999-E140-2016</t>
  </si>
  <si>
    <t>SERVICIO DE AMBULANCIA PARA EL TRASLADO DE PERSONAS, PARA EL PROGRAMA DE EMPLEO TEMPORAL (PET)</t>
  </si>
  <si>
    <t>134 CPEUM; 26, I; 26 BIS, I; 28, I; 29,30,32, 33, 33 BIS, 34,35,36,36 BIS,37 LAASSP</t>
  </si>
  <si>
    <t>SERVICIO DE AMBULANCIA PARA EL TRASLADO DE PERSONAS,PARA EL PROGRAMA DE EMPLEO TEMPORAL (PET)</t>
  </si>
  <si>
    <t>http://189.211.120.220:8880/files/opendata/opend/17010-LPI-AS-DCAGI-SC-010-17/15.-%20CF/15.pdf</t>
  </si>
  <si>
    <t>LA-009KDH999-E156-2016</t>
  </si>
  <si>
    <t>LPI-AS-DCAGI-SC-010-17</t>
  </si>
  <si>
    <t>SERVICIO PARA EL DESARROYO DEL DOCUMENTO DE DEFINICION DE PROYECTO Y MODELO DE NEGOCIO DE LA TERMINAL DE CARGA DEL NUEVO AEROPUERTO INTERNACIONAL DE LA CIUDAD DE MEXICO</t>
  </si>
  <si>
    <t>843 B PISO 14</t>
  </si>
  <si>
    <t>CONSULTORIA DE GESTION CON CONOCIMIENTOS ESPECIFICOS EN DIFERENTES SECTORES DE NEGOCIOS</t>
  </si>
  <si>
    <t>134 CPEUM; 26, I; 26 BIS, I; 28, I LAASSP; 39 Y 40 RLAASSP</t>
  </si>
  <si>
    <t>610598.51</t>
  </si>
  <si>
    <t>JOAN ROJAS PUIG/ MATIAS RAMIREZ SUAREZ</t>
  </si>
  <si>
    <t>AV. BRUSELAS</t>
  </si>
  <si>
    <t>ALCOBENDAS</t>
  </si>
  <si>
    <t>MADRID ESPAÑA</t>
  </si>
  <si>
    <t>CONSULTORIA, TRANSPORTE, INFRAESTRUCTURA Y LOGISTICA PARA EMPRESAS PUBLICAS Y PRIVADAS</t>
  </si>
  <si>
    <t>http://189.211.120.220:8880/files/opendata/opend/17001-ITP-SRO-DCAGI-SC-001-17/15.-%20CF/15.pdf</t>
  </si>
  <si>
    <t>IO-009KDH999-E142-2016</t>
  </si>
  <si>
    <t>SERVICIOS ESPECIALIZADOS PARA DETERMINAR LA RUTA CRITICA PARA LA OBTENCION DE LICENCIAS, PERMISOS, AUTORIZACIONES Y OPINIONES DE LAS AUTORIDADES COMPETENTES, DURANTE LA CONSTRUCCION DEL NAICM</t>
  </si>
  <si>
    <t>CTA840227RT0</t>
  </si>
  <si>
    <t>VICTOR MANUEL BRETON PAVON</t>
  </si>
  <si>
    <t>NUEVA YORK</t>
  </si>
  <si>
    <t>27, I; 30,I; 43, 45, II LOPSRM</t>
  </si>
  <si>
    <t>SERVICIOS ESPECIALIZADOS PARA DETERMINAR LA RUTA CRÍTICA PARA LA OBTENCIÓN DE LICENCIAS, PERMISOS, AUTORIZACIONES Y OPINIONES DE LAS AUTORIDADES COMPETENTES, DURANTE LA CONSTRUCCIÓN DEL NAICM</t>
  </si>
  <si>
    <t>FRANCISCO FERNANDEZ CUETO BARROS</t>
  </si>
  <si>
    <t>http://189.211.120.220:8880/files/opendata/opend/16094-ITP-AB-DCAGI-SC-094-16/15.-%20CF/15.pdf</t>
  </si>
  <si>
    <t>IA-009KDH999-E149-2016</t>
  </si>
  <si>
    <t>ADQUISICION DE MEDICINAS Y PRODUCTOS FARMACEUTICOS PARA EL PROGRAMA DE EMPLEO TEMPORAL (PET)</t>
  </si>
  <si>
    <t>DISTRIBUIDORA DE MEDICAMENTOS JOFEDAN, S.A. DE C.V.</t>
  </si>
  <si>
    <t>DMJ0001188AA</t>
  </si>
  <si>
    <t>ANDES SAAVEDRA SANCHEZ</t>
  </si>
  <si>
    <t>MANANTIAL DE ATZIMBA 102</t>
  </si>
  <si>
    <t>MORELIA</t>
  </si>
  <si>
    <t>26, II; 43,45 LAASSP</t>
  </si>
  <si>
    <t>MEDICINAS Y PRODUCTOS FARMACEUTICOS PARA EL PROGRAMA DE EMPLEO TEMPORAL (PET)</t>
  </si>
  <si>
    <t>243416.74</t>
  </si>
  <si>
    <t>ANGEL BOLANOS GUZMAN</t>
  </si>
  <si>
    <t>http://189.211.120.220:8880/files/opendata/opend/16095-ITP-AS-DCAGI-SC-095-16/15.-%20CF/15.pdf</t>
  </si>
  <si>
    <t>SERVICIO DE PLAN DE GOBERNANZA PUBLICA, SOCIAL Y EMPRESARIAL Y SISTEMA DE INDICADORES PARA EVALUACION DEL ENTORNO DEL NUEVO AEROPUERTO INTERNACIONAL DE LA CIUDAD DE MEXICO (NAICM) PARA LOS ANOS 2016 Y 2017</t>
  </si>
  <si>
    <t>GERENCIA DEL PODER, S. C.</t>
  </si>
  <si>
    <t>GPO140703R84</t>
  </si>
  <si>
    <t>DANIEL RUIZ ROMERO</t>
  </si>
  <si>
    <t>26, II; 26 BIS,I, 28,I;41,X;43;45 LAASSP</t>
  </si>
  <si>
    <t>SERVICIO DEL PLAN DE GOBERNANZA PÚBLICA, SOCIAL Y EMPRESARIAL Y SISTEMA DE INDICADORES PARA EVALUACIÓN DEL ENTORNO DEL NUEVO AEROPUERTO INTERNACIONAL DE LA CIUDAD DE MÉXICO (NAICM)</t>
  </si>
  <si>
    <t>ALFREDO BAZUA WITTE</t>
  </si>
  <si>
    <t>http://189.211.120.220:8880/files/opendata/opend/16092-ITP-AS-DCAGI-SC-092-16/15.-%20CF/15.pdf</t>
  </si>
  <si>
    <t>IA-009KDH999-E145-2016</t>
  </si>
  <si>
    <t>SERVICIO PLAN MAESTRO SOCIAL PARA EL NUEVO AEROPUERTO INTERNACIONAL DE LA CIUDAD DE MEXICO (NAICM) PARA LOS ANOS 2016-2017.</t>
  </si>
  <si>
    <t>CENTRO DE ESTUDIOS E INVESTIGACION EN DESARROLLO Y ASISTENCIA SOCIAL, A.C.</t>
  </si>
  <si>
    <t>CEI040507RA2</t>
  </si>
  <si>
    <t>FELIPE DE JESUS ORTEGA CARRILLO</t>
  </si>
  <si>
    <t>DIVISION DEL NORTE</t>
  </si>
  <si>
    <t>ALFREDO GONZALEZ SERRANO</t>
  </si>
  <si>
    <t>http://189.211.120.220:8880/files/opendata/opend/16091-ITP-AS-DCAGI-SC-091-16/15.-%20CF/15.pdf</t>
  </si>
  <si>
    <t>IA-009KDH999-E147-2016</t>
  </si>
  <si>
    <t>SERVICIO ESTRATEGIA DE INVESTIGACION DE LA SATISFACCION CIUDADANA Y EL ANIMO SOCIAL DEL NUEVO AEROPUERTO INTERNACIONAL DE LA CIUDAD DE MEXICO (NAICM) PARA LOS ANOS 2016 Y 2017</t>
  </si>
  <si>
    <t>UNIVERSIDAD NACIONAL AUTONOMA DE MEXICO</t>
  </si>
  <si>
    <t>UNA2907227Y5</t>
  </si>
  <si>
    <t>LEONARDO LOMELI VANEGAS</t>
  </si>
  <si>
    <t>AV. UNIVERSIDAD 3000</t>
  </si>
  <si>
    <t>SERVICIO DE ASESORÍA TÉCNICA ESPECIALIZADA EN PROCESOS DE CONTRATACIÓN</t>
  </si>
  <si>
    <t>http://189.211.120.220:8880/files/opendata/opend/17009-ITP-AS-DCAGI-SC-009-17/15.-%20CF/15.pdf</t>
  </si>
  <si>
    <t>IA-009KDH999-E12-2017</t>
  </si>
  <si>
    <t>SERVICIO DE ASESORIA TECNICA ESPECIALIZADA EN PROCESOS DE LICITACION</t>
  </si>
  <si>
    <t>PRIVADA MONTE REAL MANZANA B LOTE 21</t>
  </si>
  <si>
    <t>http://189.211.120.220:8880/files/opendata/opend/17014-ITP-SRO-DCAGI-SC-014-17/15.-%20CF/15.pdf</t>
  </si>
  <si>
    <t>IO-009KDH999-E13-2017</t>
  </si>
  <si>
    <t>ADMINISTRACION, CONTROL, SUPERVISION Y VERIFICACION DE CALIDAD DE LA CONSTRUCCION DE LA CONEXION A DESNIVEL DE LA AUTOPISTA PENON - TEXCOCO CON LA CARRETERA LIBRE: TEXCOCO-ECATEPEC</t>
  </si>
  <si>
    <t>OIN850708PF4</t>
  </si>
  <si>
    <t>MARIO ALBERTO BARAHONA ABREU</t>
  </si>
  <si>
    <t>CALLE 12</t>
  </si>
  <si>
    <t>4,V;27,II;30,I; 31;35;36;37,38;39;43;44;45 LOPSRM</t>
  </si>
  <si>
    <t>SERGIO LOPEZ RIVERA</t>
  </si>
  <si>
    <t>num_empresa</t>
  </si>
  <si>
    <t>clasif</t>
  </si>
  <si>
    <t>DIF_PRESUP_CONTRAT_prc</t>
  </si>
  <si>
    <t>contrat_SOBRE_presup_prc</t>
  </si>
  <si>
    <t>clasif_dur</t>
  </si>
  <si>
    <t>DIAS_PREP_PROPUESTA</t>
  </si>
  <si>
    <t>NOMBRE_VARIABLE</t>
  </si>
  <si>
    <t>DESCRIPCION</t>
  </si>
  <si>
    <t>FUENTE</t>
  </si>
  <si>
    <t>todos los documentos del proceso de compra pública se archivan en un expediente</t>
  </si>
  <si>
    <t>COMPRANET</t>
  </si>
  <si>
    <t>vínculo al contrato</t>
  </si>
  <si>
    <t>número de proceso en compranet</t>
  </si>
  <si>
    <t>identificador del contrato</t>
  </si>
  <si>
    <t>clave dependencia solicitante</t>
  </si>
  <si>
    <t>clasificador el cual ordena, categoriza y dispone por clases las adquisiciones, arrendamientos, servicios, obras públicas y los servicios relacionados con las mismas, que la Administración Pública Federal contrata o requiere contratar al amparo de las LAASSP y LOPSRM</t>
  </si>
  <si>
    <t>descripción CUCOP Categoría</t>
  </si>
  <si>
    <t>descripción específica de la clave CUCOP del bien o servicio</t>
  </si>
  <si>
    <t>1= si es un consorcio de empresas, 0 si es  solo una empresa</t>
  </si>
  <si>
    <t>número de empresas en el consorcio</t>
  </si>
  <si>
    <t>número de empresa dentro del consorcio</t>
  </si>
  <si>
    <t>nombre de la empresa ganadora</t>
  </si>
  <si>
    <t>RFC de empresa ganadora</t>
  </si>
  <si>
    <t xml:space="preserve">nombre del representante legal de la empresa ganadora </t>
  </si>
  <si>
    <t>calle de la dirección legal de la empresa ganadora</t>
  </si>
  <si>
    <t>número de la dirección legal de la empresa ganadora</t>
  </si>
  <si>
    <t>cp de la dirección legal de la empresa ganadora</t>
  </si>
  <si>
    <t>municipio de la dirección legal de la empresa ganadora</t>
  </si>
  <si>
    <t>estado de la dirección legal de la empresa ganadora</t>
  </si>
  <si>
    <t>fecha de apertura de la empresa ganadora</t>
  </si>
  <si>
    <t>notaria de la empresa ganadora</t>
  </si>
  <si>
    <t>estado de la notaria de la empresa ganadora</t>
  </si>
  <si>
    <t xml:space="preserve">días entre la apretura de la empresa y el día que ganó el contrato  </t>
  </si>
  <si>
    <t>CONTRATO, FALLO</t>
  </si>
  <si>
    <t xml:space="preserve">objeto social de la empresa ganadora </t>
  </si>
  <si>
    <t>empresas que participaron en el proceso de compra pública y no resultaron ganadoras</t>
  </si>
  <si>
    <t>FALLO</t>
  </si>
  <si>
    <t>cuenta de origen de los recursos</t>
  </si>
  <si>
    <t>monto presupuestado para el contrato</t>
  </si>
  <si>
    <t>PUBLICADO_GACM**</t>
  </si>
  <si>
    <t>tipo de contrtación: AD, LP, IR</t>
  </si>
  <si>
    <t>fundamento legal de excepción a la licitación</t>
  </si>
  <si>
    <t xml:space="preserve">DICTAMEN_DE_EXCEPCIÓN* </t>
  </si>
  <si>
    <t xml:space="preserve">argumento para la excepción </t>
  </si>
  <si>
    <t xml:space="preserve">si existe investigación de mercado, 1 si no existe, 0 </t>
  </si>
  <si>
    <t>INVESTIGACIÓN_MERCADO*</t>
  </si>
  <si>
    <t>longitud del dictamen de excepción -=NA</t>
  </si>
  <si>
    <t xml:space="preserve">calidad del dictamen de excepción </t>
  </si>
  <si>
    <t>número de Empresas en estudio de mercado aparte de la ganadora</t>
  </si>
  <si>
    <t>mayoría de empresas en Estudio de mercado sólo considera Compranet 0=no 1= sí</t>
  </si>
  <si>
    <t>firma de representante de la contraloría en dictamen de excepción</t>
  </si>
  <si>
    <t>estudios de mercado repetidos en otros procesos 0=no 1=sí</t>
  </si>
  <si>
    <t>si la empresa ganadora está en el estudio</t>
  </si>
  <si>
    <t>anuncio en Compranet 00/00/0000=anuncio no está; 0=extemporáneo</t>
  </si>
  <si>
    <t>fecha de invitación en compranet</t>
  </si>
  <si>
    <t>CONVOCATORIA</t>
  </si>
  <si>
    <t xml:space="preserve">fecha de primera visita al sitio de los trabajos </t>
  </si>
  <si>
    <t>ACTA_VISITA</t>
  </si>
  <si>
    <t xml:space="preserve">fecha de segunda visita al sitio de los trabajos </t>
  </si>
  <si>
    <t>días  entre la punblicación de la convocatoria y la visita la sitio de trabajos</t>
  </si>
  <si>
    <t>CONVOCATORIA, ACTA_VISITA</t>
  </si>
  <si>
    <t xml:space="preserve">fecha de presentación de proposiciones </t>
  </si>
  <si>
    <t>ACTA_ PRESENTACIÓN_PROPUESTAS</t>
  </si>
  <si>
    <t>fecha de primera junta de aclaraciones</t>
  </si>
  <si>
    <t>ACTA_1JUNTA_ACLARACIONES</t>
  </si>
  <si>
    <t>fecha de segunda junta de aclaraciones</t>
  </si>
  <si>
    <t>ACTA_2JUNTA_ACLARACIONES</t>
  </si>
  <si>
    <t>fecha de tercera junta de aclaraciones</t>
  </si>
  <si>
    <t>ACTA_3JUNTA_ACLARACIONES</t>
  </si>
  <si>
    <t>fecha de cuarta junta de aclaraciones</t>
  </si>
  <si>
    <t>ACTA_4JUNTA_ACLARACIONES</t>
  </si>
  <si>
    <t>fecha de quinta junta de aclaraciones</t>
  </si>
  <si>
    <t>ACTA_5JUNTA_ACLARACIONES</t>
  </si>
  <si>
    <t>fecha de sexta junta de aclaraciones</t>
  </si>
  <si>
    <t>ACTA_6JUNTA_ACLARACIONES</t>
  </si>
  <si>
    <t>fecha de septima junta de aclaraciones</t>
  </si>
  <si>
    <t>ACTA_7JUNTA_ACLARACIONES</t>
  </si>
  <si>
    <t>firma de Representante de la Contraloría en Fallo -=NA 0=no 1=sí</t>
  </si>
  <si>
    <t>fecha de inicio del contrato</t>
  </si>
  <si>
    <t>fecha de fin del contrato</t>
  </si>
  <si>
    <t>fecha de fallo</t>
  </si>
  <si>
    <t>objeto del contrato</t>
  </si>
  <si>
    <t>monto total de las garantías solicitadas al contratista</t>
  </si>
  <si>
    <t>requisitos de especialidad de la empresa</t>
  </si>
  <si>
    <t>años de especialidad de la empresa</t>
  </si>
  <si>
    <t>capital requerido de la empresa</t>
  </si>
  <si>
    <t xml:space="preserve">monto del capital requerido </t>
  </si>
  <si>
    <t xml:space="preserve">número de empresas en primera junta de aclaraciones </t>
  </si>
  <si>
    <t>número de empresas en segunda junta de aclaraciones</t>
  </si>
  <si>
    <t>número de empresas en tercera junta de aclaraciones</t>
  </si>
  <si>
    <t>número de empresas en cuarta junta de aclaraciones</t>
  </si>
  <si>
    <t>número de empresas en quinta junta de aclaraciones</t>
  </si>
  <si>
    <t>número de empresas en sexta junta de aclaraciones</t>
  </si>
  <si>
    <t>número de empresas en septima junta de aclaraciones</t>
  </si>
  <si>
    <t>total de preguntas hechas por las perdedoras en juntas de aclaraciones</t>
  </si>
  <si>
    <t>ACTAS_JUNTAS_ACLARACIONES</t>
  </si>
  <si>
    <t>total de preguntas hechas por la ganadora en juntas de aclaraciones</t>
  </si>
  <si>
    <t>observadores  en la junta de aclaraciones</t>
  </si>
  <si>
    <t>número total de propuestas recibidas</t>
  </si>
  <si>
    <t>número de propuestas descalificadas</t>
  </si>
  <si>
    <t>motivo de descalificación 1</t>
  </si>
  <si>
    <t>motivo de descalificación 2</t>
  </si>
  <si>
    <t>motivo de descalificación 3</t>
  </si>
  <si>
    <t>empresas descalificadas en la propuesta legal</t>
  </si>
  <si>
    <t>empresas descalificadas en la propuesta económica</t>
  </si>
  <si>
    <t xml:space="preserve">empresas descalificadas en la propuesta técnica </t>
  </si>
  <si>
    <t xml:space="preserve">numero de empresas consideradas </t>
  </si>
  <si>
    <t>diferencia en el monto de las propuestas consideradas más bajas</t>
  </si>
  <si>
    <t>diferencia en el monto de la propuesta ganadora y la más baja considerada</t>
  </si>
  <si>
    <t>diferencia en el monto de la propuesta ganadora y la más alta</t>
  </si>
  <si>
    <t>nombre de Empresa Invitada Perdedora 1</t>
  </si>
  <si>
    <t>nombre de Empresa Invitada Perdedora 2</t>
  </si>
  <si>
    <t>nombre de Empresa Invitada Perdedora 3</t>
  </si>
  <si>
    <t>nombre de Empresa Invitada Perdedora 4</t>
  </si>
  <si>
    <t>nombre de Empresa Invitada Perdedora 5</t>
  </si>
  <si>
    <t>nombre de Empresa Invitada Perdedora 6</t>
  </si>
  <si>
    <t>monto del contrato</t>
  </si>
  <si>
    <t>clasificador dependiente del monto del contrato adjudicado</t>
  </si>
  <si>
    <t>monto del contrato con IVA</t>
  </si>
  <si>
    <t>diferencia entre el monto presupuestado y el contratado</t>
  </si>
  <si>
    <t>PUBLICADO_GACM**, CONTRATO</t>
  </si>
  <si>
    <t>porcentaje de la diferencia entre el monto presupuestado y el contratado</t>
  </si>
  <si>
    <t>porcentaje de la diferencia entre el monto contratado y el presupuestado</t>
  </si>
  <si>
    <t>diferencia entre el monto presupuestado y el contratado con IVA</t>
  </si>
  <si>
    <t>duracion en días entre la publicación de la  convocatoria y la firma del contrato</t>
  </si>
  <si>
    <t>CONVOCATORIA, CONTRATO</t>
  </si>
  <si>
    <t>clasificador dependiente de la duración del proceso de compra pública</t>
  </si>
  <si>
    <t>duración en días entre el inicio y el fin del contrato</t>
  </si>
  <si>
    <t xml:space="preserve">duración en meses entre el inicio y fin del contrato </t>
  </si>
  <si>
    <t>pena por incumplimiento</t>
  </si>
  <si>
    <t>existe convenio modificatorio 1=sí, 0=no</t>
  </si>
  <si>
    <t>CONVENIO_MODIFICATORIO*</t>
  </si>
  <si>
    <t>cambios sustantivos en el convenio modificatorio 1=sí, 0=no</t>
  </si>
  <si>
    <t>categoría de cambios sustantivos efectuados por el convenio modificatorio</t>
  </si>
  <si>
    <t>entregaron finiquito 1=sí, 0=no</t>
  </si>
  <si>
    <t>FINIQUITO*</t>
  </si>
  <si>
    <t>monto del finiquito</t>
  </si>
  <si>
    <t>diferencia entre el monto contratado y el finiquitado</t>
  </si>
  <si>
    <t>CONTRATO, FINIQUITO*</t>
  </si>
  <si>
    <t>fecha del finiquito</t>
  </si>
  <si>
    <t>número de veces que la empresa ganadora obtuvo contratos</t>
  </si>
  <si>
    <t>SUMA_CONTRATOS</t>
  </si>
  <si>
    <t>número de veces que la empresa ganadora obtuvo contratos de LP</t>
  </si>
  <si>
    <t>SUMA_CONTRATOS_LP</t>
  </si>
  <si>
    <t>número de veces que la empresa ganadora obtuvo contratos de AD</t>
  </si>
  <si>
    <t>SUMA_CONTRATOS_AD</t>
  </si>
  <si>
    <t>número de veces que la empresa ganadora obtuvo contratos de IR</t>
  </si>
  <si>
    <t>SUMA_CONTRATOS_IR</t>
  </si>
  <si>
    <t>monto acumulado de contratos de la empresa ganadora</t>
  </si>
  <si>
    <t>SUMA_MONTO_CONTRATOS</t>
  </si>
  <si>
    <t>porcentaje de exitos (contratos ganados del total en los que aprticipa) de la empresa ganadora</t>
  </si>
  <si>
    <t>SUMA_MONTOS</t>
  </si>
  <si>
    <t>monto acumulado de contratos de la empresa ganadora en LP</t>
  </si>
  <si>
    <t>SUMA_MONTOS_LP</t>
  </si>
  <si>
    <t>monto acumulado de contratos de la empresa ganadora en IR</t>
  </si>
  <si>
    <t>SUMA_MONTOS_IR</t>
  </si>
  <si>
    <t>monto acumulado de contratos de la empresa ganadora en AD</t>
  </si>
  <si>
    <t>SUMA_MONTOS_AD</t>
  </si>
  <si>
    <t>monto promedio de los contratos ganados</t>
  </si>
  <si>
    <t>numero de incisos en requisitos técnicos</t>
  </si>
  <si>
    <t>numero de renglones en requisitos técnicos</t>
  </si>
  <si>
    <t>numero de incisos en requisitos administrativos</t>
  </si>
  <si>
    <t>monto capital requerido</t>
  </si>
  <si>
    <t>monto de anticipo</t>
  </si>
  <si>
    <t>afianzadora del anticipo</t>
  </si>
  <si>
    <t>FIANZA</t>
  </si>
  <si>
    <t>monto de garantía de vicios ocultos 0=NO REQUERIDA</t>
  </si>
  <si>
    <t>monto de garantía de contrato (cumplimiento)</t>
  </si>
  <si>
    <t>afinzadora cumplimiento del contrato</t>
  </si>
  <si>
    <t>número de empresas en junta de aclaraciones</t>
  </si>
  <si>
    <t>ACTAS_JUNTA_ACLARACIONES</t>
  </si>
  <si>
    <t>número de propuestas recibidas</t>
  </si>
  <si>
    <t xml:space="preserve">tipo de contratación </t>
  </si>
  <si>
    <t>firma de Representante de la Contraloría en Dictamen -=NA 0=no 1=sí</t>
  </si>
  <si>
    <t>frecuencia de participación conjunta</t>
  </si>
  <si>
    <t>ACTA_JUNTA_ACLARACIONES</t>
  </si>
  <si>
    <t>nombre del notario que registró a la empresa ganadora</t>
  </si>
  <si>
    <t>días entre la convocatoria y la presentación de propuestas</t>
  </si>
  <si>
    <t>CONVOCATORIA, ACTA_ PRESENTACIÓN_PROPUESTAS</t>
  </si>
  <si>
    <t>*Documento se tuvo que solicitar vía transparencia</t>
  </si>
  <si>
    <t>**Documento fue publicado por GACM, pero normalmente se tendría que pedir vía transparencia a otras dependencias</t>
  </si>
  <si>
    <t>PIERDE_NAME</t>
  </si>
  <si>
    <t>ASESORIA Y CONSTRUCCIONES MEXICANAS, S.A. DE C.V.</t>
  </si>
  <si>
    <t>SACYR, S.A. DE C.V.</t>
  </si>
  <si>
    <t>CDI CONSTRUCCIONES INDUSTRIALES, S.A.DE C.V.</t>
  </si>
  <si>
    <t>LA PENINSULAR COMPANIA CONSTRUCTORA, S.A. DE C.V.</t>
  </si>
  <si>
    <t>CONSTRUCTORA Y PAVIMENTACION VISE, S.A. DE C.V.</t>
  </si>
  <si>
    <t>DRAGADOS OBRA CIVIL Y EDIFICACION EN MEXICO, S.A. DE C.V.</t>
  </si>
  <si>
    <t>BISELL CONSTRUCCIONES E INGENIERIAS, S.A. DE C.V.</t>
  </si>
  <si>
    <t>INGENIEROS CIVILES Y ASOCIADOS, S.A. DE C.V.</t>
  </si>
  <si>
    <t>DIAZ EDIFICACIONES URBANAS E INDUSTRIALES, S.A. DE C.V.</t>
  </si>
  <si>
    <t>CONSULTORES EN INGENIERIA APLICADA, S.A. DE C.V.</t>
  </si>
  <si>
    <t>SUPERVISION, COORDINACIÓN Y CONSTRUCCION DE OBRAS, S.A. DE C.V.</t>
  </si>
  <si>
    <t>GRUPO AMDA, S.A. DE C.V.</t>
  </si>
  <si>
    <t>INMOBILIARIA CONTRAMON, S.A. DE C.V.</t>
  </si>
  <si>
    <t>COMSA EMTE, S.A. DE C.V.</t>
  </si>
  <si>
    <t>GCP, S.A.P.I. DE C.V.</t>
  </si>
  <si>
    <t>LYDERA INGENIERIA MEXICO, S.A.P.I. DE C.V.</t>
  </si>
  <si>
    <t>TRANSPORTES I.MEX.T.,S.A. DE C.V.</t>
  </si>
  <si>
    <t>CAL Y MAYOR Y ASOCIADOS, S.A. DE C.V.</t>
  </si>
  <si>
    <t>LUFTHANSA CONSULTING, G.M.B.H.</t>
  </si>
  <si>
    <t>INECOMEX, S.A. DE C.V.</t>
  </si>
  <si>
    <t>CONSTRUCCIONES EN CORPORACION, S.A. DE. C.V.</t>
  </si>
  <si>
    <t>RUBAU, S. DE R.L. DE C.V.</t>
  </si>
  <si>
    <t>TRANSPORTES Y CONSTRUCCIONES TAMAULIPECOS, S.A. DE C.V.</t>
  </si>
  <si>
    <t>ODEBRECHT INGENIERIA CONSTRUCCION INTERNACIONAL DE MEXICO, S.A. DE C.V.</t>
  </si>
  <si>
    <t>SACYR CONSTRUCCION, S.A.U.</t>
  </si>
  <si>
    <t>DRAGADOS, S.A.</t>
  </si>
  <si>
    <t>CONSTRUCTORA GARZA PONCE, S.A. DE C.V.</t>
  </si>
  <si>
    <t>SENEX INGENIERIA Y SISTEMAS, S.A. DE C.V.</t>
  </si>
  <si>
    <t>PRODUCTOS Y SERVICIOS MADA, S.A. DE C.V.</t>
  </si>
  <si>
    <t>CONSTRUCTORES, DG S.A. DE C.V.</t>
  </si>
  <si>
    <t>CONSTRUTEC, CONSTRUCCION Y TECDISEÑO, S.A. DE C.V.</t>
  </si>
  <si>
    <t>CGP, S.A.P.I. DE C.V.</t>
  </si>
  <si>
    <t>EVALUACION INTEGRAL DE OBRAS CIVILES, S.A. DE C.V.</t>
  </si>
  <si>
    <t>GRUPO MEXICO TECNOINDUSTRIAL, S.A. DE C.V.</t>
  </si>
  <si>
    <t>GRUPO FERRETERIA CALZADA, S.A. DE C.V.</t>
  </si>
  <si>
    <t>DISTRICON, PLANEACION OPERACION Y DESARROLLO DE INFRAESTRUCTURA, S.A. DE C.V.</t>
  </si>
  <si>
    <t>IDT EN SISTEMAS DE INFORMACIÓN, S.A. DE C.V.</t>
  </si>
  <si>
    <t>BCG-THE BOSTON CONSULTING GROUP, S. C.</t>
  </si>
  <si>
    <t>CONSTRUCCION ESPECIALIZADA EN CIMENTACIONES PROFUNDAS, S.A. DE C.V.</t>
  </si>
  <si>
    <t>GESTION, SERVICIOS Y CONSULTORIA PARA LA OBRA PUBLICA, S.A. DE C.V.</t>
  </si>
  <si>
    <t>ESTUDIOS, SUPERVISION Y PROYECTOS DE INGENIERIA, S.A. DE C.V.</t>
  </si>
  <si>
    <t>NOVUTEK</t>
  </si>
  <si>
    <t>GFM ELECTRONICS, S.A. DE C.V.</t>
  </si>
  <si>
    <t>SURBANA JURONG CONSULTANTS PTE, LTD.</t>
  </si>
  <si>
    <t>SIAB SOLUCIONES EN INGENIERIA, S.A. DE C.V.</t>
  </si>
  <si>
    <t>PALOMAR VIZCAINO ABOGADOS, S.C.</t>
  </si>
  <si>
    <t>INTERIOR UNO, S.A. DE C.V.</t>
  </si>
  <si>
    <t>ABADAL, S.A. DE C.V.</t>
  </si>
  <si>
    <t>PROMOTORA Y CONSULTORA DE TECNOLOGIA, S.A. DE C.V.</t>
  </si>
  <si>
    <t>REYVAL ARQUITECTOS, S.A. DE C.V.</t>
  </si>
  <si>
    <t>CENTRO DE INFORMACION ADMINISTRATIVA, S.C.</t>
  </si>
  <si>
    <t>EDUR DE MEXICO, S.A. DE C.V.</t>
  </si>
  <si>
    <t>CONSORCIO (Mismo número implica que las empresas participaron en consorcio para ese procedimiento de compra pública.)</t>
  </si>
  <si>
    <t>Monto_propuesto</t>
  </si>
  <si>
    <t>INCREMENTO EN EL MONTO DEL CONTRATO</t>
  </si>
  <si>
    <t>SE MODIFICA FECHA</t>
  </si>
  <si>
    <t>SE MODIFICA PLAZO</t>
  </si>
  <si>
    <t>SE MODIFICA MONTO</t>
  </si>
  <si>
    <t>SE MODIFICA PLAZO Y MONTO</t>
  </si>
  <si>
    <t>INCREMENTO DEL 80.70% Y MOFICAN PLAZO EN 51.52%</t>
  </si>
  <si>
    <t>INCREMENTO DEL 27.20% DEL MONTO E INCREMENTO DEL 25.56% DEL PLAZO</t>
  </si>
  <si>
    <t>22/04/2016</t>
  </si>
  <si>
    <t>HIdalgo</t>
  </si>
  <si>
    <t>ARTÍCULO</t>
  </si>
  <si>
    <t>PLANEACIÓN</t>
  </si>
  <si>
    <t>ADJUDICACIÓN</t>
  </si>
  <si>
    <t xml:space="preserve">documentos de planeación </t>
  </si>
  <si>
    <t>ID_CONVENIO</t>
  </si>
  <si>
    <t>INST_CONV</t>
  </si>
  <si>
    <t>SIGLAS</t>
  </si>
  <si>
    <t>AREA</t>
  </si>
  <si>
    <t>ID_COMPRADOR</t>
  </si>
  <si>
    <t>CUCOP_CAT</t>
  </si>
  <si>
    <t>CUCOP_DESC</t>
  </si>
  <si>
    <t>CUCOP_LONG</t>
  </si>
  <si>
    <t>TIPO_CONVENIO</t>
  </si>
  <si>
    <t>MONTO</t>
  </si>
  <si>
    <t>ASIGNADO</t>
  </si>
  <si>
    <t>Nombre del proyecto registrado en la cartera de inversión de la SHCP</t>
  </si>
  <si>
    <t>Se utiliza la descripción del segmento contable COG del primer ítem de la requisición</t>
  </si>
  <si>
    <t>Número de partida presupuestaria</t>
  </si>
  <si>
    <t>Origen de los recursos del comprador, el cual lo direccionará a una URL</t>
  </si>
  <si>
    <t>Nombre del procedimiento de contratación</t>
  </si>
  <si>
    <t>Suficiencia presupuestaria</t>
  </si>
  <si>
    <t>Número de procedimiento de CompraNet</t>
  </si>
  <si>
    <t>INICIO-CONTRATO</t>
  </si>
  <si>
    <t>FIN_CONTRATO</t>
  </si>
  <si>
    <t xml:space="preserve">DURACIÓN CONTRATO </t>
  </si>
  <si>
    <t>link al convenio</t>
  </si>
  <si>
    <t>TRANSMISIÓN_DERECHOS 1=El contrato lo prohibe expresamente 0=Lo permite -=No existe clausula en el contrato</t>
  </si>
  <si>
    <t xml:space="preserve">RELACIÓN LABORAL 1=Relación laboral unica y directa con la empresa encargada de la obra  0=No necesariamente tienen relación laboral directa con la empresa encargada de la obra. -=No existe cláusula </t>
  </si>
  <si>
    <t>Colonia</t>
  </si>
  <si>
    <t>Código Postal</t>
  </si>
  <si>
    <t>Delegación/Municipio</t>
  </si>
  <si>
    <t>Calle y número</t>
  </si>
  <si>
    <t>Número de Proveedor</t>
  </si>
  <si>
    <t>Nombre del Proveedor</t>
  </si>
  <si>
    <t xml:space="preserve">subproveedor </t>
  </si>
  <si>
    <t>Proyecto ejecutivo de la obra</t>
  </si>
  <si>
    <t>MODIFICATORIO_1</t>
  </si>
  <si>
    <t>TIPO DE MODIFICACIÓN: 1=FECHA, 2=MONTO, 3=FECHA Y MONTO, 4=PLAZO, 5=LUGAR</t>
  </si>
  <si>
    <t xml:space="preserve">MONTO FINAL </t>
  </si>
  <si>
    <t>MODIFICATORIO_2</t>
  </si>
  <si>
    <t>FECHA FINAL</t>
  </si>
  <si>
    <t>FINIQUITO_CONTRATO</t>
  </si>
  <si>
    <t>MONTO FINAL</t>
  </si>
  <si>
    <t>GACM/DCI/SJ/CM-E/03-2015</t>
  </si>
  <si>
    <t>SECRETARIA DE LA DEFENSA NACIONAL</t>
  </si>
  <si>
    <t>SEDENA</t>
  </si>
  <si>
    <t>CONSTRUCCION DE PROYECTO INTEGRAL DE BARDA Y CAMINO PERIMETRAL, ALUMBRADO, SERVICIOS INDUCIDOS Y CASETAS DE ACCESO PARA EL NUEVO AEROPUERTO INTERNACIONAL DE LA CIUDAD DE MEXICO (NAICM)</t>
  </si>
  <si>
    <t>Presupuesto de Egresos de la Fedracion 2015</t>
  </si>
  <si>
    <t>Construccion de Proyecto Integral de Barda y Camino Perimetral, Alumbrado, Servicios Inducidos y Casetas de Acceso para el NAICM</t>
  </si>
  <si>
    <t>http://www.apartados.hacienda.gob.mx/presupuesto/temas/pef/2015/docs/09/r09_kdh_pie.pdf</t>
  </si>
  <si>
    <t>Construccion de Proyecto Integral de Barda y Camino Perimetral, Alumbrado, Servicios Inducidos y Casetas de Acceso para el Nuevo Aeropuerto Internacional de la Ciudad de Mexico (NAICM)</t>
  </si>
  <si>
    <t>18/02/2015</t>
  </si>
  <si>
    <t>30/06/2017</t>
  </si>
  <si>
    <t>http://189.211.120.220:8880/files/opendata/15003-GACM-DCI-SJ-CM-E-03-2015/15.-%20CF/15.pdf</t>
  </si>
  <si>
    <t>Lomas de San Isidro</t>
  </si>
  <si>
    <t>Campo Militar Numero 1-K, Avenida Industria Militar numero 261</t>
  </si>
  <si>
    <t>SDN8501014D2</t>
  </si>
  <si>
    <t>http://189.211.120.220:8880/files/opendata/15003-GACM-DCI-SJ-CM-E-03-2015/4.-%20TR/4.pdf</t>
  </si>
  <si>
    <t>GACM/DCI/SJ/CM-E/02-2014</t>
  </si>
  <si>
    <t>COMISION FEDERAL DE ELECTRICIDAD</t>
  </si>
  <si>
    <t>CFE</t>
  </si>
  <si>
    <t>GERNCIA DE ESTUDIOS DE INGENIERIA CIVIL</t>
  </si>
  <si>
    <t>ETAPA INICIAL DE LA EXPLORACION, PARA LLEVAR A CABO LOS SERVICIOS CONSISTENTE EN ETAPA INICIAL DE LA EXPLORACION GEOTECNICA DEL SITIO DONDE SE CONSTRUIRA LA TERMINAL DEL NAICM</t>
  </si>
  <si>
    <t>Presupuesto de Egresos de la Fedracion 2015 y 2016</t>
  </si>
  <si>
    <t>Etapa inicial de la exploracion, para llevar a cabo los servicios consistente en Etapa inicial de la exploracion geotecnica del sitio donde se construira la terminal del NAICM</t>
  </si>
  <si>
    <t>02/12/2014</t>
  </si>
  <si>
    <t>02/03/2015</t>
  </si>
  <si>
    <t>http://189.211.120.220:8880/files/opendata/14002-GACM-DCI-SJ-CM-E-02-14/15.-%20CF/15.pdf</t>
  </si>
  <si>
    <t>Nohebuena</t>
  </si>
  <si>
    <t>Calle Augusto Rodin No. 265</t>
  </si>
  <si>
    <t>CFE370814QI0</t>
  </si>
  <si>
    <t>COMISION FEDERAL DE ELECTRICIDAD A TRAVES DE LA GERNCIA DE ESTUDIOS DE INGENIERIA CIVIL</t>
  </si>
  <si>
    <t>http://189.211.120.220:8880/files/opendata/14002-GACM-DCI-SJ-CM-E-02-14/4.-%20TR/4.pdf</t>
  </si>
  <si>
    <t>CTO.FIDEICOMISO-01-14</t>
  </si>
  <si>
    <t>NACIONAL FINANCIERA SOCIEDAD NACIONAL DE CREDITO</t>
  </si>
  <si>
    <t>NAFIN</t>
  </si>
  <si>
    <t>FIDEICOMISO PUBLICO DE ADMINISTRACION Y PAGO DESTINADO A SOLVENTAR LOS GASTOS RELACIONADOS CON LA PLANEACION, DISENO Y CONSTRUCCION DEL NUEVO AEROPUERTO INTERNACIONAL DE LA CIUDAD DE MEXICO Y, EN SU CASO, SUS OBRAS COMPLEMENTARIAS, EN TERMINOS DE LAS DISPOSICIONERS APLICABLES</t>
  </si>
  <si>
    <t>Presupuesto de Egresos de la Fedracion 2014 al 2024</t>
  </si>
  <si>
    <t>Fideicomiso Publico de Administracion y Pago destinado a solventar los gastos relacionados con la planeacion, diseno y construccion del Nuevo Aeropuerto Internacional de la Ciudad de Mexico y, en su caso, sus obras complementarias, en terminos de las disposicioners aplicables</t>
  </si>
  <si>
    <t>29/10/2014</t>
  </si>
  <si>
    <t>29/10/2024</t>
  </si>
  <si>
    <t>http://189.211.120.220:8880/files/opendata/14001-CTO.FIDEICOMISO-01-14/15.-%20CF/15.pdf</t>
  </si>
  <si>
    <t>Guadalupe Inn</t>
  </si>
  <si>
    <t>Alvaro Obregon</t>
  </si>
  <si>
    <t>Avenida Insurgentes Sur numero 1971, Torre IV, Piso 6</t>
  </si>
  <si>
    <t>NFI3406305T0</t>
  </si>
  <si>
    <t>NACIONAL FIANANCIERA SOCIEDAD NACIONAL DE CREDITO, INSTITUCION DE BANCA DE DESARROLLO</t>
  </si>
  <si>
    <t>http://189.211.120.220:8880/files/opendata/14001-CTO.FIDEICOMISO-01-14/4.-%20TR/4.pdf</t>
  </si>
  <si>
    <t>GACM-SPF/01/2014-2017</t>
  </si>
  <si>
    <t>SERVICIO DE PROTECCION FEDERAL</t>
  </si>
  <si>
    <t>SPF</t>
  </si>
  <si>
    <t>SERVICIOS DE VIGILANCIA</t>
  </si>
  <si>
    <t>LOS SERVICIOS DE PROTECCION, CUSTODIA, VIGILANCIA Y SEGURIDAD EN LOS BIENES E INSTALACIONES DE GACM.</t>
  </si>
  <si>
    <t>Los servicios de proteccion, custodia, vigilancia y seguridad en los bienes e instalaciones de GACM.</t>
  </si>
  <si>
    <t>16/10/2014</t>
  </si>
  <si>
    <t>15/10/2017</t>
  </si>
  <si>
    <t>http://189.211.120.220:8880/files/opendata/14001-GACM-SPF-01-2014-2017/15.-%20CF/15.pdf</t>
  </si>
  <si>
    <t>El Rosedal</t>
  </si>
  <si>
    <t>Coyoacan</t>
  </si>
  <si>
    <t>Miguel Angel de Quevedo numero 915</t>
  </si>
  <si>
    <t>SPF130103BF7</t>
  </si>
  <si>
    <t>http://189.211.120.220:8880/files/opendata/14001-GACM-SPF-01-2014-2017/4.-%20TR/4.pdf</t>
  </si>
  <si>
    <t>http://189.211.120.220:8880/files/opendata/14001-GACM-SPF-01-2014-2017/19.-%20CM/19.1.pdf</t>
  </si>
  <si>
    <t>GACM/DCI/SJ/CI/011-2015</t>
  </si>
  <si>
    <t>INSTITUTO POLITECNICO NACIONAL</t>
  </si>
  <si>
    <t>IPN</t>
  </si>
  <si>
    <t>ELABORACION Y PUESTA EN MARCHA DEL SISTEMA INTEGRAL DE GESTION DE CUMPLIMIENTO AMBIENTAL (SIGCA) PARA EL PROYECTO NUEVO AEROPUERTO INTERNACIONAL DE LACIUDAD DE MEXICO</t>
  </si>
  <si>
    <t>Presupuesto de Egresos de la Federacion 2015</t>
  </si>
  <si>
    <t>Elaboracion y puesta en marcha del sistema integral de gestion de cumplimiento ambiental (SIGCA) para el proyecto Nuevo Aeropuerto Internacional de laCiudad de Mexico</t>
  </si>
  <si>
    <t>01/06/2015</t>
  </si>
  <si>
    <t>03/12/2015</t>
  </si>
  <si>
    <t>http://189.211.120.220:8880/files/opendata/15011-GACM-DCI-SJ-CI-011-2015/15.-%20CF/15.pdf</t>
  </si>
  <si>
    <t>Unidad Profesional Adolfo Lopez Mateos, Col, Zacatenco</t>
  </si>
  <si>
    <t>Avenida Luis Enrique Erro SN</t>
  </si>
  <si>
    <t>FIC000330LK9</t>
  </si>
  <si>
    <t>http://189.211.120.220:8880/files/opendata/15011-GACM-DCI-SJ-CI-011-2015/4.-%20TR/4.pdf</t>
  </si>
  <si>
    <t>http://189.211.120.220:8880/files/GACM/SIPOT/HIPERVINCULOSTRANSPARENCIA/FINIQUITOGACM-DCI-SJ-CI-011-2015.pdf</t>
  </si>
  <si>
    <t>GACM/DCI/SJ/CI/008/2015</t>
  </si>
  <si>
    <t>FONDO DE INVESTIGACION CIENTIFICA Y DESARROLLO TECNOLOGICO</t>
  </si>
  <si>
    <t>ESTUDIO DE REHABILITACION Y ADAPTACION DE LOS CANALESDE DESECHO, EN EL TERRENO DEL NUEVO</t>
  </si>
  <si>
    <t>Presupuesto de Egresos de la Federacion 2015 y 2016</t>
  </si>
  <si>
    <t>Estudio de rehabilitacion y adaptacion de los canalese desecho, en el terreno del Nuevo</t>
  </si>
  <si>
    <t>01/05/2015</t>
  </si>
  <si>
    <t>30/06/2015</t>
  </si>
  <si>
    <t>http://189.211.120.220:8880/files/opendata/15008-GACM-DCI-SJ-CI-008-2015/15.-%20CF/15.pdf</t>
  </si>
  <si>
    <t>Xoco</t>
  </si>
  <si>
    <t>Avenida Universidad No 1200</t>
  </si>
  <si>
    <t>FONDO DE INVESTIGACION CIENTIFICA Y DESARROLLO TECNOLOGICO DEL INSTITUTO POLITECNICO NACIONAL</t>
  </si>
  <si>
    <t>http://189.211.120.220:8880/files/opendata/15008-GACM-DCI-SJ-CI-008-2015/4.-%20TR/4.pdf</t>
  </si>
  <si>
    <t>GACM/DCI/CJ/SJ/014-2015</t>
  </si>
  <si>
    <t>INSTRUMENTACION DE PLANES Y PROGRAMAS AMBIENTALES PARA EL PROYECTO DEL NAICM</t>
  </si>
  <si>
    <t>Instrumentacion de Planes y Programas Ambientales para el Proyecto del NAICM</t>
  </si>
  <si>
    <t>http://189.211.120.220:8880/files/opendata/15014-GACM-DCI-SJ-CI-014-15/15.-%20CF/15.pdf</t>
  </si>
  <si>
    <t>Avenida Universidad No. 1200</t>
  </si>
  <si>
    <t>http://189.211.120.220:8880/files/opendata/15014-GACM-DCI-SJ-CI-014-15/4.-%20TR/4.pdf</t>
  </si>
  <si>
    <t>GACM/DG/DCAGI/SJ/CI/01-2014</t>
  </si>
  <si>
    <t>AEROPUERTOS Y SERVICIOS AUXILIARES</t>
  </si>
  <si>
    <t>ASA</t>
  </si>
  <si>
    <t>CONVENIO DE COOPERACION CONSISTENTE EN EL USO Y GOCE TEMPORAL A TITULO GRATUITO DE LOS INMUEBLES IDENTIDICADOS COMO EDICIO R1 PLANTA BAJA 381.73 M2 L</t>
  </si>
  <si>
    <t>Convenio de cooperacion consistente en el uso y goce temporal a titulo gratuito de los inmuebles identidicados como Edicio R1 Planta Baja 381.73 m2 lAeropuertos y SErvicios Auxiliares y esta Entidad.</t>
  </si>
  <si>
    <t>07/07/2014</t>
  </si>
  <si>
    <t>20/06/2030</t>
  </si>
  <si>
    <t>http://189.211.120.220:8880/files/opendata/14001-GACM-DCAGI-SA-SJ-CI-01-14/15.-%20CF/15.pdf</t>
  </si>
  <si>
    <t>Zona Federal Aeropuerto Internacional de la Ciudad de Mexico.</t>
  </si>
  <si>
    <t>Avenida 602 numero 161</t>
  </si>
  <si>
    <t>http://189.211.120.220:8880/files/opendata/14001-GACM-DCAGI-SA-SJ-CI-01-14/4.-%20TR/4.pdf</t>
  </si>
  <si>
    <t>GACM/DCI/SJ/CM-E/05-2015</t>
  </si>
  <si>
    <t>CAMPANA DE EXPLORACION GEOTECNICA DE CAMPO 2015. MUESTREO Y SISTEMAS DE MEDICION EN EL SUBSUELO EN LAS ZONAS DE AEROPISTAS, CALLES DE REDAJE Y CAMINOS INTERNOS DEL NAICM, EN TEXCOCO, ESTADO DE MEXICO</t>
  </si>
  <si>
    <t>Campana de exploracion geotecnica de campo 2015. Muestreo y sistemas de Medicion en el subsuelo en las zonas de aeropistas, calles de redaje y caminosinternos del NAICM, en Texcoco, Estado de Mexico</t>
  </si>
  <si>
    <t>http://189.211.120.220:8880/files/opendata/15005-GACM-DCI-SJ-CM-E-005-15/15.-%20CF/15.pdf</t>
  </si>
  <si>
    <t>CFE370814Q10</t>
  </si>
  <si>
    <t>http://189.211.120.220:8880/files/opendata/15005-GACM-DCI-SJ-CM-E-005-15/4.-%20TR/4.pdf</t>
  </si>
  <si>
    <t>http://189.211.120.220:8880/files/opendata/15005-GACM-DCI-SJ-CM-E-005-15/19.-%20CM/19.1.pdf</t>
  </si>
  <si>
    <t>http://189.211.120.220:8880/files/opendata/15005-GACM-DCI-SJ-CM-E-005-15/19.-%20CM/19.2.pdf</t>
  </si>
  <si>
    <t>GACM/DCPEV/SJ/CG/E002-2015 INAP</t>
  </si>
  <si>
    <t>INSTITUTO NACIONAL DE ADMINISTRACION PUBLICA, A.C.</t>
  </si>
  <si>
    <t>INAP</t>
  </si>
  <si>
    <t>ESTABLECER LOS MECANISMOS DE COLABORACION ENTRE GRUPO AEROPORTUARIO DE LA CIUDAD DE MEXICO Y EL INSTITUTO MEXICANO DE ADMINISTRACION PUBLICA A.C. PARRTAR.</t>
  </si>
  <si>
    <t>MARCO</t>
  </si>
  <si>
    <t>Establecer los mecanismos de colaboracion entre Grupo Aeroportuario de la Ciudad de Mexico y el Instituto Mexicano de Administracion Publica A.C. parrtar.</t>
  </si>
  <si>
    <t>08/01/2015</t>
  </si>
  <si>
    <t>20/10/2020</t>
  </si>
  <si>
    <t>http://189.211.120.220:8880/files/opendata/15002-GACM-DCPEV-SJ-CG-02-15/15.-%20CF/15.pdf</t>
  </si>
  <si>
    <t>Palo Alto</t>
  </si>
  <si>
    <t>KM 14.5 de la carretera libre Mexico - Toluca numero 2151</t>
  </si>
  <si>
    <t>INA-770420-DW1</t>
  </si>
  <si>
    <t>INSTITUTO MEXICANO DE ADMINISTRACION PUBLICA A.C.</t>
  </si>
  <si>
    <t>http://189.211.120.220:8880/files/opendata/15002-GACM-DCPEV-SJ-CG-02-15/4.-%20TR/4.pdf</t>
  </si>
  <si>
    <t>GACM/DCI/SJ/CM-18-2015 01 AL CONVENIO</t>
  </si>
  <si>
    <t>UNIVERSIDAD AUTONOMA DE NUEVO LEON</t>
  </si>
  <si>
    <t>UANL</t>
  </si>
  <si>
    <t>PROYECTO DE SALVAMENTO ARQUEOLOGICO AL INTERIOR DEL LAGO DE TEXCOCO EN SU ZONA ORIENTE, ESTADO DE MEXICO (SUPERVISION, VIGILANCIA Y EXCAVACION)</t>
  </si>
  <si>
    <t>RECURSOS FISCALES</t>
  </si>
  <si>
    <t>APORTACIONES A FIDEICOMISOS PUBLICOS</t>
  </si>
  <si>
    <t>http://www.apartados.hacienda.gob.mx/presupuesto/temas/pef/2016/docs/09/r09_kdh_pie.pdf</t>
  </si>
  <si>
    <t>Nuevo Aeropuerto Internacional de la Ciudad de MÃ©xico</t>
  </si>
  <si>
    <t>16/02/2016</t>
  </si>
  <si>
    <t>http://189.211.120.220:8880/files/opendata/15018-GACM-DCI-SJ-CM-18-2015/15.-%20CF/15.pdf</t>
  </si>
  <si>
    <t>CIUDAD UNIVERSITARIA</t>
  </si>
  <si>
    <t>SAN NICOLAS DE LOS GARZA</t>
  </si>
  <si>
    <t>AV. UNIVERSIDAD S/N</t>
  </si>
  <si>
    <t>UAN691126MK2</t>
  </si>
  <si>
    <t>http://189.211.120.220:8880/files/opendata/15018-GACM-DCI-SJ-CM-18-2015/4.-%20TR/4.pdf</t>
  </si>
  <si>
    <t>http://189.211.120.220:8880/files/GACM/SIPOT/HIPERVINCULOSTRANSPARENCIA/FINIQUITOGACM-DCI-SJ-CM-18-2015.pdf</t>
  </si>
  <si>
    <t>GACM/DCI/SJ/CM-E/017-2015</t>
  </si>
  <si>
    <t>REALIZACION DE LOS SERVICIOS CONSISTENTES EN LA MECANICA DE SUELOS, LEVANTAMIENTO TOPOGRAFICO Y ELABORACION DE INGENIERIA BASICA DE: S.E. MANIOBRAS A3-CU-XLP A)</t>
  </si>
  <si>
    <t>Realizacion de los Servicios Consistentes en la Mecanica de Suelos, Levantamiento Topografico y Elaboracion de Ingenieria Basica de: S.E. Maniobras Ae-CU-XLP A)</t>
  </si>
  <si>
    <t>19/11/2015</t>
  </si>
  <si>
    <t>20/12/2015</t>
  </si>
  <si>
    <t>http://189.211.120.220:8880/files/opendata/15017-GACM-DCI-SJ-CM-E-017-2015/15.-%20CF/15.pdf</t>
  </si>
  <si>
    <t>Insurgentes Sur No 1971, Torre IV, Piso 6</t>
  </si>
  <si>
    <t>3708140I0</t>
  </si>
  <si>
    <t>http://189.211.120.220:8880/files/opendata/15017-GACM-DCI-SJ-CM-E-017-2015/4.-%20TR/4.pdf</t>
  </si>
  <si>
    <t>http://189.211.120.220:8880/files/GACM/SIPOT/HIPERVINCULOSTRANSPARENCIA/FINIQUITOGACM-DCI-SJ-CM-E-017-2015.pdf</t>
  </si>
  <si>
    <t>AD-SRO-DCAGI-SC-019/16</t>
  </si>
  <si>
    <t>SUPERVISION, MONITOREO, VERIFICACION Y EVALUACION SISTEMATICA DE LOS PRODUCTOS DERIVADOS DEL DISENO E INSTRUMENTACION DEL MODELO VIRTUAL DE INFORMACION PARA LA CONSTRUCCION DEL BIM DEL NUEVO AEROPUERTO INTERNACIONAL DE LA CIUDAD DE MEXICO</t>
  </si>
  <si>
    <t>Supervision, monitoreo, verificacion y evaluacion sistematica de los productos derivados del diseno e instrumentacion del modelo virtual de informacion para la construccion del BIM del Nuevo Aeropuerto Internacional de la Ciudad de Mexico (NAICM)</t>
  </si>
  <si>
    <t>01/04/2016</t>
  </si>
  <si>
    <t>06/12/2019</t>
  </si>
  <si>
    <t>http://189.211.120.220:8880/files/opendata/16019-AD-SRO-DCAGI-SC-019-16/15.-%20CF/15.pdf</t>
  </si>
  <si>
    <t>Avenida Paseo de la Reforma 510</t>
  </si>
  <si>
    <t>http://189.211.120.220:8880/files/opendata/16019-AD-SRO-DCAGI-SC-019-16/4.-%20TR/4.pdf</t>
  </si>
  <si>
    <t>AD-AS-DCAGI-SC-013/16</t>
  </si>
  <si>
    <t>SISTEMA PUBLICO DE RADIODIFUSION DEL ESTADO DE MEXICO</t>
  </si>
  <si>
    <t>SPR</t>
  </si>
  <si>
    <t>SERVICIOS PROFESIONALES DE LEVANTAMIENTO DE IMAGEN Y VIDEO DE NUEVO AEROPUERTO INTERNACIONAL DE LA CIUDAD DE MEXICO.</t>
  </si>
  <si>
    <t>Servicios Profesionales de Levantamiento de Imagen y Video de Nuevo Aeropuerto Internacional de la Ciudad de Mexico.</t>
  </si>
  <si>
    <t>02/02/2016</t>
  </si>
  <si>
    <t>http://189.211.120.220:8880/files/opendata/16013-AD-AS-DCAGI-SC-013-16/15.-%20CF/15.pdf</t>
  </si>
  <si>
    <t>Cuauhtemoc</t>
  </si>
  <si>
    <t>Hamburgo 182-A</t>
  </si>
  <si>
    <t>OPM100331UG5</t>
  </si>
  <si>
    <t>http://189.211.120.220:8880/files/opendata/16013-AD-AS-DCAGI-SC-013-16/4.-%20TR/4.pdf</t>
  </si>
  <si>
    <t>GACM/DCI/SJ/CI/05-2014</t>
  </si>
  <si>
    <t>CENTRO DE INNOVACION Y DESARROLLO TECNOLOGICO EN COMPUTO (CIDETEC)</t>
  </si>
  <si>
    <t>CONVENIO DE COLABORACION PARA LLEVAR A CABO EL DESARROLLO DEL PROYECTO EJECUTIVO DEL SISTEMA DE VIDEO VIGILANCIA DE LA BARDA PERIMETRAL  DEL NUEVOAEROPUERTO INTERNACIONAL DE LA CIUDAD DE MEXICO</t>
  </si>
  <si>
    <t>OBRAS DE CONSTRUCCION PARA EDIFICIOS NO HABITACIONALES</t>
  </si>
  <si>
    <t>Convenio de colaboracion para llevar a cabo el Desarrollo del Proyecto Ejecutivo del sistema de Video Vigilancia de la Barda Perimetral , del NuevoAeropuerto Internacional de la Ciudad de Mexico</t>
  </si>
  <si>
    <t>30/10/2014</t>
  </si>
  <si>
    <t>http://189.211.120.220:8880/files/opendata/14005-GACM-DCAGI-SJ-CI-05-14/15.-%20CF/15.pdf</t>
  </si>
  <si>
    <t>Zacatenco</t>
  </si>
  <si>
    <t>Luis Enrique Erro S/N, Unidad Proofesional Adolfo Lopez Mateos</t>
  </si>
  <si>
    <t>CENTRO DE INNOVACION Y DESARROLLO TECNOLOGICO EN COMPUTO (CIDETEC), DEL INSTITUTO POLITECNICO NACIONAL.</t>
  </si>
  <si>
    <t>http://189.211.120.220:8880/files/opendata/14005-GACM-DCAGI-SJ-CI-05-14/4.-%20TR/4.pdf</t>
  </si>
  <si>
    <t>http://189.211.120.220:8880/files/opendata/14005-GACM-DCAGI-SJ-CI-05-14/19.-%20CM/19.1.pdf</t>
  </si>
  <si>
    <t>GACM/DCI/SJ/CM-E/001-2016</t>
  </si>
  <si>
    <t>SERVICIOS CONSISTENTES EN EL APOYO TECNICO Y TECNOLOGICO PARA LA IMPLEMENTACION Y EJECUCION DE PLANES Y PROGRAMAS DE LOGISTICA DE CONSTRUCCION DEL NAICM</t>
  </si>
  <si>
    <t>Convenio decolaboracion para llevar a cabo los Servicios consistentes en el apoyo tecnico y tecnologico para la implementacion y ejecucion de planes yprogramas de logistica de construccion del NAICM</t>
  </si>
  <si>
    <t>01/03/2016</t>
  </si>
  <si>
    <t>20/02/2028</t>
  </si>
  <si>
    <t>http://189.211.120.220:8880/files/opendata/16001-GACM-DCI-SJ-CM-E-001-16/15.-%20CF/15.pdf</t>
  </si>
  <si>
    <t>Paseo de la Reforma No 164</t>
  </si>
  <si>
    <t>http://189.211.120.220:8880/files/opendata/16001-GACM-DCI-SJ-CM-E-001-16/4.-%20TR/4.pdf</t>
  </si>
  <si>
    <t>GACM/DCI/SJ/CI/03-2014</t>
  </si>
  <si>
    <t>UNIDAD PROFESIONAL INTERDISCIPLINARIA EN INGENIERIA Y TECNOLOGIAS AVANZADAS (UPIITA)</t>
  </si>
  <si>
    <t>CONVENIO DE COLABORACION PARA REALIZAR EL SERVICIO TECNICO DE ELABORACION DE UN ESTUDIO PARA LA DETECCION Y LEVANTAMIENTO DE ANOMALIAS, OBSTACULOS EINSTALACIONES (EXTRACCION DE ADEMES), EN EL TERRENO DEL NUEVO AEROPUERTO INTERNMACIONAL DE LA CIUDAD DE MEXICO</t>
  </si>
  <si>
    <t>Convenio de colaboracion para realizar el Servicio Tecnico de Elaboracion de un Estudio para la Deteccion y Levantamiento de Anomalias, Obstaculos eInstalaciones (Extraccion de Ademes), en el Terreno del Nuevo Aeropuerto Internmacional de la Ciudad de Mexico</t>
  </si>
  <si>
    <t>30/12/2014</t>
  </si>
  <si>
    <t>http://189.211.120.220:8880/files/opendata/14003-GACM-DCI-SJ-CI-03-14/15.-%20CF/15.pdf</t>
  </si>
  <si>
    <t>Av. Luis Enrique Erro S/N, Unidad Profesional Adolfo Lopez Mateos</t>
  </si>
  <si>
    <t>UNIDAD PROFESIONAL INTERDISCIPLINARIA EN INGENIERIA Y TECNOLOGIAS AVANZADAS (UPIITA), DEL INSTITUTO POLITECNICO NACIONAL.</t>
  </si>
  <si>
    <t>http://189.211.120.220:8880/files/opendata/14003-GACM-DCI-SJ-CI-03-14/4.-%20TR/4.pdf</t>
  </si>
  <si>
    <t>http://189.211.120.220:8880/files/opendata/14003-GACM-DCI-SJ-CI-03-14/19.-%20CM/19.1.pdf</t>
  </si>
  <si>
    <t>GACM/DCI/SJ/CI/02-2014</t>
  </si>
  <si>
    <t>ESTUDIO PARA DEFINIR LOS BANCOS DE PRESTAMO, BANCOS DE DEPOSITO Y LABORATORIO DE MATERIALES, PARA EL PROYECTO DEL NUEVO AEROPUERTO INTERNACIONAL DE LA CIUDAD DE MEXICO</t>
  </si>
  <si>
    <t>Estudio para definir los bancos de prestamo, bancos de deposito y laboratorio de materiales, para el Proyecto del Nuevo Aeropuerto Internacional de la Ciudad de Mexico</t>
  </si>
  <si>
    <t>http://189.211.120.220:8880/files/opendata/14002-GACM-DCI-SJ-CI-02-2014/15.-%20CF/15.pdf</t>
  </si>
  <si>
    <t>http://189.211.120.220:8880/files/opendata/14002-GACM-DCI-SJ-CI-02-2014/4.-%20TR/4.pdf</t>
  </si>
  <si>
    <t>http://189.211.120.220:8880/files/opendata/14002-GACM-DCI-SJ-CI-02-2014/19.-%20CM/19.1.pdf</t>
  </si>
  <si>
    <t>AD-SRO-CONV-DCAGI-SC-002/16</t>
  </si>
  <si>
    <t>ETAPA 2; SEGUIMIENTO PARA EL CUMPLIMIENTO AMBIENTAL DEL PROYECTO NUEVO AEROPUERTO INTERNACIONAL DE LA CIUDAD DE MEXICO (NAICM), A TRAVES DE LA ENTIDAD DE SUPERVISION AMBIENTAL (CONDICIONANTE 10, RESOLUTIVO MIA-R)</t>
  </si>
  <si>
    <t>Etapa 2; seguimiento para el cumplimiento ambiental del proyecto del Nuevo Aeropuerto Internacional de la Ciudad de Mexico (NAICM) a traves de la entidad de supervision ambiental (Condicionante 10, resolutivo MIA-R</t>
  </si>
  <si>
    <t>26/10/2018</t>
  </si>
  <si>
    <t>http://189.211.120.220:8880/files/opendata/16002-AD-SRO-CONV-DCAGI-SC-002-16/15.-%20CF/15.pdf</t>
  </si>
  <si>
    <t>Edificio de la Direccion General, Avenida Luis Enrique Erro sin numero, Unidad Profesional Adolfo Lopez Mateos</t>
  </si>
  <si>
    <t>http://189.211.120.220:8880/files/opendata/16002-AD-SRO-CONV-DCAGI-SC-002-16/4.-%20TR/4.pdf</t>
  </si>
  <si>
    <t>AD-SRO-CONV-DCAGI-SC-006/16</t>
  </si>
  <si>
    <t>SERVICIO DE INSTRUMENTACION Y OPERACION DE PLANES Y PROGRAMAS AMBIENTALES PARA EL NUEVO AEROPUERTO INTERNACIONAL DE LA CIUDAD DE MEXICO (NAICM), ETAPETAPA 2016-2018.</t>
  </si>
  <si>
    <t>Servicio de instrumentacion y operacion de planes y programas ambientales para el Nuevo Aeropuerto Internacional de la ciudad de Mexico (NAICM), Etapa 2016-2018.</t>
  </si>
  <si>
    <t>http://189.211.120.220:8880/files/opendata/16006-AD-SRO-CONV-DCAGI-SC-006-16/15.-%20CF/15.pdf</t>
  </si>
  <si>
    <t>http://189.211.120.220:8880/files/opendata/16006-AD-SRO-CONV-DCAGI-SC-006-16/4.-%20TR/4.pdf</t>
  </si>
  <si>
    <t>GACM/DCI/SJ/CI/012-2015</t>
  </si>
  <si>
    <t>UNAM</t>
  </si>
  <si>
    <t>INVESTIGACIONES Y ESTUDIOS ESPECIALES, RELACIONADOS CON ASPECTOS ESTRUCTURALES DEL NUEVO AEROPUERTO DE LA CIUDAD DE MEXICO (NAICM) EN EL VASO DEL EX-LAGO DE TEXCOCO, ZONA FEDERAL</t>
  </si>
  <si>
    <t>Investigaciones y Estudios Especiales, Relacionados con Aspectos Estructurales del Nuevo Aeropuerto de la Ciudad de Mexico (NAICM) en el Vaso del Ex-Lago de Texcoco, Zona Federal</t>
  </si>
  <si>
    <t>http://189.211.120.220:8880/files/opendata/15012-GACM-DCI-SJ-CI-012-2015/15.-%20CF/15.pdf</t>
  </si>
  <si>
    <t>Ciudad Universitaria</t>
  </si>
  <si>
    <t>Torre de Rectoria, piso 9</t>
  </si>
  <si>
    <t>UNIVERSIDAD NACIONAL AUTONOMA DE MEXICO.</t>
  </si>
  <si>
    <t>http://189.211.120.220:8880/files/opendata/15012-GACM-DCI-SJ-CI-012-2015/4.-%20TR/4.pdf</t>
  </si>
  <si>
    <t>http://189.211.120.220:8880/files/GACM/SIPOT/HIPERVINCULOSTRANSPARENCIA/FINIQUITOGACM-DCI-SJ-CI-012-2015.pdf</t>
  </si>
  <si>
    <t>GACM-SEC/01/2014</t>
  </si>
  <si>
    <t>SOPORTE Y CAPACITACION S.A. DE C.V.</t>
  </si>
  <si>
    <t>SOPORTE Y CAPACITACION</t>
  </si>
  <si>
    <t>ARRENDAMIENTO DE EQUIPO DE COMPUTO DE IMPRESION, DE TELEFONIA IP Y EQUIPOS DE RED AL GACM</t>
  </si>
  <si>
    <t>Presupuesto de Egresos de la Federacion</t>
  </si>
  <si>
    <t>El arrendamiento de equipo de computo, de impresion, de telefonia IP y equipos de red al GACM</t>
  </si>
  <si>
    <t>Arrendamiento de equipo de computo de impresion, de telefonia IP y equipos de red al GACM</t>
  </si>
  <si>
    <t>01/11/2014</t>
  </si>
  <si>
    <t>31/12/2014</t>
  </si>
  <si>
    <t>http://189.211.120.220:8880/files/opendata/14001-GACM-SEC-01-2014/15.-%20CF/15.pdf</t>
  </si>
  <si>
    <t>PALO ALTO</t>
  </si>
  <si>
    <t>CARRETERA MEXICO TOLUCA 1725 B01</t>
  </si>
  <si>
    <t>SCA000222H7A</t>
  </si>
  <si>
    <t>http://189.211.120.220:8880/files/opendata/14001-GACM-SEC-01-2014/4.-%20TR/4.pdf</t>
  </si>
  <si>
    <t>GACM/DCI/SJ/CE/006-2015</t>
  </si>
  <si>
    <t>ESTUDIO SOBRE LAS ESTRATEGIAS PUBLICAS DE DIVERSAS ADMINISTRACIONES FEDERALES PARA EL DESARROLLO DEL NAICM Y OTRAS HERRAMIENTAS DE ANALISIS HISTORICODOCUMENTAL.</t>
  </si>
  <si>
    <t>Realizacion de un estudio sobre estrategias publicas de diversas administraciones federales para el desarrollo del NAICM y otra herramientas de analisis historico documental.</t>
  </si>
  <si>
    <t>Estudio sobre las estrategias publicas de diversas administraciones federales para el desarrollo del NAICM y otras herramientas de analisis historicodocumental.</t>
  </si>
  <si>
    <t>16/07/2015</t>
  </si>
  <si>
    <t>http://189.211.120.220:8880/files/opendata/15006GACM-DCPEV-SJ-CG-E-06-15/15.-%20CF/15.pdf</t>
  </si>
  <si>
    <t>Kilometro 14.5 de la Carretera Libre Mexico Toluca nuemro 2151</t>
  </si>
  <si>
    <t>http://189.211.120.220:8880/files/opendata/15006GACM-DCPEV-SJ-CG-E-06-15/4.-%20TR/4.pdf</t>
  </si>
  <si>
    <t>GACM-SEC-/03/2014</t>
  </si>
  <si>
    <t>PAOLA OLIVARES MONTES</t>
  </si>
  <si>
    <t>pom</t>
  </si>
  <si>
    <t>SERVICIO ESPECIALIZADO PARA LA INSTRUMENTACION DEL MANUAL DE INTEGRACION Y FUNCIONAMIENTO DEL SUBCOMITE DE REVISION DE CONVOCATORIAS DEL GRUPOAEROPORTUARIO DE LA CIUDAD DE MEXICO, S.A. DE C.V.</t>
  </si>
  <si>
    <t>Presupuesto de Egresos de la Federacion 2014</t>
  </si>
  <si>
    <t>Servicio Especializado Para la Instrumentacion del Manual de Integracion y Funcionamiento del Subcomite de Revision de Convocatorias Del Grupo Aeroportuario de La Ciudad de Mexico, S.A. de C.V.</t>
  </si>
  <si>
    <t>01/12/2014</t>
  </si>
  <si>
    <t>http://189.211.120.220:8880/files/opendata/14003-GACM-SEC-03-14/15.-%20CF/15.pdf</t>
  </si>
  <si>
    <t>Tepepan</t>
  </si>
  <si>
    <t>Joya 15</t>
  </si>
  <si>
    <t>OIMP801127IZ6</t>
  </si>
  <si>
    <t>http://189.211.120.220:8880/files/opendata/14003-GACM-SEC-03-14/4.-%20TR/4.pdf</t>
  </si>
  <si>
    <t>AD-CONV-DCAGI-SC-001/16</t>
  </si>
  <si>
    <t>LOS SERVICIOS DE PROTECCION, CUSTODIA, VIGILANCIA Y SEGURIDAD DE SUS BIENES E INTALACIONES, ASI COMO EL DISENO E IMPLEMENTACION DE SISTEMAS DE SEGURIDAD Y SU SUPERVISION PERMANENTE .</t>
  </si>
  <si>
    <t>Los servicios de proteccion, custodia, vigilancia y seguridad de sus bienes e intalaciones, asi como el diseno e implementacion de sistemas de seguridad y su supervision permanente</t>
  </si>
  <si>
    <t>30/11/2018</t>
  </si>
  <si>
    <t>http://189.211.120.220:8880/files/opendata/16001-AD-CONV-DCAGI-SC-001-16/15.-%20CF/15.pdf</t>
  </si>
  <si>
    <t>http://189.211.120.220:8880/files/opendata/16001-AD-CONV-DCAGI-SC-001-16/4.-%20TR/4.pdf</t>
  </si>
  <si>
    <t>http://189.211.120.220:8880/files/opendata/16001-AD-CONV-DCAGI-SC-001-16/19.-%20CM/19.1.pdf</t>
  </si>
  <si>
    <t>AD-AS-CONV-DCAGI-SC-08/16</t>
  </si>
  <si>
    <t>JEFATURA DE POLICIA INDUSTRIAL DEL ESTADO DE MEXICO Y/O CUERPO DE GUARDIAS DE SEGURIDAD INDUSTRIAL BANCARIA Y COMERCIAL DEL VALLE DE CUAUTITLAN TEXCOCO</t>
  </si>
  <si>
    <t>CUSAEM</t>
  </si>
  <si>
    <t>SERVICIO DE PROTECCI?N DE LA INFRAESTRUCTURA, INMUEBLES Y ZONAS FEDERALES A CARGO DEL GRUPO AEROPORTUARIO DE LA CIUDAD DE M?XICO (GACM)</t>
  </si>
  <si>
    <t>Nuevo Aeropuerto Internacional de la Ciudad de M?xico</t>
  </si>
  <si>
    <t>http://189.211.120.220:8880/files/opendata/odata/16008-AD-AS-CONV-DCAGI-SC-08-16/15.-%20CF/15.pdf</t>
  </si>
  <si>
    <t>FRACCIONAMIENTO INDUSTRIAL LA LOMA</t>
  </si>
  <si>
    <t>TLANEPANTLA DE BAZ</t>
  </si>
  <si>
    <t>PROLONGACION GALEANA 28</t>
  </si>
  <si>
    <t>JPI480202UU2</t>
  </si>
  <si>
    <t>http://189.211.120.220:8880/files/opendata/odata/16008-AD-AS-CONV-DCAGI-SC-08-16/4.-%20TR/4.pdf</t>
  </si>
  <si>
    <t>GACM/DCI/SJ/CI/001-2015</t>
  </si>
  <si>
    <t>LLEVAR A CABO EL SERVICIO DE ELABORACION DE PROGRAMAS Y PROPUESTAS DE ACCIONES, AMBIENTALES PARA EL PROYECTO NUEVO AEROPUERTO DE LA CIUDAD DE MEXICO(NAICM)</t>
  </si>
  <si>
    <t>Llevar a cabo el servicio de elaboracion de programas y propuestas de acciones, ambientales para el proyecto Nuevo Aeropuerto de la Ciudad de Mexico (NAICM)</t>
  </si>
  <si>
    <t>01/01/2015</t>
  </si>
  <si>
    <t>http://189.211.120.220:8880/files/opendata/15001-GACM-DCI-SJ-CI-001-15/15.-%20CF/15.pdf</t>
  </si>
  <si>
    <t>FONDO DE INVESTIGACION CIENTIFICA Y DESARROLLO TECNOLOGICO DEL INSTITUTO POLITECNICO NACIONAL.</t>
  </si>
  <si>
    <t>http://189.211.120.220:8880/files/opendata/15001-GACM-DCI-SJ-CI-001-15/4.-%20TR/4.pdf</t>
  </si>
  <si>
    <t>PARSONS INTERNATIONAL LIMITED</t>
  </si>
  <si>
    <t>PARSONS</t>
  </si>
  <si>
    <t>GERENCIA DEL PROYECTO PARA ATENDER LA DEMANDA DE SERVICIOS AEROPORTUARIOS EN EL CENTRO DEL PAIS</t>
  </si>
  <si>
    <t>Acuerdo CT/1AORD/24-ABRIL-2013/8-A Fondo Nacional de Infraestructura</t>
  </si>
  <si>
    <t>Gerencia del proyecto para atender la demanda de servicios aeroportuarios en el centro del pais</t>
  </si>
  <si>
    <t>20/10/2009</t>
  </si>
  <si>
    <t>21/10/2008</t>
  </si>
  <si>
    <t>http://189.211.120.220:8880/files/opendata/14104-104-O14-CUNA01-3S/15.-%20CF/15.pdf</t>
  </si>
  <si>
    <t>PIL010531ILA</t>
  </si>
  <si>
    <t>http://189.211.120.220:8880/files/opendata/14104-104-O14-CUNA01-3S/4.-%20TR/4.pdf</t>
  </si>
  <si>
    <t>DTC-026/2013</t>
  </si>
  <si>
    <t>LCA PRESTADORA DE SERVICIOS, S. DE R.L. DE C.V. /JONES DAY MEXICO, S.C.</t>
  </si>
  <si>
    <t>LCA</t>
  </si>
  <si>
    <t>SERVICIO DE ASESORIA FINANCIERA Y LEGAL PARA LA OBTENCION DEL FINANCIAMIENTO, DESARROLLO DE ESTRUCTURA JURIDICA, CONCESIONAMIENTO Y DEMAS ACTIVIDADESRELACIONADAS CON LA FINANCIACION PARA LA CONSTRUCCION DEL NAICM</t>
  </si>
  <si>
    <t>Servicio de asesoria financiera y legal para la obtencion del financiamiento, desarrollo de estructura juridica, concesionamiento y demas actividadesrelacionadas con la financiacion para la construccion del NAICM</t>
  </si>
  <si>
    <t>27/11/2013</t>
  </si>
  <si>
    <t>27/11/2017</t>
  </si>
  <si>
    <t>http://189.211.120.220:8880/files/opendata/13026-DTC-206-2013/15.-%20CF/15.pdf</t>
  </si>
  <si>
    <t>Lomas de Chapultepec</t>
  </si>
  <si>
    <t>Av. Paseo de las Palmas No. 405-404</t>
  </si>
  <si>
    <t>LPS100409F90 /JDM081219F61</t>
  </si>
  <si>
    <t>http://189.211.120.220:8880/files/opendata/13026-DTC-206-2013/4.-%20TR/4.pdf</t>
  </si>
  <si>
    <t>GACM/DCI/SJ/CI/007-2015</t>
  </si>
  <si>
    <t>SERVICIO DE SEGURIDAD PARA SALVAGUARDAR LA VIDA E INTEGRIDAD FISICA DE LOS TRABAJADORES, LA PROTECCION DE LA INFRAESTRUCTURA, INMUEBLES Y ZONAS FEDERALES CONCESIONADOS A LA ENTIDAD</t>
  </si>
  <si>
    <t>Servicio de Seguridad para Salvaguardar la vida e integridad fisica de los trabajadores, la proteccion de la infraestructura, inmuebles y zonas federales concesionados a la entidad</t>
  </si>
  <si>
    <t>http://189.211.120.220:8880/files/opendata/15007-GACM-DCI-SJ-CI-007-15/15.-%20CF/15.pdf</t>
  </si>
  <si>
    <t>Cuautitlan Izcalli</t>
  </si>
  <si>
    <t>Prolongacion Galeana No. 28</t>
  </si>
  <si>
    <t>JPI480202UU7</t>
  </si>
  <si>
    <t>http://189.211.120.220:8880/files/opendata/15007-GACM-DCI-SJ-CI-007-15/4.-%20TR/4.pdf</t>
  </si>
  <si>
    <t>GACM/DCI/SJ/CI/013-2015</t>
  </si>
  <si>
    <t>LLEVAR A CABO EL SERVICIO DE INVESTIGACIONES Y ESTUDIOS ESPECIALES RELACIONADOS CON ASPECTOS GEOTECNICOS DEL NUEVO AEROPUERTO DE LA CIUDAD DE MEXICO(NAICM) EN EL VASO DEL EX-LAGO DE TEXCOCO, ZONA FEDERAL</t>
  </si>
  <si>
    <t>Llevar a cabo el Servicio de Investigaciones y Estudios Especiales Relacionados con Aspectos Geotecnicos del Nuevo Aeropuerto de la Ciudad de Mexico (NAICM) en el Vaso del Ex-Lago de Texcoco, Zona Federal</t>
  </si>
  <si>
    <t>http://189.211.120.220:8880/files/opendata/15013-GACM-DCI-SJ-CI-013-2015/15.-%20CF/15.pdf</t>
  </si>
  <si>
    <t>Universidad Nacional Autonoma de Mexico C.U.</t>
  </si>
  <si>
    <t>Avenida Universidad N0. 3000</t>
  </si>
  <si>
    <t>http://189.211.120.220:8880/files/opendata/15013-GACM-DCI-SJ-CI-013-2015/4.-%20TR/4.pdf</t>
  </si>
  <si>
    <t>http://189.211.120.220:8880/files/GACM/SIPOT/HIPERVINCULOSTRANSPARENCIA/FINIQUITOGACM-DCI-SJ-CI-013-2015.pdf</t>
  </si>
  <si>
    <t>AD-SRO-CONV-DCAGI-SC-03-16</t>
  </si>
  <si>
    <t>INSTITUTO MEXICANO DEL TRANSPORTE</t>
  </si>
  <si>
    <t>IMT</t>
  </si>
  <si>
    <t>CONVENIO MARCO DE COLABORACION CONSISTENTE EN ESTABLECER LAS BASES A LAS QUE SE SUJETARAN G. A. C. M. Y EL I. M. T. , PARA QUE DE FORMARECIPROCA SE PTIVA COLABORACION PARA LA REALIZACION DEL PROYECTO DEL N. A. I. C. M.</t>
  </si>
  <si>
    <t>Convenio marco de colaboracion consistente en establecer las bases a las que se sujetaran G. A. C. M. y el I. M. T. , para que de forma rec?proca se ptiva colaboracion para la realizacion del proyecto del N. A. I. C. M.</t>
  </si>
  <si>
    <t>10/06/2016</t>
  </si>
  <si>
    <t>31/12/2020</t>
  </si>
  <si>
    <t>http://189.211.120.220:8880/files/opendata/16003-AD-SRO-CONV-DCAGI-SC-003-16/15.-%20CF/15.pdf</t>
  </si>
  <si>
    <t>El Colorado, Galindo</t>
  </si>
  <si>
    <t>Pedro Escobedo</t>
  </si>
  <si>
    <t>Km 12, Carretera Estatal No. 431</t>
  </si>
  <si>
    <t>SCT060601G50</t>
  </si>
  <si>
    <t>http://189.211.120.220:8880/files/opendata/16003-AD-SRO-CONV-DCAGI-SC-003-16/4.-%20TR/4.pdf</t>
  </si>
  <si>
    <t>AD-SRO-CONV-DCAGI-SC-04/16</t>
  </si>
  <si>
    <t>SECRETARIA DE COMUNICACIONES Y TRANSPORTES</t>
  </si>
  <si>
    <t>SCT</t>
  </si>
  <si>
    <t>DIRECCION GENERAL DE SERVICIOS TECNICOS</t>
  </si>
  <si>
    <t>BRINDAR LA ASISTENCIA TECNICA, ASESORAMIENTO, COLABORACION, COADYUVANCIA, CONSULTORIA, ORIENTACION Y DE PROPUESTAS DE SOLUCIONES A LAS DISTINTAS SITUA Y DEMAS ACTIVIDADES AFINES.</t>
  </si>
  <si>
    <t>Brindar la asistencia tecnica, asesoramiento, colaboracion, coadyuvancia, consultoria, orientacion y de propuestas de soluciones a las distintas situa y demas actividades afines.</t>
  </si>
  <si>
    <t>http://189.211.120.220:8880/files/opendata/16004-AD-SRO-CONV-DCAGI-SC-004-16/15.-%20CF/15.pdf</t>
  </si>
  <si>
    <t>Acacias</t>
  </si>
  <si>
    <t>Avenida Coyoacan numero 1895, Primer Piso</t>
  </si>
  <si>
    <t>SCT8501018I9</t>
  </si>
  <si>
    <t>SECRETARIA DE COMUNICACIONES Y TRANSPORTES A TRAVES DE LA DIRECCION GENERAL DE SERVICIOS TECNICOS</t>
  </si>
  <si>
    <t>http://189.211.120.220:8880/files/opendata/16004-AD-SRO-CONV-DCAGI-SC-004-16/4.-%20TR/4.pdf</t>
  </si>
  <si>
    <t>GACM/DCA/SJ/CI/016-2015</t>
  </si>
  <si>
    <t>COMISION NACIONAL DEL AGUA</t>
  </si>
  <si>
    <t>CONAGUA</t>
  </si>
  <si>
    <t>ESTABLECER UN MECANISMO DE CONCERTACION CORRESPONSABLE ENTRE LAS PARTES PARA COLABORAR, DENTRO DE SUS FACULTADOS Y POSIBILIDADES, EN EL DESARROLLO DELAS ACTIVIDADES RELATIVAS A LA PLANEACION DE LAS OBRAS INICIALES DEL NUEVO AEROPUERTO INTERNACIONAL DE LA CIUDAD DE MEXICO</t>
  </si>
  <si>
    <t>Establecer un mecanismo de concertacion corresponsable entre las partes para colaborar, dentro de sus facultados y posibilidades, en el desarrollo delas actividades relativas a la planeacion de las obras iniciales del Nuevo Aeropuerto Internacional de la Ciudad de Mexico</t>
  </si>
  <si>
    <t>15/09/2015</t>
  </si>
  <si>
    <t>20/12/2031</t>
  </si>
  <si>
    <t>http://189.211.120.220:8880/files/opendata/15016-GACM-DCAGI-SJ-CI-016-15/15.-%20CF/15.pdf</t>
  </si>
  <si>
    <t>Carlos A. Zapata Vela</t>
  </si>
  <si>
    <t>Rio Churubusco 650, 3er piso</t>
  </si>
  <si>
    <t>http://189.211.120.220:8880/files/opendata/15016-GACM-DCAGI-SJ-CI-016-15/4.-%20TR/4.pdf</t>
  </si>
  <si>
    <t>GACM/DCI/SJ/CM/01-2014</t>
  </si>
  <si>
    <t>CONTRATO MARCO DE PRESTACION DE SERVICIOS QUE TIENE POR OBJETO ESTABLECER LAS BASES GENERALES DE FUTUROS SERVICIOS DE CARACTER CIENTIFICOTECNOLOGICO.</t>
  </si>
  <si>
    <t>Contrato Marco de Prestacion de Servicios que tiene por objeto establecer las bases generales de futuros servicios de caracter cientifico y tecnologico.</t>
  </si>
  <si>
    <t>http://189.211.120.220:8880/files/opendata/14001-GACM-DCI-SJ-CM-01-14/15.-%20CF/15.pdf</t>
  </si>
  <si>
    <t>REFORMA 164 PISO 14</t>
  </si>
  <si>
    <t>http://189.211.120.220:8880/files/opendata/14001-GACM-DCI-SJ-CM-01-14/4.-%20TR/4.pdf</t>
  </si>
  <si>
    <t>GACM/DCI/SJ/CC-015-15</t>
  </si>
  <si>
    <t>SOCIEDAD DE EX ALUMNOS DE  INGENIERIA DE LA UNAM A.C.</t>
  </si>
  <si>
    <t>SEFI</t>
  </si>
  <si>
    <t>INSTRUMENTAR UN ESQUEMA DE COLABORACION QUE PERMITA ESTABLECER LAS BASES GENERALES PARA DESARROLLAR LA ESPECIALIDAD DE INGENIERIA AEROPORTUARIA</t>
  </si>
  <si>
    <t>Instrumentar un esquema de colaboracion que permita establecer las bases generales para desarrollar la especialidad de Ingenieria Aeroportuaria</t>
  </si>
  <si>
    <t>12/05/2015</t>
  </si>
  <si>
    <t>15/09/2025</t>
  </si>
  <si>
    <t>http://189.211.120.220:8880/files/opendata/15015-GACM-DCI-SJ-CC-015-2015/15.-%20CF/15.pdf</t>
  </si>
  <si>
    <t>CENTRO</t>
  </si>
  <si>
    <t>TACUBA 5</t>
  </si>
  <si>
    <t>SOCIEDAD DE EX ALUMNOS DE LA FACULTAD DE INGENIERIA DE LA UNIVERSIDAD NACIONAL AUTONOMA DE MEXICO A.C.</t>
  </si>
  <si>
    <t>http://189.211.120.220:8880/files/opendata/15015-GACM-DCI-SJ-CC-015-2015/4.-%20TR/4.pdf</t>
  </si>
  <si>
    <t>GACM/DG/DCAGI/SJ/CI/010/15</t>
  </si>
  <si>
    <t>ESTABLECER UN MECANISMO CORRESPONDIENTE ENTRE GACM Y CONAGUA PARA EL MANTENIMIENTO Y OPERACION DE LAS OBRAS DEINFRAESTRUCTURA PARA LLEVAR A CABO LA REGULACION HIDRAULICA EN LAS ZONAS ALEDANAS AL NAICM, QUE PERMITAN FAVORECER Y MEJORAR EL HABITAT PARALAS AVES ACUATICAS MIGRATORIAS QUE ARRIBAN A LA ZONA, ASI COMO LAS AVES RESIDENTES Y REALIZAR EN FORMA COORDINADA LA OPERACION YMANTENIMIENTO DE LAS OBRAS HIDRAULICAS DE REGULACION Y CONDUCCION DE LOS ESCURRIMIENTOS PLUVIALES PROVENIENTES DEL INTERIOR DEL PERIMETRO DELNAICM, DURANTE SU ETAPA DE CONSTRUCCION, A TRAVES DE UN SISTEMA DE DRENAJE QUE OPERARA TEMPORALMENTE, LOS CUALES SERAN REGULADOS ENDOS LAGUNAS A CARGO DE GACM Y CUYAS DESCARGAS AL DREN GENERAL DEL VALLE QUEDARAN BAJO EL CONTROL DE CONAGUA.</t>
  </si>
  <si>
    <t>Establecer un mecanismo correspondiente entre GACM y CONAGUA para el mantenimiento y operacion de las obras de infraestructura para llevar a cabo la r</t>
  </si>
  <si>
    <t>http://189.211.120.220:8880/files/opendata/15010-GACM-DG-DCAGI-SJ-CI-010-15/15.-%20CF/15.pdf</t>
  </si>
  <si>
    <t>Copilco el Bajo</t>
  </si>
  <si>
    <t>Av. Insurgentes Sur 2416</t>
  </si>
  <si>
    <t>CNA060621LL7</t>
  </si>
  <si>
    <t>http://189.211.120.220:8880/files/opendata/15010-GACM-DG-DCAGI-SJ-CI-010-15/4.-%20TR/4.pdf</t>
  </si>
  <si>
    <t>GACM/DCI/SJ/CM-018-2015</t>
  </si>
  <si>
    <t>ESTALECER LAS BASES GENERALES A QUE SE SUJETARAN GACM Y LA UANL ASI COMO, PACTOS COMUNES Y EL OBJETO GENPERICO DE FUTUROS SERVICIOS DE ACAACTER CIENTIFICO Y TECNOLOGICO U OTRO TIPO QUE ACUERDEN LAS MISMAS</t>
  </si>
  <si>
    <t>Estalecer las bases generales a que se sujetaran GACM y la UANL asi como, pactos comunes y el objeto genperico de futuros servicios de acaacter cientifico y tecnologico u otro tipo que acuerden las mismas</t>
  </si>
  <si>
    <t>09/09/2015</t>
  </si>
  <si>
    <t>http://189.211.120.220:8880/files/opendata/15018-GACM-DCI-SJ-CM-018-15/15.-%20CF/15.pdf</t>
  </si>
  <si>
    <t>Cd. Universitaria</t>
  </si>
  <si>
    <t>San Nicolas de los Garza</t>
  </si>
  <si>
    <t>Av. Universidad S/N</t>
  </si>
  <si>
    <t>http://189.211.120.220:8880/files/opendata/15018-GACM-DCI-SJ-CM-018-15/4.-%20TR/4.pdf</t>
  </si>
  <si>
    <t>GACM/DCI/SJ/CI/04-2014</t>
  </si>
  <si>
    <t>UNIDAD DE DESARROLLO TECNOLOGICO (TECHNOPOLI)</t>
  </si>
  <si>
    <t>CONVENIO DE COLABORACION PARA REALIZAR LOS SERVICIOS EN LA ELABORACION DEL ESTUDIO DICTAMEN DEL PROYECTO DE INVERSION (FACTIBILIDAD TECNICA, ECONOMICA, LEGAL Y ESTUDIOS RELACIONADOS) DEL NUEVO AEROPUERTO INTERNACIONAL DE LA CIUDAD DE MEXICO</t>
  </si>
  <si>
    <t>Convenio de colaboracion para realizar los Servicios en la Elaboracion del Estudio Dictamen del Proyecto de Inversion (Factibilidad Tecnica, Economica, Legal y Estudios Relacionados) del Nuevo Aeropuerto Internacional de la Ciudad de Mexico</t>
  </si>
  <si>
    <t>http://189.211.120.220:8880/files/opendata/14004-GACM-DCI-SJ-CI-04-2014/15.-%20CF/15.pdf</t>
  </si>
  <si>
    <t>Av. Wilfrido Massieu, S/N, Unidad Profesional Adolfo Lopez Mateos.</t>
  </si>
  <si>
    <t>UNIDAD DE DESARROLLO TECNOLOGICO (TECHNOPOLI), DEL INSTITUTO POLITECNICO NACIONAL.</t>
  </si>
  <si>
    <t>http://189.211.120.220:8880/files/opendata/14004-GACM-DCI-SJ-CI-04-2014/4.-%20TR/4.pdf</t>
  </si>
  <si>
    <t>http://189.211.120.220:8880/files/opendata/14004-GACM-DCI-SJ-CI-04-2014/19.-%20CM/19.1.pdf</t>
  </si>
  <si>
    <t>ITP-AS-DCAGI-SC-045/15</t>
  </si>
  <si>
    <t>3171</t>
  </si>
  <si>
    <t>SERVICIO DE COMUNICACIONES PARA EL GACM PARA LOS EJERCICIOS FISCALES 2015 AL 2019</t>
  </si>
  <si>
    <t>AD-AS-DCAGI-SC-55/15</t>
  </si>
  <si>
    <t>AD-AS-DCAGI-SC-015-17</t>
  </si>
  <si>
    <t>AD-AS-DCAGI-SC-024-17</t>
  </si>
  <si>
    <t>AD-AS-DCAGI-SC-042-17</t>
  </si>
  <si>
    <t>AD-AS-DCAGI-SC-043-17</t>
  </si>
  <si>
    <t>AD-AS-DCAGI-SC-049-17</t>
  </si>
  <si>
    <t>AD-OP-DCAGI-SC-003-17</t>
  </si>
  <si>
    <t>AD-OP-DCAGI-SC-004-17</t>
  </si>
  <si>
    <t>AD-OP-DCAGI-SC-005-17</t>
  </si>
  <si>
    <t>AD-OP-DCAGI-SC-006-17</t>
  </si>
  <si>
    <t>AD-OP-DCAGI-SC-007-17</t>
  </si>
  <si>
    <t>AD-OP-DCAGI-SC-045-17</t>
  </si>
  <si>
    <t>AD-SRO-DCAGI-SC-025-17</t>
  </si>
  <si>
    <t>AD-SRO-DCAGI-SC-056/15</t>
  </si>
  <si>
    <t>ITP-AS-DCAGI-SC-029-17</t>
  </si>
  <si>
    <t>ITP-AS-DCAGI-SC-030-17</t>
  </si>
  <si>
    <t>ITP-OP-DCAGI-SC-018-17</t>
  </si>
  <si>
    <t>ITP-OP-DCAGI-SC-022-17</t>
  </si>
  <si>
    <t>ITP-SRO-DCAGI-SC-013-2017</t>
  </si>
  <si>
    <t>LPI-AS-DCAGI-SC-044-17</t>
  </si>
  <si>
    <t>LPI-SRO-DCAGI-SC-016-17</t>
  </si>
  <si>
    <t>LPN-AS-DCAGI-SC-020-17</t>
  </si>
  <si>
    <t>LPN-AS-DCAGI-SC-021-17</t>
  </si>
  <si>
    <t>LPN-AS-DCAGI-SC-023-17</t>
  </si>
  <si>
    <t>LPN-AS-DCAGI-SC-031-17</t>
  </si>
  <si>
    <t>LPN-AS-DCAGI-SC-032-17</t>
  </si>
  <si>
    <t>LPN-AS-DCAGI-SC-033-17</t>
  </si>
  <si>
    <t>LPN-AS-DCAGI-SC-034-17</t>
  </si>
  <si>
    <t>LPN-AS-DCAGI-SC-035-17</t>
  </si>
  <si>
    <t>LPN-AS-DCAGI-SC-036-17</t>
  </si>
  <si>
    <t>LPN-AS-DCAGI-SC-037-17</t>
  </si>
  <si>
    <t>LPN-AS-DCAGI-SC-038-17</t>
  </si>
  <si>
    <t>LPN-AS-DCAGI-SC-039-17</t>
  </si>
  <si>
    <t>LPN-AS-DCAGI-SC-040-17</t>
  </si>
  <si>
    <t>LPN-OP-DCAGI-SC-017-17</t>
  </si>
  <si>
    <t>LPN-OP-DCAGI-SC-027-17</t>
  </si>
  <si>
    <t>http://189.211.120.220:8880/files/opendata/opend/17015-AD-AS-DCAGI-SC-015-17/15.-%20CF/15.pdf</t>
  </si>
  <si>
    <t>http://189.211.120.220:8880/files/opendata/opend/17024-AD-AS-DCAGI-SC-024-17/15.-%20CF/15.pdf</t>
  </si>
  <si>
    <t>http://189.211.120.220:8880/files/opendata/opend/17042-AD-AS-DCAGI-SC-042-17/15.-%20CF/15.pdf</t>
  </si>
  <si>
    <t>http://189.211.120.220:8880/files/opendata/opend/17043-AD-AS-DCAGI-SC-043-17/15.-%20CF/15.pdf</t>
  </si>
  <si>
    <t>http://189.211.120.220:8880/files/opendata/opend/17049-AD-AS-DCAGI-SC-049-17/15.-%20CF/15.pdf</t>
  </si>
  <si>
    <t>http://189.211.120.220:8880/files/opendata/opend/17003-AD-OP-DCAGI-SC-003-17/15.-%20CF/15.pdf</t>
  </si>
  <si>
    <t>http://189.211.120.220:8880/files/opendata/opend/17004-AD-OP-DCAGI-SC-004-17/15.-%20CF/15.pdf</t>
  </si>
  <si>
    <t>http://189.211.120.220:8880/files/opendata/opend/17005-AD-OP-DCAGI-SC-005-17/15.-%20CF/15.pdf</t>
  </si>
  <si>
    <t>http://189.211.120.220:8880/files/opendata/opend/17006-AD-OP-DCAGI-SC-006-17/15.-%20CF/15.pdf</t>
  </si>
  <si>
    <t>http://189.211.120.220:8880/files/opendata/opend/17007-AD-OP-DCAGI-SC-007-17/15.-%20CF/15.pdf</t>
  </si>
  <si>
    <t>http://189.211.120.220:8880/files/opendata/opend/17045-AD-OP-DCAGI-SC-045-17/15.-%20CF/15.pdf</t>
  </si>
  <si>
    <t>http://189.211.120.220:8880/files/opendata/opend/17025-AD-SRO-DCAGI-SC-025-17/15.-%20CF/15.pdf</t>
  </si>
  <si>
    <t>http://189.211.120.220:8880/files/opendata/opend/17029-ITP-AS-DCAGI-SC-029-17/15.-%20CF/15.pdf</t>
  </si>
  <si>
    <t>http://189.211.120.220:8880/files/opendata/opend/17030-ITP-AS-DCAGI-SC-030-17/15.-%20CF/15.pdf</t>
  </si>
  <si>
    <t>http://189.211.120.220:8880/files/opendata/opend/17018-ITP-OP-DCAGI-SC-018-17/15.-%20CF/15.pdf</t>
  </si>
  <si>
    <t>http://189.211.120.220:8880/files/opendata/opend/17022-ITP-OP-DCAGI-SC-022-17/15.-%20CF/15.pdf</t>
  </si>
  <si>
    <t>http://189.211.120.220:8880/files/opendata/opend/17013-ITP-SRO-DCAGI-SC-013-2017/15.-%20CF/15.pdf</t>
  </si>
  <si>
    <t>http://189.211.120.220:8880/files/opendata/opend/17044-LPI-AS-DCAGI-SC-044-17/15.-%20CF/15.pdf</t>
  </si>
  <si>
    <t>http://189.211.120.220:8880/files/opendata/opend/17016-LPI-SRO-DCAGI-SC-016-17/15.-%20CF/15.pdf</t>
  </si>
  <si>
    <t>http://189.211.120.220:8880/files/opendata/opend/17020-LPN-AS-DCAGI-SC-020-17/15.-%20CF/15.pdf</t>
  </si>
  <si>
    <t>http://189.211.120.220:8880/files/opendata/opend/17021-LPN-AS-DCAGI-SC-021-17/15.-%20CF/15.pdf</t>
  </si>
  <si>
    <t>http://189.211.120.220:8880/files/opendata/opend/17023-LPN-AS-DCAGI-SC-023-17/15.-%20CF/15.pdf</t>
  </si>
  <si>
    <t>http://189.211.120.220:8880/files/opendata/opend/17032-LPN-AS-DCAGI-SC-032-17/15.-%20CF/15.pdf</t>
  </si>
  <si>
    <t>http://189.211.120.220:8880/files/opendata/opend/17033-LPN-AS-DCAGI-SC-033-17/15.-%20CF/15.pdf</t>
  </si>
  <si>
    <t>http://189.211.120.220:8880/files/opendata/opend/17034-LPN-AS-DCAGI-SC-034-17/15.-%20CF/15.pdf</t>
  </si>
  <si>
    <t>http://189.211.120.220:8880/files/opendata/opend/17035-LPN-AS-DCAGI-SC-035-17/15.-%20CF/15.pdf</t>
  </si>
  <si>
    <t>http://189.211.120.220:8880/files/opendata/opend/17036-LPN-AS-DCAGI-SC-036-17/15.-%20CF/15.pdf</t>
  </si>
  <si>
    <t>http://189.211.120.220:8880/files/opendata/opend/17037-LPN-AS-DCAGI-SC-037-17/15.-%20CF/15.pdf</t>
  </si>
  <si>
    <t>http://189.211.120.220:8880/files/opendata/opend/17038-LPN-AS-DCAGI-SC-038-17/15.-%20CF/15.pdf</t>
  </si>
  <si>
    <t>http://189.211.120.220:8880/files/opendata/opend/17039-LPN-AS-DCAGI-SC-039-17/15.-%20CF/15.pdf</t>
  </si>
  <si>
    <t>http://189.211.120.220:8880/files/opendata/opend/17040-LPN-AS-DCAGI-SC-040-17/15.-%20CF/15.pdf</t>
  </si>
  <si>
    <t>http://189.211.120.220:8880/files/opendata/opend/17017-LPN-OP-DCAGI-SC-017-17/15.-%20CF/15.pdf</t>
  </si>
  <si>
    <t>http://189.211.120.220:8880/files/opendata/opend/17027-LPN-OP-DCAGI-SC-027-17/15.-%20CF/15.pdf</t>
  </si>
  <si>
    <t>DIFUSION DE MENSAJES SOBRE PROGRAMAS Y ACTIVIDADES GUBERNAMENTALES</t>
  </si>
  <si>
    <t>SERVICIO DE LIMPIEZA INTEGRAL PARA LOS INMUEBLES DE SANTA CATARINA-ALTAVISTA Y TORRE MURANO DE GACM</t>
  </si>
  <si>
    <t>Servicio de un Testigo Social para que atestigue las etapas del procedimiento de la Licitacion Publica Nacional, relativa a la contratacion de la obrafase del NAICM</t>
  </si>
  <si>
    <t>VIAJES KOKAI, S.A. DE C.V.</t>
  </si>
  <si>
    <t>EDIFICACIONES Y PAVIMENTACIONES MEXIQUENSES, S.A. DE C.V.</t>
  </si>
  <si>
    <t>GRUPO EMPRESARIAL DE INGENIERIA CIVIL Y ARQUITECTURA, S.A. DE C.V.</t>
  </si>
  <si>
    <t>REX IRRIGACION TEXCOCO, S.A. DE C.V.</t>
  </si>
  <si>
    <t>GUIZAR, MENDOZA Y ASOCIADOS, S.C.</t>
  </si>
  <si>
    <t>CONSTRUCTORES DE JALTOCAN, S.A. DE C.V.</t>
  </si>
  <si>
    <t>COORDINACION DE PROYECTOS ERARK, S.A. DE C.V.</t>
  </si>
  <si>
    <t>APIAESCO, S.A. DE C.V.</t>
  </si>
  <si>
    <t>TELNORM SERVICES, S.A. DE C.V.</t>
  </si>
  <si>
    <t>MEJORAMIENTO DE SUELOS MENARD MEXICO, S.A. DE C.V.</t>
  </si>
  <si>
    <t>CORPORATIVO NORSUS, S.A. DE C.V.</t>
  </si>
  <si>
    <t>COMERCIAL DE TRAJES, S.A. DE C.V.</t>
  </si>
  <si>
    <t>NEFESH, S.A DE C.V.</t>
  </si>
  <si>
    <t>STRUNY OCHRANA S.A. DE C.V.</t>
  </si>
  <si>
    <t>GROUP NORTH CAROLINE TEXTILES Y CONFECCIONES, S.A. DE C.V.</t>
  </si>
  <si>
    <t>CALZADO LEED DE MEXCIO, S.A. DE C.V.</t>
  </si>
  <si>
    <t>JOVITO FLORENCIO MEZA HERNANDEZ</t>
  </si>
  <si>
    <t>CIMA V, S.A. DE C.V.</t>
  </si>
  <si>
    <t>GRUPO FERRETERIA CALZADA S.A. DE C.V.</t>
  </si>
  <si>
    <t>ROBERTO GAUDELLI ASOCIADOS, S.A. DE C.V.</t>
  </si>
  <si>
    <t>PABEDER CONSTRUCTORA, S.A. DE C.V.</t>
  </si>
  <si>
    <t>SERVICIOS INTEGRALES DE RESERVACION, EXPEDICION DE BOLETOS DE AVION CON COBERTURA EN EL TERRITORIO NACIONAL E INTERNACIONAL Y OTROS SERVICIOS DEL RAMO PARA GACM (PASAJES NACIONALES)</t>
  </si>
  <si>
    <t>Servicio de Testigo Social en la Licitacion Publica Internacional, bajo la Cobertura de los Tratados, para la Construccion del Centro Intermodal de Transporte Terrestre CITT</t>
  </si>
  <si>
    <t>SERVICIO DE TESTIGO SOCIAL EN LA LICITACION PUBLICA INTERNACIONAL, BAJO LA COBERTURA DE TRATADOS, PARA LA CONSTRUCCION DE LA RED DE DISTRIBUCION ELECTRICA MEDIO VOLTAJE DE 23KV (MV)</t>
  </si>
  <si>
    <t>Estudio Tecnico para la Modificacion del Resolutivo en materia de Impacto Ambiental del NAICM</t>
  </si>
  <si>
    <t>REMOZAMIENTO DE EDIFICIO DE LA DELEGACION Y CENTRO COMUNITARIO, SANTA MARIA NATIVITAS  EN TEXCOCO ESTADO DE MEXICO</t>
  </si>
  <si>
    <t>REHABILITACION Y ADECUACION DE JARDIN CENTRAL COMUNITARIO, LOMAS DE CRISTO  EN TEXCOCO ESTADO DE MEXICO</t>
  </si>
  <si>
    <t>CONSTRUCCION DE TECHUMBRE EN PLAZA CIVICA DE LA ESCUELA PRIMARIA ?GREGORIO TORRES QUINTERO?, MONTECILLO EN TEXCOCO ESTADO DE MEXICO</t>
  </si>
  <si>
    <t>CONSTRUCCION DE CAJA DE AGUA EN TEZONTEPEC, SAN JERONIMO AMANALCO  EN TEXCOCO ESTADO DE MEXICO</t>
  </si>
  <si>
    <t>TRABAJOS EXTRAORDINARIOS PARA EL DESARROLLO DEL PROYECTO EJECUTIVO, CONSTRUCCION, EQUIPAMIENTO DE MOBILIARIO EN INSTALACIONES COMPLEMENTARIAS PARA EL CAMPAMENTO DEL GRUPO AEROPORTUARIO DE LA CIUDAD DE MEXICO EN EL SITIO DEL  NAICM.</t>
  </si>
  <si>
    <t>PERFORACION Y CONSTRUCCION DE POZO EN EL EJIDO DE SAN CRISTOBAL NEXQUIPAYAC, MUNICIPIO DE SAN SALVADOR ATENCO ESTADO DE MEXICO</t>
  </si>
  <si>
    <t>SUPERVISION DE DOCE OBRAS SOCIALES EN EL MUNICIPIO DE TEXCOCO</t>
  </si>
  <si>
    <t>SERVICIOS PROFESIONALES ESPECIALIZADOS DE CONSULTORIA EN PREPARACION, ELABORACION Y FORMALIZACION DE CONTRATOS</t>
  </si>
  <si>
    <t>SERVICIOS PROFESIONALES ESPECIALIZADOS DE CONSULTORIA EN ELABORACION DE VERSIONES PUBLICAS DE CONTRATOS</t>
  </si>
  <si>
    <t>SEGUNDA ETAPA DE ADECUACION DE ESPACIOS Y REHABILITACION DE LOS EDIFICIOS A, B, C, D y E, DEL CEMCAS PARA LA INCORPORACION DE PERSONAL DE OFICINAS DEL GACM</t>
  </si>
  <si>
    <t>DIAGNOSTICO Y EQUIPAMIENTO DE UN POZO PROFUNDO DE AGUA, LOCALIZADO EN LAS COORDENADAS U.T.M. (X) 499122.318 (Y) 2153307.368 (Z) 2226.612, CONSTRUCCION DE BODEGAS Y AULAS DE CAPACITACION A BASE DE MULTYPANEL (DE APROX. 331.74 M2)</t>
  </si>
  <si>
    <t>IMPLEMENTACION DE LA GESTION PARA EL TRAMITE DE PAGO DE ESTIMACIONES DE OBRA Y SERVICIOS DEL GRUPO AEROPORTUARIO DE LA CIUDAD DE MEXICO.</t>
  </si>
  <si>
    <t>ADQUISICION DE UN SISTEMA NUEVO DE ATERRIZAJE POR INSTRUMENTOS ILS CATEGORIA lll PORTATIL-MOVIL-SEMI-DESPLEGABLE CON 40 MILLAS NAUTICAS DE COBERTURA, PARA EL NUEVO AEROPUERTO INTERNACIONAL DE LA CIUDAD DE MEXICO.</t>
  </si>
  <si>
    <t>ESTUDIO DE PRUEBA PARA ESTABILIZACION DE SUELOS CON TECNOLOGIA AL VACIO CON MEMBRANA EN EL NUEVO AEROPUERTO INTERNACIONAL DE LA CIUDAD DE MEXICO.</t>
  </si>
  <si>
    <t>SERVICIO DE SANITARIOS PORTATILES; COLOCACION, REUBICACION Y LIMPIEZA DE SANITARIOS MOVILES (CONFORME A LAS NECESIDADES DEL PROYECTO DEL NAICM)</t>
  </si>
  <si>
    <t>SERVICIO DE TRANSPORTE DE BRIGADISTAS DEL PROGRAMA DE EMPLEO TEMPORAL, ASI COMO PERSONAL DE GACM Y SERVICIO DE MAQUINARIA Y EQUIPO EN CAMIONETAS DE REDILAS PARA EL PROGRAMA DE EMPLEO TEMPORAL</t>
  </si>
  <si>
    <t>INSTRUMENTO DE GARANTIA PARA EL CUMPLIMIENTO DE LAS MEDIDAS AMBIENTALES DEL NUEVO AEROPUERTO INTERNACIONAL DE LA CIUDAD DE MEXICO (2017-2019)</t>
  </si>
  <si>
    <t>ADQUISICION DE VESTUARIO Y PRENDAS DE PROTECCION PARA EL PROGRAMA DE EMPLEO TEMPORAL (PET)</t>
  </si>
  <si>
    <t>AGENCIA DE PUBLICIDAD PARA LOS SERVICIOS PUBLICITARIOS Y DE DISENO DE LA CREATIVIDAD DE LAS CAMPANAS DE DIFUSION COMPROMETIDAS EN EL PLAN ANUAL DE COMUNICACION SOCIAL 2017.</t>
  </si>
  <si>
    <t>CONEXION A DESNIVEL DE LA AUTOPISTA PENON-TEXCOCO CON LA CARRETERA LIBRE: TEXCOCO-ECATEPEC.</t>
  </si>
  <si>
    <t>CONSTRUCCION DE ARCOTECHO EN CENTRO DE ATENCION MULTIPLE GABRIELA BRIMMER EN ACUEXCOMAC, EN EL MUNICIPIO DE SAN SALVADOR ATENCO</t>
  </si>
  <si>
    <t>IA-009KDH999-E39-2017</t>
  </si>
  <si>
    <t>IA-009KDH999-E41-2017</t>
  </si>
  <si>
    <t>IO-009KDH999-E15-2017</t>
  </si>
  <si>
    <t>IO-009KDH999-E23-2017</t>
  </si>
  <si>
    <t>IO-009KDH999-E14-2017</t>
  </si>
  <si>
    <t>LA-009KDH999-E42-2017</t>
  </si>
  <si>
    <t>LPI-SRO-DCAGI-SC-016/17</t>
  </si>
  <si>
    <t>LA-009KDH999-E20-2017</t>
  </si>
  <si>
    <t>LA-009KDH999-E21-2017</t>
  </si>
  <si>
    <t>LA-009KDH999-E29-2017</t>
  </si>
  <si>
    <t>LA-009KDH999-E36-2017</t>
  </si>
  <si>
    <t>LA-009KDH999-E44-2017</t>
  </si>
  <si>
    <t>AVANCE_FISICO</t>
  </si>
  <si>
    <t>CPE081015369</t>
  </si>
  <si>
    <t>API1010131F0</t>
  </si>
  <si>
    <t>MSM120305IE1</t>
  </si>
  <si>
    <t>SIS060802EM0</t>
  </si>
  <si>
    <t>SOC150609QB4</t>
  </si>
  <si>
    <t>PCO090416J82</t>
  </si>
  <si>
    <t>VKO8602063H6</t>
  </si>
  <si>
    <t>DISEÑO PARTICULAR EN LIMPIEZA, S.A. DE C.V.</t>
  </si>
  <si>
    <t xml:space="preserve">BOULEVARD PERIFERICO SUR </t>
  </si>
  <si>
    <t xml:space="preserve">AVENIDA AZUCENA </t>
  </si>
  <si>
    <t xml:space="preserve">PUENTE DE SAN FRANCISCO </t>
  </si>
  <si>
    <t xml:space="preserve">INSURGENTES SUR </t>
  </si>
  <si>
    <t xml:space="preserve">MONTES DE LAS CRUCES </t>
  </si>
  <si>
    <t xml:space="preserve">AGUASCALIENTES </t>
  </si>
  <si>
    <t xml:space="preserve">NICOLAS BRAVO </t>
  </si>
  <si>
    <t>IXTLAHUACA</t>
  </si>
  <si>
    <t xml:space="preserve">URSULO GALVAN </t>
  </si>
  <si>
    <t>CHILPANCINGO DESPACHO 8/ 133</t>
  </si>
  <si>
    <t>8-133</t>
  </si>
  <si>
    <t>CALLE 5</t>
  </si>
  <si>
    <t>CALLE 30, MZ. 26, LT 17</t>
  </si>
  <si>
    <t xml:space="preserve">8A ORIENTE, MZ-13, LT-19 </t>
  </si>
  <si>
    <t xml:space="preserve">MONTECITO </t>
  </si>
  <si>
    <t xml:space="preserve">INSURGENTES SUR PISO </t>
  </si>
  <si>
    <t xml:space="preserve">PASEO DE LA REFORMA </t>
  </si>
  <si>
    <t xml:space="preserve">BLVD. ADOLFO LOPEZ MATEOS </t>
  </si>
  <si>
    <t xml:space="preserve">NIZA </t>
  </si>
  <si>
    <t xml:space="preserve">CALZADA DE TLALPAN </t>
  </si>
  <si>
    <t>NORTE</t>
  </si>
  <si>
    <t xml:space="preserve">CIRUELOS </t>
  </si>
  <si>
    <t xml:space="preserve">VIZCAYA </t>
  </si>
  <si>
    <t>SAN JUAN BOSCO</t>
  </si>
  <si>
    <t xml:space="preserve">CLAVEL MANZANA </t>
  </si>
  <si>
    <t>OBRERO MUNDIAL</t>
  </si>
  <si>
    <t xml:space="preserve">BOULEVARD MANUEL AVILA CAMACHO </t>
  </si>
  <si>
    <t>TLALNEPANTLA DE BAZ</t>
  </si>
  <si>
    <t xml:space="preserve">MARIANO ESCOBEDO </t>
  </si>
  <si>
    <t xml:space="preserve">MANUEL LARA </t>
  </si>
  <si>
    <t>ZINACANTEPEC</t>
  </si>
  <si>
    <t>GERARDO OLAVARRIETA FRITSHCE</t>
  </si>
  <si>
    <t>FRANCISCO DIAZ SANDOVAL</t>
  </si>
  <si>
    <t>SALVADOR GONZALEZ FRUTERO</t>
  </si>
  <si>
    <t>ENRIQUE GALICIA HERNANDEZ</t>
  </si>
  <si>
    <t>JESUS ISRAEL GALAN RAMIREZ</t>
  </si>
  <si>
    <t>RAUL ZAPATA ROSALES</t>
  </si>
  <si>
    <t>J. CRUZ ALFEREZ ORTEGA</t>
  </si>
  <si>
    <t>ANGELA ALVAREZ NIEVES</t>
  </si>
  <si>
    <t>ALEJANDRO GUIZAR TEJEDA</t>
  </si>
  <si>
    <t>DAVID GONZALEZ HERNANDEZ</t>
  </si>
  <si>
    <t>ELIAS J. CONSUELO ROM?N BUSTAMANTE</t>
  </si>
  <si>
    <t>OCTAVIO OLIVA</t>
  </si>
  <si>
    <t>RUBEN TORRES HERNANDEZ</t>
  </si>
  <si>
    <t>VICTOR ANGEL CRUZ FLORES</t>
  </si>
  <si>
    <t>FERMIN PLIEGO DE ANDA</t>
  </si>
  <si>
    <t>FRANCISCO AGUILERA BARRERA</t>
  </si>
  <si>
    <t>JULIO CESAR SANCHEZ ALVAREZ</t>
  </si>
  <si>
    <t>MOISES MEDINA PONCE</t>
  </si>
  <si>
    <t>DAVID ISAAC VALDES RODRIGUEZ</t>
  </si>
  <si>
    <t>RICARDO GRANADOS DUARTE</t>
  </si>
  <si>
    <t>ELEAZAR GARCIA MORAN</t>
  </si>
  <si>
    <t>MARCO ORTEGA VALTIERRA</t>
  </si>
  <si>
    <t>HECTOR LINARES RODRIGUEZ</t>
  </si>
  <si>
    <t>PABLO CEBALLOS MONDRAGON</t>
  </si>
  <si>
    <t>VAGD731122KN1</t>
  </si>
  <si>
    <t>DER081006RP7</t>
  </si>
  <si>
    <t>EPM100519RM1</t>
  </si>
  <si>
    <t>GEI060221NW5</t>
  </si>
  <si>
    <t>RIT101020IB2</t>
  </si>
  <si>
    <t>CET0403301Z2</t>
  </si>
  <si>
    <t>GMA050317RE3</t>
  </si>
  <si>
    <t>CJA070530TH7</t>
  </si>
  <si>
    <t>TSE020301NF4</t>
  </si>
  <si>
    <t>CNO090309C16</t>
  </si>
  <si>
    <t>ASG950531ID1</t>
  </si>
  <si>
    <t>CTR970918574</t>
  </si>
  <si>
    <t>NEF010306G90</t>
  </si>
  <si>
    <t>GNC9912202QA</t>
  </si>
  <si>
    <t>CVX150409NB1</t>
  </si>
  <si>
    <t>GFC080612KG3</t>
  </si>
  <si>
    <t>RGA9108201X9</t>
  </si>
  <si>
    <t>ACADEMIA MEXICANA DE AUDITORIA INTEGRAL Y AL DESEMPEÑO, A.C.</t>
  </si>
  <si>
    <t>DAVID VAZQUEZ GARCIA</t>
  </si>
  <si>
    <t>DISEÑOS ESPECIALIZADOS ROMA, S.A. DE C.V.</t>
  </si>
  <si>
    <t>PORTA BAÑOS 2000, S.A DE C.V.</t>
  </si>
  <si>
    <t>TOMAS LOZANO MOLINA</t>
  </si>
  <si>
    <t>28/01/1992</t>
  </si>
  <si>
    <t>EUGENIO IBARROLA SANTOYO</t>
  </si>
  <si>
    <t>CESAR HUMBERTO VIVEROS GONZALES</t>
  </si>
  <si>
    <t>13/09/1994</t>
  </si>
  <si>
    <t>JOSE ANGEL VILLALOBOS</t>
  </si>
  <si>
    <t>SALVADOR XIMENEZ ESPARZA</t>
  </si>
  <si>
    <t>19/05/2010</t>
  </si>
  <si>
    <t>JOSE RAMON ARANA POZOS</t>
  </si>
  <si>
    <t>21/02/2006</t>
  </si>
  <si>
    <t>JUAN CARLOS PALAFOX VILLALBA</t>
  </si>
  <si>
    <t>CALZADA MORELOS</t>
  </si>
  <si>
    <t>20/10/2010</t>
  </si>
  <si>
    <t>ALFONSO GUILLERMO GUERRA MIGUEL</t>
  </si>
  <si>
    <t>SINALOA</t>
  </si>
  <si>
    <t>30/03/2004</t>
  </si>
  <si>
    <t>FEDERICO GOMEZ VASQUEZ</t>
  </si>
  <si>
    <t>16/12/1994</t>
  </si>
  <si>
    <t>25/03/1976</t>
  </si>
  <si>
    <t>16/03/2005</t>
  </si>
  <si>
    <t>30/05/2007</t>
  </si>
  <si>
    <t>PEDRO LUIS NOBLE MONTERRUBIO</t>
  </si>
  <si>
    <t>15/10/2008</t>
  </si>
  <si>
    <t>JUAN JOSE PASTRANA ACONA</t>
  </si>
  <si>
    <t>THALES MEXICO, S.A. DE C.V.</t>
  </si>
  <si>
    <t xml:space="preserve">JORGE LUIS GONZALEZ BELTRAN </t>
  </si>
  <si>
    <t>ROBERTO COURTADE BEVILACQUA</t>
  </si>
  <si>
    <t>24/07/2000</t>
  </si>
  <si>
    <t>GUILLERMO VILLAREAL TORRES</t>
  </si>
  <si>
    <t>MIGUEL DE CERVANTES SAVEEDRA</t>
  </si>
  <si>
    <t>TSS000724HT5</t>
  </si>
  <si>
    <t>CIMENTACIONES MEXICANA, S.A. DE C.V.</t>
  </si>
  <si>
    <t xml:space="preserve">ALEXIS BERNARD MARIE JOSEPH BEHAGIEL </t>
  </si>
  <si>
    <t>26/07/1967</t>
  </si>
  <si>
    <t>GILBERTO SANCHEZ TOLSA</t>
  </si>
  <si>
    <t>NUEVA EDYEN TRANSPORTES, S.A. DE C.V.</t>
  </si>
  <si>
    <t>ALFREDO MIGUEL MORAN MOGUEL</t>
  </si>
  <si>
    <t>HOMERO</t>
  </si>
  <si>
    <t>19/06/2014</t>
  </si>
  <si>
    <t>MARIA DE LOS ANGELES SALDAÑA SALDAÑA</t>
  </si>
  <si>
    <t>22/07/19940</t>
  </si>
  <si>
    <t>CARLOS GARCIADIEGO</t>
  </si>
  <si>
    <t>OTORGAR FIANZA A TITULO ONEROSO DE ACUERDO A LA AUTORIZACION QUE OTORGUE EL GOBIERNO FEDERAL A TRAVES DE LA SHCP ESTANDO FACULTADA PARA PRACTICAR LOS SIGUIENTES RAMOS Y SUBRAMOS DE FIANZAS: ADMINISTRATIVAS, EN OBRA , PROVEEDURIA, FISCALES, DE ARRENDAMIENTO, OTRAS</t>
  </si>
  <si>
    <t>NET140619ETA</t>
  </si>
  <si>
    <t>http://189.211.120.220:8880/files/opendata/opend/17031-LPN-AS-DCAGI-SC-031-17/15.-%20CF/15.pdf</t>
  </si>
  <si>
    <t>SISTEMACALZA, S.A. DE C.V.</t>
  </si>
  <si>
    <t>RAUL ASKENAZI HAMUI</t>
  </si>
  <si>
    <t>MOISES FARCA CHARABATI</t>
  </si>
  <si>
    <t>FRANCISCO TALAVERA AUTRIQUE</t>
  </si>
  <si>
    <t>18/09/1997</t>
  </si>
  <si>
    <t>MANUEL ENRIQUE OLIVEROS LARA</t>
  </si>
  <si>
    <t>FERNANDO CATAÑO MURO SANDOVAL</t>
  </si>
  <si>
    <t>JOSE ANTONIO MANZANERO ESCUTIA</t>
  </si>
  <si>
    <t>20/12/1999</t>
  </si>
  <si>
    <t>JOSE MARIA SEPULVEDA MENDOZA</t>
  </si>
  <si>
    <t>25/03/2014</t>
  </si>
  <si>
    <t>CLM140325QVA</t>
  </si>
  <si>
    <t>MARIO PEREZ SALINAS</t>
  </si>
  <si>
    <t>HIPER CONSTRUCCIONES DEL NORTE, S.A. DE C.V.X</t>
  </si>
  <si>
    <t>FRANCISCO AUGUSTO SANTIAGO SIERRA</t>
  </si>
  <si>
    <t>30/03/2009</t>
  </si>
  <si>
    <t>SALVADOR PEREZ GOMEZ</t>
  </si>
  <si>
    <t>24/04/2013</t>
  </si>
  <si>
    <t>SONORA</t>
  </si>
  <si>
    <t>FRANCISCO JAVIER CABRERA FERNANDEZ</t>
  </si>
  <si>
    <t>HCN130424PZ7</t>
  </si>
  <si>
    <t>26 III, 41 III, 45, 47 LAASSP; 71, 72 III RLAASSP</t>
  </si>
  <si>
    <t>26 III, 41 I, 47 LAASSP; 71, 72 II RLASSP</t>
  </si>
  <si>
    <t>54 RLOPSRM; 26 III, 41 I, 47 LAASSP, 71, 72 II RLAASSP</t>
  </si>
  <si>
    <t>27 III, 43, 45 I, 46 LOPSRM</t>
  </si>
  <si>
    <t>42 III LOPSRM; 229, 230 RLOPSRM</t>
  </si>
  <si>
    <t>43, 44, 45 I, 46 LOPSRM, 78 RLOPSRM</t>
  </si>
  <si>
    <t>26 II, 26 BIS I, 28 I, 41 X, 43 y 47 LAASSP, 39, 71, 77, 85 RLAASSP</t>
  </si>
  <si>
    <t>27 II, 30 I, 31, 35, 36, 37, 38, 39, 43, 44, 45 I LOPSRM; 31, 37, 38, 39, 40, 41, 42, 44, 63 RLOPSRM</t>
  </si>
  <si>
    <t>25/03/2017</t>
  </si>
  <si>
    <t>13/02/2017</t>
  </si>
  <si>
    <t>16/02/2017</t>
  </si>
  <si>
    <t>14/03/2017</t>
  </si>
  <si>
    <t>21/03/2017</t>
  </si>
  <si>
    <t>26/04.2017</t>
  </si>
  <si>
    <t>16/05/2017</t>
  </si>
  <si>
    <t>21/02/2017</t>
  </si>
  <si>
    <t>16/03/2017</t>
  </si>
  <si>
    <t>17/03/2017</t>
  </si>
  <si>
    <t>19/04/2017</t>
  </si>
  <si>
    <t>18/04/2017</t>
  </si>
  <si>
    <t>26/05/2017</t>
  </si>
  <si>
    <t>15/05/2017</t>
  </si>
  <si>
    <t>17/01/2017</t>
  </si>
  <si>
    <t>20/01/2017</t>
  </si>
  <si>
    <t>17/05/2017</t>
  </si>
  <si>
    <t>29/05/2017</t>
  </si>
  <si>
    <t>19/05/2017</t>
  </si>
  <si>
    <t>31/05/2017</t>
  </si>
  <si>
    <t>18/05/2017</t>
  </si>
  <si>
    <t>27/03/2017</t>
  </si>
  <si>
    <t>22/02/2017</t>
  </si>
  <si>
    <t>16/06/2017</t>
  </si>
  <si>
    <t>22/03/2017</t>
  </si>
  <si>
    <t>31/03/2017</t>
  </si>
  <si>
    <t>28/03/2017</t>
  </si>
  <si>
    <t>27/04/2017</t>
  </si>
  <si>
    <t>24/04/2017</t>
  </si>
  <si>
    <t>15/02/2017</t>
  </si>
  <si>
    <t>25/01/2017</t>
  </si>
  <si>
    <t>20/02/2017</t>
  </si>
  <si>
    <t>18/03/2017</t>
  </si>
  <si>
    <t>14/10/2017</t>
  </si>
  <si>
    <t>26/06/2017</t>
  </si>
  <si>
    <t>ASERTA AFIANZADORA, S.A. DE C.V.</t>
  </si>
  <si>
    <t>ZURICH FIANZAS MEXICO, S.A. DE C.V.</t>
  </si>
  <si>
    <t>LIBERTY FIANZAS, S.A. DE C.V.</t>
  </si>
  <si>
    <t xml:space="preserve">BANCO SANTANDER, S.A. </t>
  </si>
  <si>
    <t>Gaxiola Calvo, S.C.</t>
  </si>
  <si>
    <t>Magallón Peniche Arroyo y Galindo Abogados, S.C.</t>
  </si>
  <si>
    <t>GAXIOLA CALVO, S.C.</t>
  </si>
  <si>
    <t>MAGALLON PENICHE ARROYO Y GALINDO ABOGADOS, S.C.</t>
  </si>
  <si>
    <t>Pm Grupo Jurídico, S.C.</t>
  </si>
  <si>
    <t>Rodrigo García Gómez</t>
  </si>
  <si>
    <t>Acevo y Moreno Consultores, S.C.</t>
  </si>
  <si>
    <t>ACEVO Y MORENO CONSULTORES, S.C.</t>
  </si>
  <si>
    <t>RODRIGO GARCIA GOMEZ</t>
  </si>
  <si>
    <t>PM GRUPO JURIDICO, S.C.</t>
  </si>
  <si>
    <t>CONSTRUCTORA Y ADMINISTRADORA MEMETLA, S.A. DE C.V.</t>
  </si>
  <si>
    <t>LGS ARQUITECTURA, S. DE R.L. DE C.V.</t>
  </si>
  <si>
    <t>SERRANO &amp; HR ARQUITECTOS,S.A. DE C.V.</t>
  </si>
  <si>
    <t>ARQUIMODERNA 7312, S.A. DE C.V.</t>
  </si>
  <si>
    <t>ICINFRA, S.A. DE C.V.</t>
  </si>
  <si>
    <t>GRUPO LEZDA, S.A. DE C.V.</t>
  </si>
  <si>
    <t>RECREO DESARROLLO URBANO, S.A. DE C.V.</t>
  </si>
  <si>
    <t>ACROPOLIS ARQUITECTURA SUPERVISION Y DISEÑO, S.A. DE C.V.</t>
  </si>
  <si>
    <t>VALPER PLANEACION ESTRATEGICA, S.A. DE C.V.</t>
  </si>
  <si>
    <t>PROYECTOS DE INGENIERIA Y CONSULTORIA INTEGRAL EMPRESARIAL, S.A. DE C.V.</t>
  </si>
  <si>
    <t>ASEPIC, S.A. DE C.V.</t>
  </si>
  <si>
    <t>INVER-PLANNING CONSULTORES, S.C.</t>
  </si>
  <si>
    <t>PROFESIONALES EN INFRAESTRUCTURA, S.A. DE C.V.</t>
  </si>
  <si>
    <t>ROCHER INGENIERÍA, S.A. DE C.V.</t>
  </si>
  <si>
    <t>SANIRENT DE MEXICO, S.A. DE C.V.</t>
  </si>
  <si>
    <t>INTEGRA SANEAMIENTO Y CONSTRUCCIÓN, S.A. DE C.V.</t>
  </si>
  <si>
    <t>SANEAMIENTO INDUSTRIAL ESPECIALIZADO, S.A. DE C.V.</t>
  </si>
  <si>
    <t>GLOBAL TOURIST AGENCY, S.A. DE C.V.</t>
  </si>
  <si>
    <t>ARTICULOS BASICOS DE CALIDAD EN UNIFORMES Y EQUIPOS, S.A. DE C.V.</t>
  </si>
  <si>
    <t>COMERCIAL RIVA PALACIO, S.A. DE C.V.</t>
  </si>
  <si>
    <t>CONSTRUCTORA TERSA, S.A. DE C.V.</t>
  </si>
  <si>
    <t>DRAGADOS DEL SURESTE, S.A. DE C.V.</t>
  </si>
  <si>
    <t>CONSTRUCCIONES LERMA, S.A. DE C.V.</t>
  </si>
  <si>
    <t>CONCRETO SAN CAYETANO, S.A. DE C.V.</t>
  </si>
  <si>
    <t>CONSORCIO DE INFRAESTRUCTURA EN MOVIMIENTO, S.A.P.I. DE C.V.</t>
  </si>
  <si>
    <t>MULTISERVICIOS LAYL DEL SURESTE, S.A. DE C.V.</t>
  </si>
  <si>
    <t>CONSTRUCCIONES Y TERRACERIAS GOCATSA, S.A. DE C.V.</t>
  </si>
  <si>
    <t>PRODEMEX CONSTRUCCIONES, S.A. DE C.V.</t>
  </si>
  <si>
    <t>GRUPO EMPRESARIAL DE PUENTES Y ESTRUCTURAS, S.A. DE C.V.</t>
  </si>
  <si>
    <t>DESARROLLOS Y CONSTRUCCIONES URBANAS, S.A. DE C.V.</t>
  </si>
  <si>
    <t>TERRACERIAS Y PAVIMENTOS DE MORELOS, S.A. DE C.V.</t>
  </si>
  <si>
    <t>PROMOTORA DE INFRAESTRUCTURA IMM, S.A. DE C.V.</t>
  </si>
  <si>
    <t>PROINFRA PROMOTORA DE INFRAESTRUCTURA, S.A. DE C.V.</t>
  </si>
  <si>
    <t>PREFAMOVIL, S.A. DE C.V.</t>
  </si>
  <si>
    <t>INFRAESTRUCTURA Y DESARROLLO INTEGRAL DICSSA, S.A. DE C.V.</t>
  </si>
  <si>
    <t>INNOVACION ARQUITECTONICA GENESIS, S.A. DE C.V.</t>
  </si>
  <si>
    <t>PROFESIONALES DE LA CONSTRUCCION MORELOS, S.A. DE C.V.</t>
  </si>
  <si>
    <t>CONSTRUCCIONES INDUSTRIALES GAL, S.A. DE C.V.</t>
  </si>
  <si>
    <t>GEMINIS EDIFICACIONES Y CAMINOS, S.A. DE C.V.</t>
  </si>
  <si>
    <t>INGENIERIA APLICADA ICTINO, S.A. DE C.V.</t>
  </si>
  <si>
    <t>INCREMENTO DE 20 DíAS E INCREMENTO DEL MONTO DE CONTRATO MENOS DEL 20%</t>
  </si>
  <si>
    <t>REDISTRIBUCIÓN DE LOS EJERCICIOS FISCALES</t>
  </si>
  <si>
    <t>MODIFICACION DE FECHAS</t>
  </si>
  <si>
    <t>INCREMENTO DEL 19.28% DEL PLAZO</t>
  </si>
  <si>
    <t>SE MODIFICÓ ALGO PERO NO SABEMOS QUÉ</t>
  </si>
  <si>
    <t>AGENCIA DE VIAJES Y TURISMO VENTA DE BOLETOS DE AVION, CAMION, TREN, ARRENDAMIENTO DE AUTOS, HOTELES, CONGRESOS, CONVENCIONES, ETC.</t>
  </si>
  <si>
    <t>DPL920128K47</t>
  </si>
  <si>
    <t>SERVICIO DE LIMPIEZA Y JARDINERÍA A EMPRESAS, HOGARES, INSTITUCIONES GUBERNAMENTALES, ESCUELAS Y UNIVERSIDADES. </t>
  </si>
  <si>
    <t>TESTIGO SOCIAL</t>
  </si>
  <si>
    <t>CONSOLIDAR Y DIFUNDIR EL CONOCIMIENTO Y EJERCICIO PROFESIONAL MODERNO Y ACTUALIZADO DE LA AUDITORIA INTEGRAL EN LOS SECTORES PUBLICO, PRIVADO Y SOCIAL</t>
  </si>
  <si>
    <t>OTRAS CONSTRUCCIONES DE INGENIERÍA CIVIL </t>
  </si>
  <si>
    <t>CONSTUCCION CIVIL</t>
  </si>
  <si>
    <t>LLEVAR A CABO PROYECTOS DE SISTEMAS DE RIEGO PRESURIZADO (GOTEO, ASPERSIÓN Y MICROASPERSIÓN) Y TRABAJO DE ENTUBAMIENTO Y CONDUCCIÓN DE AGUA.</t>
  </si>
  <si>
    <t>SUPERVISION Y CONTROL DE OBRAS, REALIZACION DE TODA CLASE DE PLANES, ESTUDIOS Y PROYECTOS DE INGENIERIA Y ARQUITECTURA, GERENCIA DE PROYECTOS.</t>
  </si>
  <si>
    <t>SERVICIOS LEGALES</t>
  </si>
  <si>
    <t>OBRA CIVIL, INDUSTRIAL, COMERCIAL, RESIDENCIAL, URBANIZACIÓN Y VIVIENDA, INSTALACIONES ELECTRICAS DE MEDIA Y ALTA TENSION.</t>
  </si>
  <si>
    <t>REALIZACIÓN DE TODO TIPO DE PROYECTOS, EDIFICACIÓN, SUPERVISIÓN DE EDIFICACIÓN, DE GUARNICIONES Y BANQUETAS, DE PAVIMENTACIÓN, DE LÍNEAS PRIMARIAS Y SECUNDARIAS, PROYECTO DE EDIFICACIÓN, HIDRÁULICOS, MANTENIMIENTO DE EDIFICIOS</t>
  </si>
  <si>
    <t>BRINDAR SERVICIOS DE ADMINISTRACIÓN LLAVE EN MANO, A TRAVÉS DEL TALENTO HUMANO, SOLIDEZ FINANCIERA Y TECNOLÓGICA.</t>
  </si>
  <si>
    <t>13/10/2010</t>
  </si>
  <si>
    <t>COMUNICACIONES Y TELECOMUNICACIONES; GRABACION, PISO FINANCIERO, PISO DE REMATES Y TESORERIA, SISTEMAS DE SEGURIDAD; VIDEOVIGILANCIA, CONTROL ACCESO, CONTROL VEHICULAR</t>
  </si>
  <si>
    <t>LA MANUFACTURA, EL PROCESAMIENTO, EL ENSAMBLE, EL DISEÑO, EL COMERCIO, FABRICACIÓN, LA CONSTRUCCIÓN, LA INSTALACIÓN, LA INTEGRACIÓN, LA IMPORTACIÓN Y/O EXPORTACIÓN, DISTRIBUCIÓN, SERVICIOS, MANTENIMIENTO Y VENTA DE TODA CLASE DE ARTICULAS, PRODUCTOS Y/O MATERIALES RELACIONADOS ESPECIALMENTE PERO SIN LIMITAR EL CAMPO DE SISTEMAS INTEGRALES DE SEGURIDAD, SISTEMAS DE VÍDEO VIGILANCIA, SISTEMAS DE COMUNICACIONES, SISTEMAS DE AYUDA A LA GESTIÓN DE CRISIS, SISTEMAS DE CALL &amp; DISPATCH, SISTEMAS DE INTELIGENCIA, SISTEMAS DE CONTROL DE ACCESO, DESARROLLO, DE SOFTWARE EN GENERAL, SISTEMA DE VIDEO INTELIGENTE,  MANTENIMIENTO EN GENERAL DE TODA CLASE DE ARTÍCULOS, PRODUCTOS Y/O MATERIALES, ASÍ COMO EL USO, APLICACIÓN, COMERCIALIZACIÓN, PERFECCIONAMIENTO, MEJORA, DESARROLLO Y/O ADAPTACIÓN DE LOS PUNTOS SEÑALADOS CON ANTERIORIDAD.</t>
  </si>
  <si>
    <t>TÉCNICAS DE MEJORAMIENTO DE SUELOS CON PROPIEDADES MECÁNICAS POBRES.</t>
  </si>
  <si>
    <t>TRABAJOS DE LIMPIEZA Y MANTENIMIENTO</t>
  </si>
  <si>
    <t>FRECER A LOS INTEGRANTES DE LAS COMUNIDADES EDUCATIVAS (ALUMNOS, PADRES DE FAMILIA, ESCUELAS,PERSONAL DOCENTE Y ADMINISTRATIVO) PRODUCTOS Y SERVICIOS INNOVADORES DE CALIDAD Y CON LOS MEJORES PRECIOS DEL MERCADO.</t>
  </si>
  <si>
    <t>COMPRA VENTA DISTRIBUCION Y FABRICACION DE CALZADO UNIFORMES, EQUIPO DE SEGURIDAD, TELAS, BOLSAS, Y ARTICULOS EN GENERAL.</t>
  </si>
  <si>
    <t>NOS ESPECIALIZAMOS EN TRAJES, SACOS, PANTALONES, CAMISAS Y ROPA CASUAL.</t>
  </si>
  <si>
    <t>OTROS INTERMEDIARIOS DEL COMERCIO AL POR MENOR</t>
  </si>
  <si>
    <t>SERVICIO DE SANIDAD, INOCUIDAD Y CALIDA AGROALIMENTARIA. </t>
  </si>
  <si>
    <t>TEXTILES ROPA PARA HOMBRES Y MUJERES CONFECCIONES</t>
  </si>
  <si>
    <t>FABRICACION DE CALZADO CON CORTE DE PIEL Y CUERO</t>
  </si>
  <si>
    <t>REALIZA INVESTIGACIÓN CIENTÍFICA, DESARROLLO TECNOLÓGICO Y FORMACIÓN DE RECURSOS HUMANOS, EN LAS ÁREAS DE MATERIALES, ENERGÍA Y MEDIO AMBIENTE.</t>
  </si>
  <si>
    <t>COMERCIALIZACION DE FERRETERIA Y TLAPALERIA</t>
  </si>
  <si>
    <t>URBANIZACION</t>
  </si>
  <si>
    <t>CONSTRUCCIÓN DE CARRETERAS, PUENTES Y SIMILARES</t>
  </si>
  <si>
    <t>AD-SRO-CONV-DCAGI-SC-001-17</t>
  </si>
  <si>
    <t>COMISION FEDEAL DE ELECTRICIDAD</t>
  </si>
  <si>
    <t>GERENCIA DE ESTUDIOS DE INGENIERIA CIVIL</t>
  </si>
  <si>
    <t>ELABORACION DE ESTUDIOS Y PROYECTO EJECUTIVO DEL SISTEMA DE DRENAJE PLUVIAL COMPLEMENTARIO DEL NAICM PARA LAS INTERCONEXIONES A LA INFRAESTRUCTURA HIDRAULICA DE CONAGUA MEDIANTE OBRAS SUBTERRANEAS</t>
  </si>
  <si>
    <t>CONVENIO</t>
  </si>
  <si>
    <t>http://www.ppef.hacienda.gob.mx/work/models/PPEF2017/docs/09/r09_kdh_pie.pdf</t>
  </si>
  <si>
    <t>31/01/18</t>
  </si>
  <si>
    <t>http://189.211.120.220:8880/files/opendata/opend/17001-AD-SRO-CONV-DCAGI-SC-001-17/15.-%20CF/15.pdf</t>
  </si>
  <si>
    <t>http://189.211.120.220:8880/files/opendata/opend/17001-AD-SRO-CONV-DCAGI-SC-001-17/4.-%20TR/4.pdf</t>
  </si>
  <si>
    <t>AD-SRO-CONV-DCAGI-SC-002-17</t>
  </si>
  <si>
    <t>RESIDENCIA REGIONAL DE CONSTRUCCION DE PROYECTOS DE TRANSMISION Y TRANSFORMACION CENTRO</t>
  </si>
  <si>
    <t>SUPERVISION DEL DESARROLLO DE INGENIERIA DETALLE Y CONSTRUCCION DE SUBESTACIONES Y ACOMETIDA ELECTRICA DEL NUEVO AEROPUERTO INTERNACIONAL DE LA CIUDAD DE MEXICO (NAICM)</t>
  </si>
  <si>
    <t>23/01/2017</t>
  </si>
  <si>
    <t>http://189.211.120.220:8880/files/opendata/opend/17002-AD-SRO-CONV-DCAGI-SC-002-17/15.-%20CF/15.pdf</t>
  </si>
  <si>
    <t>Ciudad Industrial</t>
  </si>
  <si>
    <t>Irapuato</t>
  </si>
  <si>
    <t>Avenida Irapuato</t>
  </si>
  <si>
    <t>COMISION FEDERAL DE ELECTRICIDAD A TRAVES DE LA RESIDECIA REGIONAL DE CONSTRUCCION DE PROYECTOS DE TRANSMISION Y TRANSFORMACION CENTRO</t>
  </si>
  <si>
    <t>http://189.211.120.220:8880/files/opendata/opend/17002-AD-SRO-CONV-DCAGI-SC-002-17/4.-%20TR/4.pdf</t>
  </si>
  <si>
    <t>AD-SRO-CONV-DCAGI-SC-009-16</t>
  </si>
  <si>
    <t>TRABAJOS COMPLEMENTARIOS DE LA CAMPANA DE EXPLORACION GEOTECNICA, MUESTREO Y SISTEMAS DE MEDICION EN LAS AEROPISTAS, CALLES DE RODAJE, CAMINOS INTERNOS, PISTA 6 Y EDIFICACION DEL NUEVO AEROPUERTO INTERNACIONAL DE LA CIUDAD DE MEXICO.</t>
  </si>
  <si>
    <t>15/10/2016</t>
  </si>
  <si>
    <t>14/08/2017</t>
  </si>
  <si>
    <t>http://189.211.120.220:8880/files/opendata/opend/16009-AD-SRO-CONV-DCAGI-SC-009-16/15.-%20CF/15.pdf</t>
  </si>
  <si>
    <t>AD-SRO-CONV-DCAGI-SC-010-16</t>
  </si>
  <si>
    <t>MEDICION DE LA INSTRUMENTACION GEOTECNICA EN LA PRECARGA DE LAS PISTAS 2 Y 3 DEL NUEVO AEROPUERTO INTERNACIONAL DE LA CIUDAD DE MEXICO (NAICM).</t>
  </si>
  <si>
    <t>http://189.211.120.220:8880/files/opendata/partidas/62201.pdf</t>
  </si>
  <si>
    <t>29/11/2018</t>
  </si>
  <si>
    <t>http://189.211.120.220:8880/files/opendata/opend/16010-AD-SRO-CONV-DCAGI-SC-010-16/15.-%20CF/15.pdf</t>
  </si>
  <si>
    <t>http://189.211.120.220:8880/files/opendata/opend/16010-AD-SRO-CONV-DCAGI-SC-010-16/4.-%20TR/4.pdf</t>
  </si>
  <si>
    <t>AD-SRO-CONV-DCAGI-SC-011-16</t>
  </si>
  <si>
    <t>MK-009KDH1000</t>
  </si>
  <si>
    <t>INSTALACION DE LA INSTRUMENTACION GEOTECNICA EN LA PRECARGA DE LAS PISTAS 2 Y 3 DEL NUEVO AEROPUERTO INTERNACIONAL DE LA CIUDAD DE MEXICO (NAICM)</t>
  </si>
  <si>
    <t>31/01/2018</t>
  </si>
  <si>
    <t>http://189.211.120.220:8880/files/opendata/opend/16011-AD-SRO-CONV-DCAGI-SC-011-16/15.-%20CF/15.pdf</t>
  </si>
  <si>
    <t>Calle Augusto Rodin No. 266</t>
  </si>
  <si>
    <t>http://189.211.120.220:8880/files/opendata/opend/16011-AD-SRO-CONV-DCAGI-SC-011-16/4.-%20TR/4.pdf</t>
  </si>
  <si>
    <t>MK-009KDH1001</t>
  </si>
  <si>
    <t>CONVENIO No.DVMC-008/2016</t>
  </si>
  <si>
    <t>MK-009KDH1002</t>
  </si>
  <si>
    <t>REUBICACION DE POSTES DE LA LINEA ELECTRICA DE CFE QUE INTERFIEREN CON LOS CAMINOS DE DESACELERACION Y ACELERACION DEL POLIGONO DEL NAICM</t>
  </si>
  <si>
    <t>http://189.211.120.220:8880/files/opendata/opend/16008-DVMC-008-2016/15.-%20CF/15.pdf</t>
  </si>
  <si>
    <t>http://189.211.120.220:8880/files/opendata/opend/16008-DVMC-008-2016/4.-%20TR/4.pdf</t>
  </si>
  <si>
    <t>EN PROCESO</t>
  </si>
  <si>
    <t>AVANCE FÍSICO</t>
  </si>
  <si>
    <t>LIMPIEZA, NIVELACIÓN E INSTRUMENTACIÓN GEOTÉCNICA DE PISTA NO. 6 DEL NAICM</t>
  </si>
  <si>
    <t>CONVENIO SEDENA PISTA 6</t>
  </si>
  <si>
    <t>http://189.211.120.220:8880/files/opendata/opend/17006-AD-OP-CONV-DCAGI-SC-006-17/15.-%20CF/15.pdf</t>
  </si>
  <si>
    <t>104-O14-CUNA01-3S</t>
  </si>
  <si>
    <t>MK-009KDH1003</t>
  </si>
  <si>
    <t>MK-009KDH1004</t>
  </si>
  <si>
    <t>MK-009KDH1005</t>
  </si>
  <si>
    <t>6251</t>
  </si>
  <si>
    <t>6252</t>
  </si>
  <si>
    <t>6291</t>
  </si>
  <si>
    <t>6292</t>
  </si>
  <si>
    <t>6293</t>
  </si>
  <si>
    <t>SERVICIOS ADMINISTRADOS DE INFRAESTRUCTURA DE COMUNICACIONES DE VOZ, DATOS Y VIDEO PARA EL GRUPO AEROPORTUARIO DE LA CIUDAD DE MEXICO S.A. DE C.V., PARA LOS EJERCICIOS FISCALES 2015 A 2019</t>
  </si>
  <si>
    <t>3581</t>
  </si>
  <si>
    <t xml:space="preserve">ITP-S-DCAGI-SC-004/2014 </t>
  </si>
  <si>
    <t>SUMA_DESCALIFICADAS</t>
  </si>
  <si>
    <t>CHECK_DESCALIFICADAS</t>
  </si>
  <si>
    <t>NO REBASA</t>
  </si>
  <si>
    <t xml:space="preserve">CONSTRUCCION DE LA LOSA DE CIMENTACION DEL CENTRO DE TRANSPORTE TERRESTRE DEL NUEVO AEROPUERTO INTERNACIONAL DE LA CIUDAD DE MEXICO </t>
  </si>
  <si>
    <t>UNA SOLVENTE</t>
  </si>
  <si>
    <t>IA-009KDH999-N2-2014</t>
  </si>
  <si>
    <t>EXITO_DEPENDENCIA</t>
  </si>
  <si>
    <t>Gana_Pierde</t>
  </si>
  <si>
    <t>GANA_PIERDE</t>
  </si>
  <si>
    <t>EXITO</t>
  </si>
  <si>
    <t>CD</t>
  </si>
  <si>
    <t>NECESIDAD _DE_FINIQUITO_o_CM</t>
  </si>
  <si>
    <t>04/17/217</t>
  </si>
  <si>
    <t>DIF_DIAS_CONTRATO_FINIQUITO</t>
  </si>
  <si>
    <t>27/11/2016</t>
  </si>
  <si>
    <t>23/09/2016</t>
  </si>
  <si>
    <t>ADMINISTRACI?N, CONTROL, SUPERVISI?N Y VERIFICACI?N DE CALIDAD DE LA CONSTRUCCI?N DE LA CONEXI?N A DESNIVEL DE LA AUTOPISTA PE??N - TEXCOCO CON LA CARRETERA LIBRE: TEXCOCO-ECATEPEC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</si>
</sst>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mm/dd/yyyy"/>
    <numFmt numFmtId="166" formatCode="dd/mm/yyyy;@"/>
    <numFmt numFmtId="174" formatCode="0.0000%"/>
  </numFmts>
  <fonts count="17" x14ac:knownFonts="1">
    <font>
      <sz val="10"/>
      <color rgb="FF000000"/>
      <name val="Arial"/>
    </font>
    <font>
      <sz val="11"/>
      <color rgb="FF000000"/>
      <name val="Calibri"/>
      <family val="2"/>
    </font>
    <font>
      <sz val="10"/>
      <name val="Arial"/>
      <family val="2"/>
    </font>
    <font>
      <sz val="11"/>
      <color rgb="FF404040"/>
      <name val="Calibri"/>
      <family val="2"/>
    </font>
    <font>
      <sz val="10"/>
      <color rgb="FF000000"/>
      <name val="Arial"/>
      <family val="2"/>
    </font>
    <font>
      <sz val="10"/>
      <color rgb="FF000000"/>
      <name val="Arial"/>
      <family val="2"/>
    </font>
    <font>
      <sz val="11"/>
      <color theme="0"/>
      <name val="Calibri"/>
      <family val="2"/>
    </font>
    <font>
      <u/>
      <sz val="10"/>
      <color theme="11"/>
      <name val="Arial"/>
      <family val="2"/>
    </font>
    <font>
      <sz val="10"/>
      <color rgb="FF000000"/>
      <name val="Calibri"/>
      <family val="2"/>
    </font>
    <font>
      <sz val="12"/>
      <color rgb="FF000000"/>
      <name val="Calibri"/>
      <family val="2"/>
    </font>
    <font>
      <sz val="11"/>
      <color theme="0"/>
      <name val="Calibri"/>
      <family val="2"/>
      <scheme val="minor"/>
    </font>
    <font>
      <sz val="11"/>
      <color rgb="FF465053"/>
      <name val="Calibri"/>
      <family val="2"/>
      <scheme val="minor"/>
    </font>
    <font>
      <sz val="11"/>
      <name val="Calibri"/>
      <family val="2"/>
      <scheme val="minor"/>
    </font>
    <font>
      <sz val="11"/>
      <color rgb="FF000000"/>
      <name val="Calibri"/>
      <family val="2"/>
      <scheme val="minor"/>
    </font>
    <font>
      <sz val="11"/>
      <color rgb="FF404040"/>
      <name val="Calibri"/>
      <family val="2"/>
      <scheme val="minor"/>
    </font>
    <font>
      <sz val="11"/>
      <color rgb="FF333333"/>
      <name val="Calibri"/>
      <family val="2"/>
      <scheme val="minor"/>
    </font>
    <font>
      <b/>
      <sz val="11"/>
      <name val="Calibri"/>
      <family val="2"/>
      <scheme val="minor"/>
    </font>
  </fonts>
  <fills count="4">
    <fill>
      <patternFill patternType="none"/>
    </fill>
    <fill>
      <patternFill patternType="gray125"/>
    </fill>
    <fill>
      <patternFill patternType="solid">
        <fgColor rgb="FF8EAADB"/>
        <bgColor rgb="FF8EAADB"/>
      </patternFill>
    </fill>
    <fill>
      <patternFill patternType="solid">
        <fgColor rgb="FFFFFFFF"/>
        <bgColor rgb="FFFFFFFF"/>
      </patternFill>
    </fill>
  </fills>
  <borders count="3">
    <border>
      <left/>
      <right/>
      <top/>
      <bottom/>
      <diagonal/>
    </border>
    <border>
      <left/>
      <right/>
      <top/>
      <bottom/>
      <diagonal/>
    </border>
    <border>
      <left style="medium">
        <color rgb="FFCCCCCC"/>
      </left>
      <right/>
      <top style="medium">
        <color rgb="FFCCCCCC"/>
      </top>
      <bottom style="medium">
        <color rgb="FFCCCCCC"/>
      </bottom>
      <diagonal/>
    </border>
  </borders>
  <cellStyleXfs count="109">
    <xf numFmtId="0" fontId="0" fillId="0" borderId="0"/>
    <xf numFmtId="164"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1"/>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1"/>
  </cellStyleXfs>
  <cellXfs count="90">
    <xf numFmtId="0" fontId="0" fillId="0" borderId="0" xfId="0" applyFont="1" applyAlignment="1"/>
    <xf numFmtId="0" fontId="1" fillId="0" borderId="0" xfId="0" applyFont="1" applyAlignment="1"/>
    <xf numFmtId="0" fontId="6" fillId="2" borderId="1" xfId="0" applyFont="1" applyFill="1" applyBorder="1" applyAlignment="1">
      <alignment horizontal="left" vertical="top"/>
    </xf>
    <xf numFmtId="0" fontId="0" fillId="0" borderId="1" xfId="0" applyFont="1" applyBorder="1"/>
    <xf numFmtId="0" fontId="3" fillId="0" borderId="0" xfId="0" applyFont="1" applyAlignment="1"/>
    <xf numFmtId="0" fontId="0" fillId="0" borderId="1" xfId="0" applyFont="1" applyBorder="1" applyAlignment="1"/>
    <xf numFmtId="0" fontId="2" fillId="0" borderId="1" xfId="0" applyFont="1" applyBorder="1" applyAlignment="1"/>
    <xf numFmtId="0" fontId="0" fillId="0" borderId="1" xfId="0" applyFont="1" applyFill="1" applyBorder="1" applyAlignment="1">
      <alignment horizontal="left"/>
    </xf>
    <xf numFmtId="0" fontId="1" fillId="0" borderId="1" xfId="5" applyFont="1" applyAlignment="1"/>
    <xf numFmtId="0" fontId="8" fillId="0" borderId="2" xfId="5" applyFont="1" applyBorder="1"/>
    <xf numFmtId="0" fontId="1" fillId="0" borderId="1" xfId="5" applyFont="1" applyFill="1" applyAlignment="1"/>
    <xf numFmtId="0" fontId="1" fillId="0" borderId="1" xfId="5" applyFont="1" applyFill="1" applyBorder="1"/>
    <xf numFmtId="0" fontId="1" fillId="0" borderId="1" xfId="5" applyFont="1" applyFill="1"/>
    <xf numFmtId="4" fontId="1" fillId="0" borderId="1" xfId="5" applyNumberFormat="1" applyFont="1" applyFill="1" applyBorder="1"/>
    <xf numFmtId="0" fontId="9" fillId="0" borderId="1" xfId="0" applyFont="1" applyBorder="1" applyAlignment="1"/>
    <xf numFmtId="0" fontId="0" fillId="0" borderId="1" xfId="0" applyFont="1" applyFill="1" applyBorder="1" applyAlignment="1">
      <alignment horizontal="right"/>
    </xf>
    <xf numFmtId="0" fontId="0" fillId="0" borderId="0" xfId="0" applyFont="1" applyAlignment="1">
      <alignment horizontal="right"/>
    </xf>
    <xf numFmtId="0" fontId="10" fillId="2" borderId="1" xfId="0" applyFont="1" applyFill="1" applyBorder="1" applyAlignment="1">
      <alignment horizontal="left" vertical="top"/>
    </xf>
    <xf numFmtId="166" fontId="10" fillId="2" borderId="1" xfId="0" applyNumberFormat="1" applyFont="1" applyFill="1" applyBorder="1" applyAlignment="1">
      <alignment horizontal="left" vertical="top"/>
    </xf>
    <xf numFmtId="0" fontId="11" fillId="0" borderId="1" xfId="0" applyFont="1" applyFill="1" applyBorder="1" applyAlignment="1">
      <alignment horizontal="left"/>
    </xf>
    <xf numFmtId="0" fontId="12" fillId="0" borderId="1" xfId="0" applyFont="1" applyFill="1" applyBorder="1" applyAlignment="1">
      <alignment horizontal="left"/>
    </xf>
    <xf numFmtId="0" fontId="13" fillId="0" borderId="1" xfId="0" applyFont="1" applyFill="1" applyBorder="1" applyAlignment="1">
      <alignment horizontal="left"/>
    </xf>
    <xf numFmtId="10" fontId="12" fillId="0" borderId="1" xfId="0" applyNumberFormat="1" applyFont="1" applyFill="1" applyBorder="1" applyAlignment="1">
      <alignment horizontal="left"/>
    </xf>
    <xf numFmtId="0" fontId="12" fillId="0" borderId="1" xfId="0" applyFont="1" applyFill="1" applyBorder="1" applyAlignment="1">
      <alignment horizontal="left" vertical="top"/>
    </xf>
    <xf numFmtId="0" fontId="14" fillId="0" borderId="1" xfId="0" applyFont="1" applyFill="1" applyBorder="1" applyAlignment="1">
      <alignment horizontal="left"/>
    </xf>
    <xf numFmtId="49" fontId="12" fillId="0" borderId="1" xfId="0" applyNumberFormat="1" applyFont="1" applyFill="1" applyBorder="1" applyAlignment="1">
      <alignment horizontal="left"/>
    </xf>
    <xf numFmtId="166" fontId="12" fillId="0" borderId="1" xfId="0" applyNumberFormat="1" applyFont="1" applyFill="1" applyBorder="1" applyAlignment="1">
      <alignment horizontal="left"/>
    </xf>
    <xf numFmtId="4" fontId="12" fillId="0" borderId="1" xfId="0" applyNumberFormat="1" applyFont="1" applyFill="1" applyBorder="1" applyAlignment="1">
      <alignment horizontal="left"/>
    </xf>
    <xf numFmtId="14" fontId="12" fillId="0" borderId="1" xfId="0" applyNumberFormat="1" applyFont="1" applyFill="1" applyBorder="1" applyAlignment="1">
      <alignment horizontal="left"/>
    </xf>
    <xf numFmtId="1" fontId="12" fillId="0" borderId="1" xfId="1" applyNumberFormat="1" applyFont="1" applyFill="1" applyBorder="1" applyAlignment="1">
      <alignment horizontal="left"/>
    </xf>
    <xf numFmtId="9" fontId="12" fillId="0" borderId="1" xfId="0" applyNumberFormat="1" applyFont="1" applyFill="1" applyBorder="1" applyAlignment="1">
      <alignment horizontal="left"/>
    </xf>
    <xf numFmtId="2" fontId="12" fillId="0" borderId="1" xfId="0" applyNumberFormat="1" applyFont="1" applyFill="1" applyBorder="1" applyAlignment="1">
      <alignment horizontal="left"/>
    </xf>
    <xf numFmtId="9" fontId="12" fillId="0" borderId="1" xfId="2" applyFont="1" applyFill="1" applyBorder="1" applyAlignment="1">
      <alignment horizontal="left"/>
    </xf>
    <xf numFmtId="0" fontId="13" fillId="0" borderId="1" xfId="0" applyFont="1" applyFill="1" applyBorder="1" applyAlignment="1">
      <alignment horizontal="left" vertical="top"/>
    </xf>
    <xf numFmtId="0" fontId="12" fillId="0" borderId="1" xfId="0" applyNumberFormat="1" applyFont="1" applyFill="1" applyBorder="1" applyAlignment="1">
      <alignment horizontal="left"/>
    </xf>
    <xf numFmtId="0" fontId="13" fillId="0" borderId="1" xfId="0" applyFont="1" applyBorder="1" applyAlignment="1">
      <alignment horizontal="left"/>
    </xf>
    <xf numFmtId="1" fontId="13" fillId="0" borderId="1" xfId="1" applyNumberFormat="1" applyFont="1" applyFill="1" applyBorder="1" applyAlignment="1">
      <alignment horizontal="left" vertical="top"/>
    </xf>
    <xf numFmtId="2" fontId="13" fillId="0" borderId="1" xfId="0" applyNumberFormat="1" applyFont="1" applyFill="1" applyBorder="1" applyAlignment="1">
      <alignment horizontal="left" vertical="top"/>
    </xf>
    <xf numFmtId="166" fontId="11" fillId="0" borderId="1" xfId="0" applyNumberFormat="1" applyFont="1" applyFill="1" applyBorder="1" applyAlignment="1">
      <alignment horizontal="left"/>
    </xf>
    <xf numFmtId="9" fontId="13" fillId="0" borderId="1" xfId="0" applyNumberFormat="1" applyFont="1" applyFill="1" applyBorder="1" applyAlignment="1">
      <alignment horizontal="left" vertical="top"/>
    </xf>
    <xf numFmtId="166" fontId="13"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14" fontId="13" fillId="0" borderId="1" xfId="0" applyNumberFormat="1" applyFont="1" applyFill="1" applyBorder="1" applyAlignment="1">
      <alignment horizontal="left" vertical="top"/>
    </xf>
    <xf numFmtId="0" fontId="15" fillId="0" borderId="1" xfId="0" applyFont="1" applyFill="1" applyBorder="1" applyAlignment="1">
      <alignment horizontal="left"/>
    </xf>
    <xf numFmtId="0" fontId="12" fillId="0" borderId="1" xfId="0" applyNumberFormat="1" applyFont="1" applyFill="1" applyBorder="1" applyAlignment="1">
      <alignment horizontal="left" vertical="top"/>
    </xf>
    <xf numFmtId="14" fontId="12" fillId="0" borderId="1" xfId="0" applyNumberFormat="1" applyFont="1" applyFill="1" applyBorder="1" applyAlignment="1">
      <alignment horizontal="left" vertical="top"/>
    </xf>
    <xf numFmtId="4" fontId="13"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4" fontId="12" fillId="0" borderId="1" xfId="0" applyNumberFormat="1" applyFont="1" applyFill="1" applyBorder="1" applyAlignment="1">
      <alignment horizontal="left" vertical="top"/>
    </xf>
    <xf numFmtId="1" fontId="12" fillId="0" borderId="1" xfId="1" applyNumberFormat="1" applyFont="1" applyFill="1" applyBorder="1" applyAlignment="1">
      <alignment horizontal="left" vertical="top"/>
    </xf>
    <xf numFmtId="4" fontId="12" fillId="0" borderId="1" xfId="0" quotePrefix="1" applyNumberFormat="1" applyFont="1" applyFill="1" applyBorder="1" applyAlignment="1">
      <alignment horizontal="left"/>
    </xf>
    <xf numFmtId="165" fontId="12" fillId="0" borderId="1" xfId="0" applyNumberFormat="1" applyFont="1" applyFill="1" applyBorder="1" applyAlignment="1">
      <alignment horizontal="left"/>
    </xf>
    <xf numFmtId="0" fontId="12" fillId="0" borderId="1" xfId="0" applyFont="1" applyFill="1" applyBorder="1" applyAlignment="1">
      <alignment horizontal="left" wrapText="1"/>
    </xf>
    <xf numFmtId="0" fontId="16" fillId="0" borderId="1" xfId="0" applyFont="1" applyFill="1" applyBorder="1" applyAlignment="1">
      <alignment horizontal="left"/>
    </xf>
    <xf numFmtId="0" fontId="12" fillId="0" borderId="0" xfId="0" applyFont="1" applyFill="1" applyBorder="1" applyAlignment="1">
      <alignment horizontal="left"/>
    </xf>
    <xf numFmtId="0" fontId="12" fillId="0" borderId="1" xfId="0" quotePrefix="1" applyFont="1" applyFill="1" applyBorder="1" applyAlignment="1">
      <alignment horizontal="left"/>
    </xf>
    <xf numFmtId="166" fontId="12" fillId="0" borderId="0" xfId="0" applyNumberFormat="1" applyFont="1" applyAlignment="1">
      <alignment horizontal="left"/>
    </xf>
    <xf numFmtId="9" fontId="13" fillId="0" borderId="1" xfId="2" applyFont="1" applyFill="1" applyBorder="1" applyAlignment="1">
      <alignment horizontal="left"/>
    </xf>
    <xf numFmtId="9" fontId="13" fillId="0" borderId="1" xfId="0" applyNumberFormat="1" applyFont="1" applyFill="1" applyBorder="1" applyAlignment="1">
      <alignment horizontal="left"/>
    </xf>
    <xf numFmtId="10" fontId="13" fillId="0" borderId="1" xfId="0" applyNumberFormat="1" applyFont="1" applyFill="1" applyBorder="1" applyAlignment="1">
      <alignment horizontal="left"/>
    </xf>
    <xf numFmtId="0" fontId="13" fillId="0" borderId="0" xfId="0" applyFont="1" applyAlignment="1">
      <alignment horizontal="left"/>
    </xf>
    <xf numFmtId="14" fontId="13" fillId="0" borderId="1" xfId="0" applyNumberFormat="1" applyFont="1" applyFill="1" applyBorder="1" applyAlignment="1">
      <alignment horizontal="left"/>
    </xf>
    <xf numFmtId="166" fontId="13" fillId="0" borderId="1" xfId="0" applyNumberFormat="1" applyFont="1" applyFill="1" applyBorder="1" applyAlignment="1">
      <alignment horizontal="left"/>
    </xf>
    <xf numFmtId="2" fontId="13" fillId="0" borderId="1" xfId="0" applyNumberFormat="1" applyFont="1" applyFill="1" applyBorder="1" applyAlignment="1">
      <alignment horizontal="left"/>
    </xf>
    <xf numFmtId="0" fontId="13" fillId="0" borderId="0" xfId="0" applyFont="1" applyFill="1" applyAlignment="1">
      <alignment horizontal="left"/>
    </xf>
    <xf numFmtId="9" fontId="13" fillId="0" borderId="0" xfId="0" applyNumberFormat="1" applyFont="1" applyAlignment="1">
      <alignment horizontal="left"/>
    </xf>
    <xf numFmtId="0" fontId="12" fillId="0" borderId="0" xfId="0" applyFont="1" applyFill="1" applyAlignment="1">
      <alignment horizontal="left"/>
    </xf>
    <xf numFmtId="0" fontId="13" fillId="0" borderId="0" xfId="0" applyNumberFormat="1" applyFont="1" applyAlignment="1">
      <alignment horizontal="left"/>
    </xf>
    <xf numFmtId="164" fontId="12" fillId="0" borderId="1" xfId="1" applyFont="1" applyFill="1" applyBorder="1" applyAlignment="1">
      <alignment horizontal="left"/>
    </xf>
    <xf numFmtId="0" fontId="12" fillId="0" borderId="1" xfId="1" applyNumberFormat="1" applyFont="1" applyFill="1" applyBorder="1" applyAlignment="1">
      <alignment horizontal="left"/>
    </xf>
    <xf numFmtId="0" fontId="12" fillId="0" borderId="1" xfId="1" applyNumberFormat="1" applyFont="1" applyFill="1" applyBorder="1" applyAlignment="1">
      <alignment horizontal="left" vertical="top"/>
    </xf>
    <xf numFmtId="164" fontId="10" fillId="2" borderId="1" xfId="1" applyFont="1" applyFill="1" applyBorder="1" applyAlignment="1">
      <alignment horizontal="left" vertical="top"/>
    </xf>
    <xf numFmtId="164" fontId="12" fillId="0" borderId="0" xfId="1" applyFont="1" applyFill="1" applyAlignment="1">
      <alignment horizontal="left"/>
    </xf>
    <xf numFmtId="10" fontId="13" fillId="0" borderId="0" xfId="0" applyNumberFormat="1" applyFont="1" applyFill="1" applyAlignment="1">
      <alignment horizontal="left"/>
    </xf>
    <xf numFmtId="9" fontId="13" fillId="0" borderId="0" xfId="0" applyNumberFormat="1" applyFont="1" applyFill="1" applyAlignment="1">
      <alignment horizontal="left"/>
    </xf>
    <xf numFmtId="4" fontId="13" fillId="0" borderId="0" xfId="0" applyNumberFormat="1" applyFont="1" applyAlignment="1">
      <alignment horizontal="left"/>
    </xf>
    <xf numFmtId="2" fontId="12" fillId="0" borderId="1" xfId="1" applyNumberFormat="1" applyFont="1" applyFill="1" applyBorder="1" applyAlignment="1">
      <alignment horizontal="left"/>
    </xf>
    <xf numFmtId="0" fontId="13" fillId="0" borderId="1" xfId="1" applyNumberFormat="1" applyFont="1" applyFill="1" applyBorder="1" applyAlignment="1">
      <alignment horizontal="left" vertical="top"/>
    </xf>
    <xf numFmtId="174" fontId="13" fillId="0" borderId="0" xfId="0" applyNumberFormat="1" applyFont="1" applyAlignment="1">
      <alignment horizontal="left"/>
    </xf>
    <xf numFmtId="3" fontId="12" fillId="0" borderId="0" xfId="0" applyNumberFormat="1" applyFont="1" applyFill="1" applyAlignment="1">
      <alignment horizontal="left"/>
    </xf>
    <xf numFmtId="0" fontId="13" fillId="0" borderId="0" xfId="0" applyFont="1" applyFill="1" applyAlignment="1">
      <alignment horizontal="left" vertical="center"/>
    </xf>
    <xf numFmtId="14" fontId="13" fillId="0" borderId="0" xfId="0" applyNumberFormat="1" applyFont="1" applyFill="1" applyAlignment="1">
      <alignment horizontal="left"/>
    </xf>
    <xf numFmtId="166" fontId="12" fillId="0" borderId="0" xfId="0" applyNumberFormat="1" applyFont="1" applyFill="1" applyAlignment="1">
      <alignment horizontal="left"/>
    </xf>
    <xf numFmtId="166" fontId="13" fillId="0" borderId="0" xfId="0" applyNumberFormat="1" applyFont="1" applyFill="1" applyAlignment="1">
      <alignment horizontal="left"/>
    </xf>
    <xf numFmtId="0" fontId="4" fillId="0" borderId="1" xfId="108" applyFont="1" applyAlignment="1"/>
    <xf numFmtId="0" fontId="13" fillId="0" borderId="1" xfId="0" applyFont="1" applyBorder="1"/>
    <xf numFmtId="0" fontId="13" fillId="0" borderId="1" xfId="0" applyFont="1" applyBorder="1" applyAlignment="1"/>
    <xf numFmtId="0" fontId="12" fillId="0" borderId="1" xfId="0" applyFont="1" applyBorder="1" applyAlignment="1"/>
    <xf numFmtId="0" fontId="13" fillId="3" borderId="1" xfId="0" applyFont="1" applyFill="1" applyBorder="1" applyAlignment="1"/>
    <xf numFmtId="0" fontId="12" fillId="3" borderId="1" xfId="0" applyFont="1" applyFill="1" applyBorder="1" applyAlignment="1"/>
  </cellXfs>
  <cellStyles count="109">
    <cellStyle name="Comma" xfId="1" builtinId="3"/>
    <cellStyle name="Followed Hyperlink" xfId="3"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Normal" xfId="0" builtinId="0"/>
    <cellStyle name="Normal 2" xfId="5" xr:uid="{00000000-0005-0000-0000-00006B000000}"/>
    <cellStyle name="Normal 3" xfId="108" xr:uid="{3C2F439F-C616-D44D-9884-C57EF1597E9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165100</xdr:colOff>
      <xdr:row>2</xdr:row>
      <xdr:rowOff>0</xdr:rowOff>
    </xdr:from>
    <xdr:to>
      <xdr:col>14</xdr:col>
      <xdr:colOff>647700</xdr:colOff>
      <xdr:row>43</xdr:row>
      <xdr:rowOff>0</xdr:rowOff>
    </xdr:to>
    <xdr:sp macro="" textlink="">
      <xdr:nvSpPr>
        <xdr:cNvPr id="2" name="TextBox 1">
          <a:extLst>
            <a:ext uri="{FF2B5EF4-FFF2-40B4-BE49-F238E27FC236}">
              <a16:creationId xmlns:a16="http://schemas.microsoft.com/office/drawing/2014/main" id="{91A66892-A6E9-BA4C-9A2C-319AC1995D2F}"/>
            </a:ext>
          </a:extLst>
        </xdr:cNvPr>
        <xdr:cNvSpPr txBox="1"/>
      </xdr:nvSpPr>
      <xdr:spPr>
        <a:xfrm>
          <a:off x="2641600" y="330200"/>
          <a:ext cx="9563100" cy="676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a:latin typeface="+mn-lt"/>
              <a:ea typeface="Arial" charset="0"/>
              <a:cs typeface="Arial" charset="0"/>
            </a:rPr>
            <a:t>Índice.</a:t>
          </a:r>
        </a:p>
        <a:p>
          <a:pPr algn="l"/>
          <a:br>
            <a:rPr lang="en-US" sz="1600">
              <a:latin typeface="+mn-lt"/>
              <a:ea typeface="Arial" charset="0"/>
              <a:cs typeface="Arial" charset="0"/>
            </a:rPr>
          </a:br>
          <a:r>
            <a:rPr lang="en-US" sz="1600">
              <a:latin typeface="+mn-lt"/>
              <a:ea typeface="Arial" charset="0"/>
              <a:cs typeface="Arial" charset="0"/>
            </a:rPr>
            <a:t>1) La </a:t>
          </a:r>
          <a:r>
            <a:rPr lang="en-US" sz="1600" b="1">
              <a:latin typeface="+mn-lt"/>
              <a:ea typeface="Arial" charset="0"/>
              <a:cs typeface="Arial" charset="0"/>
            </a:rPr>
            <a:t>pestaña CONTRATOS_NAIM </a:t>
          </a:r>
          <a:r>
            <a:rPr lang="en-US" sz="1600">
              <a:latin typeface="+mn-lt"/>
              <a:ea typeface="Arial" charset="0"/>
              <a:cs typeface="Arial" charset="0"/>
            </a:rPr>
            <a:t>incluye los </a:t>
          </a:r>
          <a:r>
            <a:rPr lang="en-US" sz="1600" b="1">
              <a:latin typeface="+mn-lt"/>
              <a:ea typeface="Arial" charset="0"/>
              <a:cs typeface="Arial" charset="0"/>
            </a:rPr>
            <a:t>274 procedimientos de compra pública </a:t>
          </a:r>
          <a:r>
            <a:rPr lang="en-US" sz="1600">
              <a:latin typeface="+mn-lt"/>
              <a:ea typeface="Arial" charset="0"/>
              <a:cs typeface="Arial" charset="0"/>
            </a:rPr>
            <a:t>del Nuevo</a:t>
          </a:r>
          <a:r>
            <a:rPr lang="en-US" sz="1600" baseline="0">
              <a:latin typeface="+mn-lt"/>
              <a:ea typeface="Arial" charset="0"/>
              <a:cs typeface="Arial" charset="0"/>
            </a:rPr>
            <a:t> Aeropuerto Internacional de México</a:t>
          </a:r>
          <a:r>
            <a:rPr lang="en-US" sz="1600">
              <a:latin typeface="+mn-lt"/>
              <a:ea typeface="Arial" charset="0"/>
              <a:cs typeface="Arial" charset="0"/>
            </a:rPr>
            <a:t> capturados a través de 121 variables utilizadas para documentar las tres etapas del proceso de contratación pública establecido en la legislación. </a:t>
          </a:r>
        </a:p>
        <a:p>
          <a:pPr algn="l"/>
          <a:r>
            <a:rPr lang="en-US" sz="1600">
              <a:latin typeface="+mn-lt"/>
              <a:ea typeface="Arial" charset="0"/>
              <a:cs typeface="Arial" charset="0"/>
            </a:rPr>
            <a:t>Estos 274 procedimientos surgen de los 274 contratos publicados por Grupo Aeroportuario de la Ciudad de México (GACM) en la página a 1</a:t>
          </a:r>
          <a:r>
            <a:rPr lang="en-US" sz="1600" baseline="0">
              <a:latin typeface="+mn-lt"/>
              <a:ea typeface="Arial" charset="0"/>
              <a:cs typeface="Arial" charset="0"/>
            </a:rPr>
            <a:t> de abril </a:t>
          </a:r>
          <a:r>
            <a:rPr lang="en-US" sz="1600">
              <a:latin typeface="+mn-lt"/>
              <a:ea typeface="Arial" charset="0"/>
              <a:cs typeface="Arial" charset="0"/>
            </a:rPr>
            <a:t>de 2018. </a:t>
          </a:r>
        </a:p>
        <a:p>
          <a:pPr algn="l"/>
          <a:endParaRPr lang="en-US" sz="1600">
            <a:latin typeface="+mn-lt"/>
            <a:ea typeface="Arial" charset="0"/>
            <a:cs typeface="Arial" charset="0"/>
          </a:endParaRPr>
        </a:p>
        <a:p>
          <a:pPr algn="l"/>
          <a:r>
            <a:rPr lang="en-US" sz="1600">
              <a:latin typeface="+mn-lt"/>
              <a:ea typeface="Arial" charset="0"/>
              <a:cs typeface="Arial" charset="0"/>
            </a:rPr>
            <a:t>Para ciertas variables cuya información no requiere ser publicada por Ley de Obra Pública y Servicios Relacionados con la Misma o la Ley de Adquisiciones, Arrendamientos y Servicios del Sector Público, como serían los dictámenes de excepción a la licitación pública o , solicitamos dicha información a través de los portales de transparencia correspondientes. </a:t>
          </a:r>
        </a:p>
        <a:p>
          <a:pPr algn="l"/>
          <a:endParaRPr lang="en-US" sz="1600">
            <a:latin typeface="+mn-lt"/>
            <a:ea typeface="Arial" charset="0"/>
            <a:cs typeface="Arial" charset="0"/>
          </a:endParaRPr>
        </a:p>
        <a:p>
          <a:pPr algn="l"/>
          <a:r>
            <a:rPr lang="en-US" sz="1600">
              <a:latin typeface="+mn-lt"/>
              <a:ea typeface="Arial" charset="0"/>
              <a:cs typeface="Arial" charset="0"/>
            </a:rPr>
            <a:t>2) La </a:t>
          </a:r>
          <a:r>
            <a:rPr lang="en-US" sz="1600" b="1">
              <a:latin typeface="+mn-lt"/>
              <a:ea typeface="Arial" charset="0"/>
              <a:cs typeface="Arial" charset="0"/>
            </a:rPr>
            <a:t>pestaña PERDEDORAS</a:t>
          </a:r>
          <a:r>
            <a:rPr lang="en-US" sz="1600">
              <a:latin typeface="+mn-lt"/>
              <a:ea typeface="Arial" charset="0"/>
              <a:cs typeface="Arial" charset="0"/>
            </a:rPr>
            <a:t> incluye el identificador de contrato, tipo de procedimiento, nombre de la empresa, si esa empresa estaba en consorcio con otras, y el monto propuesto para la compra pública. Todas las compañías en esta pestaña participaron en el procedimiento de compra pública y emitieron una propuesta, pero el contrato se adjudicó a otra empresa. Si más de una empresa tiene el mismo identificador de contrato y número de consorcio, quiere decir que todas esas empresas emitieron una propuesta en conjunto.</a:t>
          </a:r>
        </a:p>
        <a:p>
          <a:pPr algn="l"/>
          <a:endParaRPr lang="en-US" sz="1600">
            <a:latin typeface="+mn-lt"/>
            <a:ea typeface="Arial" charset="0"/>
            <a:cs typeface="Arial" charset="0"/>
          </a:endParaRPr>
        </a:p>
        <a:p>
          <a:pPr algn="l"/>
          <a:r>
            <a:rPr lang="en-US" sz="1600">
              <a:latin typeface="+mn-lt"/>
              <a:ea typeface="Arial" charset="0"/>
              <a:cs typeface="Arial" charset="0"/>
            </a:rPr>
            <a:t>3) La pestaña</a:t>
          </a:r>
          <a:r>
            <a:rPr lang="en-US" sz="1600" baseline="0">
              <a:latin typeface="+mn-lt"/>
              <a:ea typeface="Arial" charset="0"/>
              <a:cs typeface="Arial" charset="0"/>
            </a:rPr>
            <a:t> </a:t>
          </a:r>
          <a:r>
            <a:rPr lang="en-US" sz="1600" b="1" baseline="0">
              <a:latin typeface="+mn-lt"/>
              <a:ea typeface="Arial" charset="0"/>
              <a:cs typeface="Arial" charset="0"/>
            </a:rPr>
            <a:t>CONVENIOS</a:t>
          </a:r>
          <a:r>
            <a:rPr lang="en-US" sz="1600" baseline="0">
              <a:latin typeface="+mn-lt"/>
              <a:ea typeface="Arial" charset="0"/>
              <a:cs typeface="Arial" charset="0"/>
            </a:rPr>
            <a:t> incluye los 46 convenios entre dependencias públicas capturados a través de las 44 variables utilizadas para documentar lo mejor posible el procedimiento que este tipo de práctica siguen. </a:t>
          </a:r>
          <a:endParaRPr lang="en-US" sz="1600">
            <a:latin typeface="+mn-lt"/>
            <a:ea typeface="Arial" charset="0"/>
            <a:cs typeface="Arial" charset="0"/>
          </a:endParaRPr>
        </a:p>
        <a:p>
          <a:pPr algn="l"/>
          <a:br>
            <a:rPr lang="en-US" sz="1600">
              <a:latin typeface="+mn-lt"/>
              <a:ea typeface="Arial" charset="0"/>
              <a:cs typeface="Arial" charset="0"/>
            </a:rPr>
          </a:br>
          <a:r>
            <a:rPr lang="en-US" sz="1600">
              <a:latin typeface="+mn-lt"/>
              <a:ea typeface="Arial" charset="0"/>
              <a:cs typeface="Arial" charset="0"/>
            </a:rPr>
            <a:t>4) La </a:t>
          </a:r>
          <a:r>
            <a:rPr lang="en-US" sz="1600" b="1">
              <a:latin typeface="+mn-lt"/>
              <a:ea typeface="Arial" charset="0"/>
              <a:cs typeface="Arial" charset="0"/>
            </a:rPr>
            <a:t>pestaña DESCRIP_VARIABLES</a:t>
          </a:r>
          <a:r>
            <a:rPr lang="en-US" sz="1600">
              <a:latin typeface="+mn-lt"/>
              <a:ea typeface="Arial" charset="0"/>
              <a:cs typeface="Arial" charset="0"/>
            </a:rPr>
            <a:t> hace una breve descripción de las 121 variables de la pestaña CONTRATOS_TIMT y menciona la fuente de los datos que fueron usados para cada una.</a:t>
          </a:r>
          <a:endParaRPr lang="en-US" sz="1600" baseline="0">
            <a:latin typeface="+mn-lt"/>
            <a:ea typeface="Arial" charset="0"/>
            <a:cs typeface="Arial"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_NAICM_CONTRATOS_20112017+LM%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ETA"/>
      <sheetName val="calculos"/>
      <sheetName val="wishlist_LM"/>
      <sheetName val="PERDEDORAS_LP"/>
      <sheetName val="Hoja2"/>
      <sheetName val="Hoja1"/>
      <sheetName val="PERDEDORAS_IR"/>
      <sheetName val="ACENTOS"/>
      <sheetName val="PERDEDORAS_LISTA"/>
    </sheetNames>
    <sheetDataSet>
      <sheetData sheetId="0"/>
      <sheetData sheetId="1">
        <row r="2">
          <cell r="X2">
            <v>0</v>
          </cell>
          <cell r="Y2">
            <v>2</v>
          </cell>
        </row>
        <row r="3">
          <cell r="X3">
            <v>1</v>
          </cell>
          <cell r="Y3">
            <v>2</v>
          </cell>
        </row>
        <row r="4">
          <cell r="X4">
            <v>2</v>
          </cell>
          <cell r="Y4">
            <v>3</v>
          </cell>
        </row>
        <row r="5">
          <cell r="X5">
            <v>3</v>
          </cell>
          <cell r="Y5">
            <v>5</v>
          </cell>
        </row>
        <row r="6">
          <cell r="X6">
            <v>4</v>
          </cell>
          <cell r="Y6">
            <v>12</v>
          </cell>
        </row>
        <row r="7">
          <cell r="X7">
            <v>5</v>
          </cell>
          <cell r="Y7">
            <v>8</v>
          </cell>
        </row>
        <row r="8">
          <cell r="X8">
            <v>6</v>
          </cell>
          <cell r="Y8">
            <v>7</v>
          </cell>
        </row>
        <row r="9">
          <cell r="X9">
            <v>7</v>
          </cell>
          <cell r="Y9">
            <v>4</v>
          </cell>
        </row>
        <row r="10">
          <cell r="X10">
            <v>8</v>
          </cell>
          <cell r="Y10">
            <v>1</v>
          </cell>
        </row>
        <row r="11">
          <cell r="X11">
            <v>9</v>
          </cell>
          <cell r="Y11">
            <v>1</v>
          </cell>
        </row>
        <row r="12">
          <cell r="X12">
            <v>10</v>
          </cell>
          <cell r="Y12">
            <v>1</v>
          </cell>
        </row>
        <row r="13">
          <cell r="X13">
            <v>11</v>
          </cell>
          <cell r="Y13">
            <v>0</v>
          </cell>
        </row>
        <row r="14">
          <cell r="X14">
            <v>12</v>
          </cell>
          <cell r="Y14">
            <v>3</v>
          </cell>
        </row>
        <row r="15">
          <cell r="X15">
            <v>13</v>
          </cell>
          <cell r="Y15">
            <v>0</v>
          </cell>
        </row>
        <row r="16">
          <cell r="X16">
            <v>14</v>
          </cell>
          <cell r="Y16">
            <v>0</v>
          </cell>
        </row>
        <row r="17">
          <cell r="X17">
            <v>15</v>
          </cell>
          <cell r="Y17">
            <v>0</v>
          </cell>
        </row>
        <row r="18">
          <cell r="X18">
            <v>16</v>
          </cell>
          <cell r="Y18">
            <v>0</v>
          </cell>
        </row>
        <row r="19">
          <cell r="X19">
            <v>17</v>
          </cell>
          <cell r="Y19">
            <v>0</v>
          </cell>
        </row>
        <row r="20">
          <cell r="X20">
            <v>18</v>
          </cell>
          <cell r="Y20">
            <v>0</v>
          </cell>
        </row>
        <row r="21">
          <cell r="X21">
            <v>19</v>
          </cell>
          <cell r="Y21">
            <v>0</v>
          </cell>
        </row>
        <row r="22">
          <cell r="X22">
            <v>20</v>
          </cell>
          <cell r="Y22">
            <v>0</v>
          </cell>
        </row>
        <row r="23">
          <cell r="X23">
            <v>21</v>
          </cell>
          <cell r="Y23">
            <v>1</v>
          </cell>
        </row>
        <row r="24">
          <cell r="X24">
            <v>22</v>
          </cell>
          <cell r="Y24">
            <v>0</v>
          </cell>
        </row>
        <row r="25">
          <cell r="X25">
            <v>23</v>
          </cell>
          <cell r="Y25">
            <v>0</v>
          </cell>
        </row>
        <row r="26">
          <cell r="X26">
            <v>24</v>
          </cell>
          <cell r="Y26">
            <v>0</v>
          </cell>
        </row>
        <row r="27">
          <cell r="X27">
            <v>25</v>
          </cell>
          <cell r="Y27">
            <v>0</v>
          </cell>
        </row>
        <row r="28">
          <cell r="X28">
            <v>26</v>
          </cell>
          <cell r="Y28">
            <v>1</v>
          </cell>
        </row>
        <row r="29">
          <cell r="X29">
            <v>27</v>
          </cell>
          <cell r="Y29">
            <v>0</v>
          </cell>
        </row>
        <row r="30">
          <cell r="X30">
            <v>28</v>
          </cell>
          <cell r="Y30">
            <v>0</v>
          </cell>
        </row>
        <row r="31">
          <cell r="X31">
            <v>29</v>
          </cell>
          <cell r="Y31">
            <v>0</v>
          </cell>
        </row>
        <row r="32">
          <cell r="X32">
            <v>30</v>
          </cell>
          <cell r="Y32">
            <v>1</v>
          </cell>
        </row>
        <row r="33">
          <cell r="X33" t="str">
            <v>Más de 30</v>
          </cell>
          <cell r="Y33">
            <v>3</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189.211.120.220:8880/files/opendata/opend/17010-LPI-AS-DCAGI-SC-010-17/15.-%20CF/15.pdf" TargetMode="External"/><Relationship Id="rId21" Type="http://schemas.openxmlformats.org/officeDocument/2006/relationships/hyperlink" Target="http://189.211.120.220:8880/files/opendata/opend/16081-AD-SRO-DCAGI-SC-081-16/15.-%20CF/15.pdf" TargetMode="External"/><Relationship Id="rId42" Type="http://schemas.openxmlformats.org/officeDocument/2006/relationships/hyperlink" Target="http://189.211.120.220:8880/files/opendata/opend/16091-ITP-AS-DCAGI-SC-091-16/15.-%20CF/15.pdf" TargetMode="External"/><Relationship Id="rId63" Type="http://schemas.openxmlformats.org/officeDocument/2006/relationships/hyperlink" Target="http://189.211.120.220:8880/files/opendata/opend/17013-ITP-SRO-DCAGI-SC-013-2017/15.-%20CF/15.pdf" TargetMode="External"/><Relationship Id="rId84" Type="http://schemas.openxmlformats.org/officeDocument/2006/relationships/hyperlink" Target="http://189.211.120.220:8880/files/opendata/15100-AD-SRO-DCAGI-SC-100-15/15.-%20CF/15.pdf" TargetMode="External"/><Relationship Id="rId138" Type="http://schemas.openxmlformats.org/officeDocument/2006/relationships/hyperlink" Target="http://189.211.120.220:8880/files/opendata/opend/17025-AD-SRO-DCAGI-SC-025-17/15.-%20CF/15.pdf" TargetMode="External"/><Relationship Id="rId159" Type="http://schemas.openxmlformats.org/officeDocument/2006/relationships/hyperlink" Target="http://189.211.120.220:8880/files/opendata/opend/17027-LPN-OP-DCAGI-SC-027-17/15.-%20CF/15.pdf" TargetMode="External"/><Relationship Id="rId107" Type="http://schemas.openxmlformats.org/officeDocument/2006/relationships/hyperlink" Target="http://189.211.120.220:8880/files/opendata/opend/16084-LPI-AS-DCAGI-SC-084-16/15.-%20CF/15.pdf" TargetMode="External"/><Relationship Id="rId11" Type="http://schemas.openxmlformats.org/officeDocument/2006/relationships/hyperlink" Target="http://189.211.120.220:8880/files/opendata/16023-ITP-AS-DCAGI-SC-023-16/15.-%20CF/15.pdf" TargetMode="External"/><Relationship Id="rId32" Type="http://schemas.openxmlformats.org/officeDocument/2006/relationships/hyperlink" Target="http://189.211.120.220:8880/files/opendata/opend/16097-LPN-AB-DCAGI-SC-097-16/15.-%20CF/15.pdf" TargetMode="External"/><Relationship Id="rId53" Type="http://schemas.openxmlformats.org/officeDocument/2006/relationships/hyperlink" Target="http://189.211.120.220:8880/files/opendata/opend/17004-AD-OP-DCAGI-SC-004-17/15.-%20CF/15.pdf" TargetMode="External"/><Relationship Id="rId74" Type="http://schemas.openxmlformats.org/officeDocument/2006/relationships/hyperlink" Target="http://189.211.120.220:8880/files/opendata/opend/17037-LPN-AS-DCAGI-SC-037-17/15.-%20CF/15.pdf" TargetMode="External"/><Relationship Id="rId128" Type="http://schemas.openxmlformats.org/officeDocument/2006/relationships/hyperlink" Target="http://189.211.120.220:8880/files/opendata/opend/17024-AD-AS-DCAGI-SC-024-17/15.-%20CF/15.pdf" TargetMode="External"/><Relationship Id="rId149" Type="http://schemas.openxmlformats.org/officeDocument/2006/relationships/hyperlink" Target="http://189.211.120.220:8880/files/opendata/opend/17032-LPN-AS-DCAGI-SC-032-17/15.-%20CF/15.pdf" TargetMode="External"/><Relationship Id="rId5" Type="http://schemas.openxmlformats.org/officeDocument/2006/relationships/hyperlink" Target="http://189.211.120.220:8880/files/opendata/16010-AD-SRO-DCAGI-SC-010-16/15.-%20CF/15.pdf" TargetMode="External"/><Relationship Id="rId95" Type="http://schemas.openxmlformats.org/officeDocument/2006/relationships/hyperlink" Target="http://189.211.120.220:8880/files/opendata/opend/16055-AD-AS-DCAGI-SC-055-16/15.-%20CF/15.pdf" TargetMode="External"/><Relationship Id="rId160" Type="http://schemas.openxmlformats.org/officeDocument/2006/relationships/hyperlink" Target="http://189.211.120.220:8880/files/opendata/opend/17031-LPN-AS-DCAGI-SC-031-17/15.-%20CF/15.pdf" TargetMode="External"/><Relationship Id="rId22" Type="http://schemas.openxmlformats.org/officeDocument/2006/relationships/hyperlink" Target="http://189.211.120.220:8880/files/opendata/opend/16089-AD-AS-DCAGI-SC-089-16/15.-%20CF/15.pdf" TargetMode="External"/><Relationship Id="rId43" Type="http://schemas.openxmlformats.org/officeDocument/2006/relationships/hyperlink" Target="http://189.211.120.220:8880/files/opendata/opend/17009-ITP-AS-DCAGI-SC-009-17/15.-%20CF/15.pdf" TargetMode="External"/><Relationship Id="rId64" Type="http://schemas.openxmlformats.org/officeDocument/2006/relationships/hyperlink" Target="http://189.211.120.220:8880/files/opendata/opend/17044-LPI-AS-DCAGI-SC-044-17/15.-%20CF/15.pdf" TargetMode="External"/><Relationship Id="rId118" Type="http://schemas.openxmlformats.org/officeDocument/2006/relationships/hyperlink" Target="http://189.211.120.220:8880/files/opendata/opend/17001-ITP-SRO-DCAGI-SC-001-17/15.-%20CF/15.pdf" TargetMode="External"/><Relationship Id="rId139" Type="http://schemas.openxmlformats.org/officeDocument/2006/relationships/hyperlink" Target="http://189.211.120.220:8880/files/opendata/15056-AD-AS-DCAGI-SC-056-15/15.-%20CF/15.pdf" TargetMode="External"/><Relationship Id="rId85" Type="http://schemas.openxmlformats.org/officeDocument/2006/relationships/hyperlink" Target="http://189.211.120.220:8880/files/opendata/16010-AD-SRO-DCAGI-SC-010-16/15.-%20CF/15.pdf" TargetMode="External"/><Relationship Id="rId150" Type="http://schemas.openxmlformats.org/officeDocument/2006/relationships/hyperlink" Target="http://189.211.120.220:8880/files/opendata/opend/17033-LPN-AS-DCAGI-SC-033-17/15.-%20CF/15.pdf" TargetMode="External"/><Relationship Id="rId12" Type="http://schemas.openxmlformats.org/officeDocument/2006/relationships/hyperlink" Target="http://189.211.120.220:8880/files/opendata/16036-ITP-AS-DCAGI-SC-036-16/15.-%20CF/15.pdf" TargetMode="External"/><Relationship Id="rId17" Type="http://schemas.openxmlformats.org/officeDocument/2006/relationships/hyperlink" Target="http://189.211.120.220:8880/files/opendata/opend/16083-AD-AS-DCAGI-SC-083-16/15.-%20CF/15.pdf" TargetMode="External"/><Relationship Id="rId33" Type="http://schemas.openxmlformats.org/officeDocument/2006/relationships/hyperlink" Target="http://189.211.120.220:8880/files/opendata/opend/16101-LPN-AB-DCAGI-SC-101-16/15.-%20CF/15.pdf" TargetMode="External"/><Relationship Id="rId38" Type="http://schemas.openxmlformats.org/officeDocument/2006/relationships/hyperlink" Target="http://189.211.120.220:8880/files/opendata/opend/17001-ITP-SRO-DCAGI-SC-001-17/15.-%20CF/15.pdf" TargetMode="External"/><Relationship Id="rId59" Type="http://schemas.openxmlformats.org/officeDocument/2006/relationships/hyperlink" Target="http://189.211.120.220:8880/files/opendata/15056-AD-AS-DCAGI-SC-056-15/15.-%20CF/15.pdf" TargetMode="External"/><Relationship Id="rId103" Type="http://schemas.openxmlformats.org/officeDocument/2006/relationships/hyperlink" Target="http://189.211.120.220:8880/files/opendata/opend/16090-AD-AB-DCAGI-SC-090-16/15.-%20CF/15.pdf" TargetMode="External"/><Relationship Id="rId108" Type="http://schemas.openxmlformats.org/officeDocument/2006/relationships/hyperlink" Target="http://189.211.120.220:8880/files/opendata/opend/16100-LPN-AB-DCAGI-SC-100-16/15.-%20CF/15.pdf" TargetMode="External"/><Relationship Id="rId124" Type="http://schemas.openxmlformats.org/officeDocument/2006/relationships/hyperlink" Target="http://189.211.120.220:8880/files/opendata/opend/17014-ITP-SRO-DCAGI-SC-014-17/15.-%20CF/15.pdf" TargetMode="External"/><Relationship Id="rId129" Type="http://schemas.openxmlformats.org/officeDocument/2006/relationships/hyperlink" Target="http://189.211.120.220:8880/files/opendata/opend/17042-AD-AS-DCAGI-SC-042-17/15.-%20CF/15.pdf" TargetMode="External"/><Relationship Id="rId54" Type="http://schemas.openxmlformats.org/officeDocument/2006/relationships/hyperlink" Target="http://189.211.120.220:8880/files/opendata/opend/17005-AD-OP-DCAGI-SC-005-17/15.-%20CF/15.pdf" TargetMode="External"/><Relationship Id="rId70" Type="http://schemas.openxmlformats.org/officeDocument/2006/relationships/hyperlink" Target="http://189.211.120.220:8880/files/opendata/opend/17033-LPN-AS-DCAGI-SC-033-17/15.-%20CF/15.pdf" TargetMode="External"/><Relationship Id="rId75" Type="http://schemas.openxmlformats.org/officeDocument/2006/relationships/hyperlink" Target="http://189.211.120.220:8880/files/opendata/opend/17038-LPN-AS-DCAGI-SC-038-17/15.-%20CF/15.pdf" TargetMode="External"/><Relationship Id="rId91" Type="http://schemas.openxmlformats.org/officeDocument/2006/relationships/hyperlink" Target="http://189.211.120.220:8880/files/opendata/16023-ITP-AS-DCAGI-SC-023-16/15.-%20CF/15.pdf" TargetMode="External"/><Relationship Id="rId96" Type="http://schemas.openxmlformats.org/officeDocument/2006/relationships/hyperlink" Target="http://189.211.120.220:8880/files/opendata/opend/16079-AD-AS-DCAGI-SC-079-16/15.-%20CF/15.pdf" TargetMode="External"/><Relationship Id="rId140" Type="http://schemas.openxmlformats.org/officeDocument/2006/relationships/hyperlink" Target="http://189.211.120.220:8880/files/opendata/opend/17030-ITP-AS-DCAGI-SC-030-17/15.-%20CF/15.pdf" TargetMode="External"/><Relationship Id="rId145" Type="http://schemas.openxmlformats.org/officeDocument/2006/relationships/hyperlink" Target="http://189.211.120.220:8880/files/opendata/opend/17016-LPI-SRO-DCAGI-SC-016-17/15.-%20CF/15.pdf" TargetMode="External"/><Relationship Id="rId161" Type="http://schemas.openxmlformats.org/officeDocument/2006/relationships/printerSettings" Target="../printerSettings/printerSettings1.bin"/><Relationship Id="rId1" Type="http://schemas.openxmlformats.org/officeDocument/2006/relationships/hyperlink" Target="http://189.211.120.220:8880/files/opendata/15088-AD-SRO-DCAGI-SC-088-15/15.-%20CF/15.pdf" TargetMode="External"/><Relationship Id="rId6" Type="http://schemas.openxmlformats.org/officeDocument/2006/relationships/hyperlink" Target="http://189.211.120.220:8880/files/opendata/15093-AD-SRO-DCAGI-SC-093-15/15.-%20CF/15.pdf" TargetMode="External"/><Relationship Id="rId23" Type="http://schemas.openxmlformats.org/officeDocument/2006/relationships/hyperlink" Target="http://189.211.120.220:8880/files/opendata/opend/16090-AD-AB-DCAGI-SC-090-16/15.-%20CF/15.pdf" TargetMode="External"/><Relationship Id="rId28" Type="http://schemas.openxmlformats.org/officeDocument/2006/relationships/hyperlink" Target="http://189.211.120.220:8880/files/opendata/opend/16100-LPN-AB-DCAGI-SC-100-16/15.-%20CF/15.pdf" TargetMode="External"/><Relationship Id="rId49" Type="http://schemas.openxmlformats.org/officeDocument/2006/relationships/hyperlink" Target="http://189.211.120.220:8880/files/opendata/opend/17042-AD-AS-DCAGI-SC-042-17/15.-%20CF/15.pdf" TargetMode="External"/><Relationship Id="rId114" Type="http://schemas.openxmlformats.org/officeDocument/2006/relationships/hyperlink" Target="http://189.211.120.220:8880/files/opendata/opend/16087-LPI-SRO-DCAGI-SC-087-16/15.-%20CF/15.pdf" TargetMode="External"/><Relationship Id="rId119" Type="http://schemas.openxmlformats.org/officeDocument/2006/relationships/hyperlink" Target="http://189.211.120.220:8880/files/opendata/opend/16094-ITP-AB-DCAGI-SC-094-16/15.-%20CF/15.pdf" TargetMode="External"/><Relationship Id="rId44" Type="http://schemas.openxmlformats.org/officeDocument/2006/relationships/hyperlink" Target="http://189.211.120.220:8880/files/opendata/opend/17014-ITP-SRO-DCAGI-SC-014-17/15.-%20CF/15.pdf" TargetMode="External"/><Relationship Id="rId60" Type="http://schemas.openxmlformats.org/officeDocument/2006/relationships/hyperlink" Target="http://189.211.120.220:8880/files/opendata/opend/17030-ITP-AS-DCAGI-SC-030-17/15.-%20CF/15.pdf" TargetMode="External"/><Relationship Id="rId65" Type="http://schemas.openxmlformats.org/officeDocument/2006/relationships/hyperlink" Target="http://189.211.120.220:8880/files/opendata/opend/17016-LPI-SRO-DCAGI-SC-016-17/15.-%20CF/15.pdf" TargetMode="External"/><Relationship Id="rId81" Type="http://schemas.openxmlformats.org/officeDocument/2006/relationships/hyperlink" Target="http://189.211.120.220:8880/files/opendata/15088-AD-SRO-DCAGI-SC-088-15/15.-%20CF/15.pdf" TargetMode="External"/><Relationship Id="rId86" Type="http://schemas.openxmlformats.org/officeDocument/2006/relationships/hyperlink" Target="http://189.211.120.220:8880/files/opendata/15093-AD-SRO-DCAGI-SC-093-15/15.-%20CF/15.pdf" TargetMode="External"/><Relationship Id="rId130" Type="http://schemas.openxmlformats.org/officeDocument/2006/relationships/hyperlink" Target="http://189.211.120.220:8880/files/opendata/opend/17043-AD-AS-DCAGI-SC-043-17/15.-%20CF/15.pdf" TargetMode="External"/><Relationship Id="rId135" Type="http://schemas.openxmlformats.org/officeDocument/2006/relationships/hyperlink" Target="http://189.211.120.220:8880/files/opendata/opend/17006-AD-OP-DCAGI-SC-006-17/15.-%20CF/15.pdf" TargetMode="External"/><Relationship Id="rId151" Type="http://schemas.openxmlformats.org/officeDocument/2006/relationships/hyperlink" Target="http://189.211.120.220:8880/files/opendata/opend/17034-LPN-AS-DCAGI-SC-034-17/15.-%20CF/15.pdf" TargetMode="External"/><Relationship Id="rId156" Type="http://schemas.openxmlformats.org/officeDocument/2006/relationships/hyperlink" Target="http://189.211.120.220:8880/files/opendata/opend/17039-LPN-AS-DCAGI-SC-039-17/15.-%20CF/15.pdf" TargetMode="External"/><Relationship Id="rId13" Type="http://schemas.openxmlformats.org/officeDocument/2006/relationships/hyperlink" Target="http://189.211.120.220:8880/files/opendata/15014-ITP-OP-DCAGI-SC-014-15/15.-%20CF/15.pdf" TargetMode="External"/><Relationship Id="rId18" Type="http://schemas.openxmlformats.org/officeDocument/2006/relationships/hyperlink" Target="http://189.211.120.220:8880/files/opendata/opend/16082-AD-AS-DCAGI-SC-082-16/15.-%20CF/15.pdf" TargetMode="External"/><Relationship Id="rId39" Type="http://schemas.openxmlformats.org/officeDocument/2006/relationships/hyperlink" Target="http://189.211.120.220:8880/files/opendata/opend/16094-ITP-AB-DCAGI-SC-094-16/15.-%20CF/15.pdf" TargetMode="External"/><Relationship Id="rId109" Type="http://schemas.openxmlformats.org/officeDocument/2006/relationships/hyperlink" Target="http://189.211.120.220:8880/files/opendata/opend/16096-LPN-AB-DCAGI-SC-096-16/15.-%20CF/15.pdf" TargetMode="External"/><Relationship Id="rId34" Type="http://schemas.openxmlformats.org/officeDocument/2006/relationships/hyperlink" Target="http://189.211.120.220:8880/files/opendata/opend/16087-LPI-SRO-DCAGI-SC-087-16/15.-%20CF/15.pdf" TargetMode="External"/><Relationship Id="rId50" Type="http://schemas.openxmlformats.org/officeDocument/2006/relationships/hyperlink" Target="http://189.211.120.220:8880/files/opendata/opend/17043-AD-AS-DCAGI-SC-043-17/15.-%20CF/15.pdf" TargetMode="External"/><Relationship Id="rId55" Type="http://schemas.openxmlformats.org/officeDocument/2006/relationships/hyperlink" Target="http://189.211.120.220:8880/files/opendata/opend/17006-AD-OP-DCAGI-SC-006-17/15.-%20CF/15.pdf" TargetMode="External"/><Relationship Id="rId76" Type="http://schemas.openxmlformats.org/officeDocument/2006/relationships/hyperlink" Target="http://189.211.120.220:8880/files/opendata/opend/17039-LPN-AS-DCAGI-SC-039-17/15.-%20CF/15.pdf" TargetMode="External"/><Relationship Id="rId97" Type="http://schemas.openxmlformats.org/officeDocument/2006/relationships/hyperlink" Target="http://189.211.120.220:8880/files/opendata/opend/16083-AD-AS-DCAGI-SC-083-16/15.-%20CF/15.pdf" TargetMode="External"/><Relationship Id="rId104" Type="http://schemas.openxmlformats.org/officeDocument/2006/relationships/hyperlink" Target="http://189.211.120.220:8880/files/opendata/opend/17008-AD-AS-DCAGI-SC-008-17/15.-%20CF/15.pdf" TargetMode="External"/><Relationship Id="rId120" Type="http://schemas.openxmlformats.org/officeDocument/2006/relationships/hyperlink" Target="http://189.211.120.220:8880/files/opendata/opend/16095-ITP-AS-DCAGI-SC-095-16/15.-%20CF/15.pdf" TargetMode="External"/><Relationship Id="rId125" Type="http://schemas.openxmlformats.org/officeDocument/2006/relationships/hyperlink" Target="http://189.211.120.220:8880/files/opendata/15003-AD-SRO-DCAGI-SC-003-15/15.-%20CF/15.pdf" TargetMode="External"/><Relationship Id="rId141" Type="http://schemas.openxmlformats.org/officeDocument/2006/relationships/hyperlink" Target="http://189.211.120.220:8880/files/opendata/opend/17018-ITP-OP-DCAGI-SC-018-17/15.-%20CF/15.pdf" TargetMode="External"/><Relationship Id="rId146" Type="http://schemas.openxmlformats.org/officeDocument/2006/relationships/hyperlink" Target="http://189.211.120.220:8880/files/opendata/opend/17020-LPN-AS-DCAGI-SC-020-17/15.-%20CF/15.pdf" TargetMode="External"/><Relationship Id="rId7" Type="http://schemas.openxmlformats.org/officeDocument/2006/relationships/hyperlink" Target="http://189.211.120.220:8880/files/opendata/14001-AD-A-DCAGI-SC-001-14/15.-%20CF/15.pdf" TargetMode="External"/><Relationship Id="rId71" Type="http://schemas.openxmlformats.org/officeDocument/2006/relationships/hyperlink" Target="http://189.211.120.220:8880/files/opendata/opend/17034-LPN-AS-DCAGI-SC-034-17/15.-%20CF/15.pdf" TargetMode="External"/><Relationship Id="rId92" Type="http://schemas.openxmlformats.org/officeDocument/2006/relationships/hyperlink" Target="http://189.211.120.220:8880/files/opendata/16036-ITP-AS-DCAGI-SC-036-16/15.-%20CF/15.pdf" TargetMode="External"/><Relationship Id="rId2" Type="http://schemas.openxmlformats.org/officeDocument/2006/relationships/hyperlink" Target="http://189.211.120.220:8880/files/opendata/15099-AD-SRO-DCAGI-SC-099-15/15.-%20CF/15.pdf" TargetMode="External"/><Relationship Id="rId29" Type="http://schemas.openxmlformats.org/officeDocument/2006/relationships/hyperlink" Target="http://189.211.120.220:8880/files/opendata/opend/16096-LPN-AB-DCAGI-SC-096-16/15.-%20CF/15.pdf" TargetMode="External"/><Relationship Id="rId24" Type="http://schemas.openxmlformats.org/officeDocument/2006/relationships/hyperlink" Target="http://189.211.120.220:8880/files/opendata/opend/17008-AD-AS-DCAGI-SC-008-17/15.-%20CF/15.pdf" TargetMode="External"/><Relationship Id="rId40" Type="http://schemas.openxmlformats.org/officeDocument/2006/relationships/hyperlink" Target="http://189.211.120.220:8880/files/opendata/opend/16095-ITP-AS-DCAGI-SC-095-16/15.-%20CF/15.pdf" TargetMode="External"/><Relationship Id="rId45" Type="http://schemas.openxmlformats.org/officeDocument/2006/relationships/hyperlink" Target="http://189.211.120.220:8880/files/opendata/15003-AD-SRO-DCAGI-SC-003-15/15.-%20CF/15.pdf" TargetMode="External"/><Relationship Id="rId66" Type="http://schemas.openxmlformats.org/officeDocument/2006/relationships/hyperlink" Target="http://189.211.120.220:8880/files/opendata/opend/17020-LPN-AS-DCAGI-SC-020-17/15.-%20CF/15.pdf" TargetMode="External"/><Relationship Id="rId87" Type="http://schemas.openxmlformats.org/officeDocument/2006/relationships/hyperlink" Target="http://189.211.120.220:8880/files/opendata/14001-AD-A-DCAGI-SC-001-14/15.-%20CF/15.pdf" TargetMode="External"/><Relationship Id="rId110" Type="http://schemas.openxmlformats.org/officeDocument/2006/relationships/hyperlink" Target="http://189.211.120.220:8880/files/opendata/opend/16099-LPN-AB-DCAGI-SC-099-16/15.-%20CF/15.pdf" TargetMode="External"/><Relationship Id="rId115" Type="http://schemas.openxmlformats.org/officeDocument/2006/relationships/hyperlink" Target="http://189.211.120.220:8880/files/opendata/opend/16093-LPI-OP-DCAGI-SC-093-16/15.-%20CF/15.pdf" TargetMode="External"/><Relationship Id="rId131" Type="http://schemas.openxmlformats.org/officeDocument/2006/relationships/hyperlink" Target="http://189.211.120.220:8880/files/opendata/opend/17049-AD-AS-DCAGI-SC-049-17/15.-%20CF/15.pdf" TargetMode="External"/><Relationship Id="rId136" Type="http://schemas.openxmlformats.org/officeDocument/2006/relationships/hyperlink" Target="http://189.211.120.220:8880/files/opendata/opend/17007-AD-OP-DCAGI-SC-007-17/15.-%20CF/15.pdf" TargetMode="External"/><Relationship Id="rId157" Type="http://schemas.openxmlformats.org/officeDocument/2006/relationships/hyperlink" Target="http://189.211.120.220:8880/files/opendata/opend/17040-LPN-AS-DCAGI-SC-040-17/15.-%20CF/15.pdf" TargetMode="External"/><Relationship Id="rId61" Type="http://schemas.openxmlformats.org/officeDocument/2006/relationships/hyperlink" Target="http://189.211.120.220:8880/files/opendata/opend/17018-ITP-OP-DCAGI-SC-018-17/15.-%20CF/15.pdf" TargetMode="External"/><Relationship Id="rId82" Type="http://schemas.openxmlformats.org/officeDocument/2006/relationships/hyperlink" Target="http://189.211.120.220:8880/files/opendata/15099-AD-SRO-DCAGI-SC-099-15/15.-%20CF/15.pdf" TargetMode="External"/><Relationship Id="rId152" Type="http://schemas.openxmlformats.org/officeDocument/2006/relationships/hyperlink" Target="http://189.211.120.220:8880/files/opendata/opend/17035-LPN-AS-DCAGI-SC-035-17/15.-%20CF/15.pdf" TargetMode="External"/><Relationship Id="rId19" Type="http://schemas.openxmlformats.org/officeDocument/2006/relationships/hyperlink" Target="http://189.211.120.220:8880/files/opendata/opend/16088-AD-OP-DCAGI-SC-088-16/15.-%20CF/15.pdf" TargetMode="External"/><Relationship Id="rId14" Type="http://schemas.openxmlformats.org/officeDocument/2006/relationships/hyperlink" Target="http://189.211.120.220:8880/files/opendata/15044-ITP-SRO-DCAGI-SC-044-15/15.-%20CF/15.pdf" TargetMode="External"/><Relationship Id="rId30" Type="http://schemas.openxmlformats.org/officeDocument/2006/relationships/hyperlink" Target="http://189.211.120.220:8880/files/opendata/opend/16099-LPN-AB-DCAGI-SC-099-16/15.-%20CF/15.pdf" TargetMode="External"/><Relationship Id="rId35" Type="http://schemas.openxmlformats.org/officeDocument/2006/relationships/hyperlink" Target="http://189.211.120.220:8880/files/opendata/opend/16093-LPI-OP-DCAGI-SC-093-16/15.-%20CF/15.pdf" TargetMode="External"/><Relationship Id="rId56" Type="http://schemas.openxmlformats.org/officeDocument/2006/relationships/hyperlink" Target="http://189.211.120.220:8880/files/opendata/opend/17007-AD-OP-DCAGI-SC-007-17/15.-%20CF/15.pdf" TargetMode="External"/><Relationship Id="rId77" Type="http://schemas.openxmlformats.org/officeDocument/2006/relationships/hyperlink" Target="http://189.211.120.220:8880/files/opendata/opend/17040-LPN-AS-DCAGI-SC-040-17/15.-%20CF/15.pdf" TargetMode="External"/><Relationship Id="rId100" Type="http://schemas.openxmlformats.org/officeDocument/2006/relationships/hyperlink" Target="http://189.211.120.220:8880/files/opendata/opend/16085-AD-AS-DCAGI-SC-085-16/15.-%20CF/15.pdf" TargetMode="External"/><Relationship Id="rId105" Type="http://schemas.openxmlformats.org/officeDocument/2006/relationships/hyperlink" Target="http://189.211.120.220:8880/files/opendata/opend/16102-AD-AS-DCAGI-SC-102-16/15.-%20CF/15.pdf" TargetMode="External"/><Relationship Id="rId126" Type="http://schemas.openxmlformats.org/officeDocument/2006/relationships/hyperlink" Target="http://189.211.120.220:8880/files/opendata/opend/17029-ITP-AS-DCAGI-SC-029-17/15.-%20CF/15.pdf" TargetMode="External"/><Relationship Id="rId147" Type="http://schemas.openxmlformats.org/officeDocument/2006/relationships/hyperlink" Target="http://189.211.120.220:8880/files/opendata/opend/17021-LPN-AS-DCAGI-SC-021-17/15.-%20CF/15.pdf" TargetMode="External"/><Relationship Id="rId8" Type="http://schemas.openxmlformats.org/officeDocument/2006/relationships/hyperlink" Target="http://189.211.120.220:8880/files/opendata/15068-AD-AS-DCAGI-SC-068-15/15.-%20CF/15.pdf" TargetMode="External"/><Relationship Id="rId51" Type="http://schemas.openxmlformats.org/officeDocument/2006/relationships/hyperlink" Target="http://189.211.120.220:8880/files/opendata/opend/17049-AD-AS-DCAGI-SC-049-17/15.-%20CF/15.pdf" TargetMode="External"/><Relationship Id="rId72" Type="http://schemas.openxmlformats.org/officeDocument/2006/relationships/hyperlink" Target="http://189.211.120.220:8880/files/opendata/opend/17035-LPN-AS-DCAGI-SC-035-17/15.-%20CF/15.pdf" TargetMode="External"/><Relationship Id="rId93" Type="http://schemas.openxmlformats.org/officeDocument/2006/relationships/hyperlink" Target="http://189.211.120.220:8880/files/opendata/15014-ITP-OP-DCAGI-SC-014-15/15.-%20CF/15.pdf" TargetMode="External"/><Relationship Id="rId98" Type="http://schemas.openxmlformats.org/officeDocument/2006/relationships/hyperlink" Target="http://189.211.120.220:8880/files/opendata/opend/16082-AD-AS-DCAGI-SC-082-16/15.-%20CF/15.pdf" TargetMode="External"/><Relationship Id="rId121" Type="http://schemas.openxmlformats.org/officeDocument/2006/relationships/hyperlink" Target="http://189.211.120.220:8880/files/opendata/opend/16092-ITP-AS-DCAGI-SC-092-16/15.-%20CF/15.pdf" TargetMode="External"/><Relationship Id="rId142" Type="http://schemas.openxmlformats.org/officeDocument/2006/relationships/hyperlink" Target="http://189.211.120.220:8880/files/opendata/opend/17022-ITP-OP-DCAGI-SC-022-17/15.-%20CF/15.pdf" TargetMode="External"/><Relationship Id="rId3" Type="http://schemas.openxmlformats.org/officeDocument/2006/relationships/hyperlink" Target="http://189.211.120.220:8880/files/opendata/16022-AD-SRO-DCAGI-SC-022-16/15.-%20CF/15.pdf" TargetMode="External"/><Relationship Id="rId25" Type="http://schemas.openxmlformats.org/officeDocument/2006/relationships/hyperlink" Target="http://189.211.120.220:8880/files/opendata/opend/16102-AD-AS-DCAGI-SC-102-16/15.-%20CF/15.pdf" TargetMode="External"/><Relationship Id="rId46" Type="http://schemas.openxmlformats.org/officeDocument/2006/relationships/hyperlink" Target="http://189.211.120.220:8880/files/opendata/opend/17029-ITP-AS-DCAGI-SC-029-17/15.-%20CF/15.pdf" TargetMode="External"/><Relationship Id="rId67" Type="http://schemas.openxmlformats.org/officeDocument/2006/relationships/hyperlink" Target="http://189.211.120.220:8880/files/opendata/opend/17021-LPN-AS-DCAGI-SC-021-17/15.-%20CF/15.pdf" TargetMode="External"/><Relationship Id="rId116" Type="http://schemas.openxmlformats.org/officeDocument/2006/relationships/hyperlink" Target="http://189.211.120.220:8880/files/opendata/opend/16086-LPN-AS-DCAGI-SC-086-16/15.-%20CF/15.pdf" TargetMode="External"/><Relationship Id="rId137" Type="http://schemas.openxmlformats.org/officeDocument/2006/relationships/hyperlink" Target="http://189.211.120.220:8880/files/opendata/opend/17045-AD-OP-DCAGI-SC-045-17/15.-%20CF/15.pdf" TargetMode="External"/><Relationship Id="rId158" Type="http://schemas.openxmlformats.org/officeDocument/2006/relationships/hyperlink" Target="http://189.211.120.220:8880/files/opendata/opend/17017-LPN-OP-DCAGI-SC-017-17/15.-%20CF/15.pdf" TargetMode="External"/><Relationship Id="rId20" Type="http://schemas.openxmlformats.org/officeDocument/2006/relationships/hyperlink" Target="http://189.211.120.220:8880/files/opendata/opend/16085-AD-AS-DCAGI-SC-085-16/15.-%20CF/15.pdf" TargetMode="External"/><Relationship Id="rId41" Type="http://schemas.openxmlformats.org/officeDocument/2006/relationships/hyperlink" Target="http://189.211.120.220:8880/files/opendata/opend/16092-ITP-AS-DCAGI-SC-092-16/15.-%20CF/15.pdf" TargetMode="External"/><Relationship Id="rId62" Type="http://schemas.openxmlformats.org/officeDocument/2006/relationships/hyperlink" Target="http://189.211.120.220:8880/files/opendata/opend/17022-ITP-OP-DCAGI-SC-022-17/15.-%20CF/15.pdf" TargetMode="External"/><Relationship Id="rId83" Type="http://schemas.openxmlformats.org/officeDocument/2006/relationships/hyperlink" Target="http://189.211.120.220:8880/files/opendata/16022-AD-SRO-DCAGI-SC-022-16/15.-%20CF/15.pdf" TargetMode="External"/><Relationship Id="rId88" Type="http://schemas.openxmlformats.org/officeDocument/2006/relationships/hyperlink" Target="http://189.211.120.220:8880/files/opendata/15068-AD-AS-DCAGI-SC-068-15/15.-%20CF/15.pdf" TargetMode="External"/><Relationship Id="rId111" Type="http://schemas.openxmlformats.org/officeDocument/2006/relationships/hyperlink" Target="http://189.211.120.220:8880/files/opendata/opend/16098-LPN-AB-DCAGI-SC-098-16/15.-%20CF/15.pdf" TargetMode="External"/><Relationship Id="rId132" Type="http://schemas.openxmlformats.org/officeDocument/2006/relationships/hyperlink" Target="http://189.211.120.220:8880/files/opendata/opend/17003-AD-OP-DCAGI-SC-003-17/15.-%20CF/15.pdf" TargetMode="External"/><Relationship Id="rId153" Type="http://schemas.openxmlformats.org/officeDocument/2006/relationships/hyperlink" Target="http://189.211.120.220:8880/files/opendata/opend/17036-LPN-AS-DCAGI-SC-036-17/15.-%20CF/15.pdf" TargetMode="External"/><Relationship Id="rId15" Type="http://schemas.openxmlformats.org/officeDocument/2006/relationships/hyperlink" Target="http://189.211.120.220:8880/files/opendata/opend/16055-AD-AS-DCAGI-SC-055-16/15.-%20CF/15.pdf" TargetMode="External"/><Relationship Id="rId36" Type="http://schemas.openxmlformats.org/officeDocument/2006/relationships/hyperlink" Target="http://189.211.120.220:8880/files/opendata/opend/16086-LPN-AS-DCAGI-SC-086-16/15.-%20CF/15.pdf" TargetMode="External"/><Relationship Id="rId57" Type="http://schemas.openxmlformats.org/officeDocument/2006/relationships/hyperlink" Target="http://189.211.120.220:8880/files/opendata/opend/17045-AD-OP-DCAGI-SC-045-17/15.-%20CF/15.pdf" TargetMode="External"/><Relationship Id="rId106" Type="http://schemas.openxmlformats.org/officeDocument/2006/relationships/hyperlink" Target="http://189.211.120.220:8880/files/opendata/odata/16041-AD-AB-DCAGI-SC-041-16/15.-%20CF/15.pdf" TargetMode="External"/><Relationship Id="rId127" Type="http://schemas.openxmlformats.org/officeDocument/2006/relationships/hyperlink" Target="http://189.211.120.220:8880/files/opendata/opend/17015-AD-AS-DCAGI-SC-015-17/15.-%20CF/15.pdf" TargetMode="External"/><Relationship Id="rId10" Type="http://schemas.openxmlformats.org/officeDocument/2006/relationships/hyperlink" Target="http://189.211.120.220:8880/files/opendata/16018-ITP-SRO-DCAGI-SC-018-16/15.-%20CF/15.pdf" TargetMode="External"/><Relationship Id="rId31" Type="http://schemas.openxmlformats.org/officeDocument/2006/relationships/hyperlink" Target="http://189.211.120.220:8880/files/opendata/opend/16098-LPN-AB-DCAGI-SC-098-16/15.-%20CF/15.pdf" TargetMode="External"/><Relationship Id="rId52" Type="http://schemas.openxmlformats.org/officeDocument/2006/relationships/hyperlink" Target="http://189.211.120.220:8880/files/opendata/opend/17003-AD-OP-DCAGI-SC-003-17/15.-%20CF/15.pdf" TargetMode="External"/><Relationship Id="rId73" Type="http://schemas.openxmlformats.org/officeDocument/2006/relationships/hyperlink" Target="http://189.211.120.220:8880/files/opendata/opend/17036-LPN-AS-DCAGI-SC-036-17/15.-%20CF/15.pdf" TargetMode="External"/><Relationship Id="rId78" Type="http://schemas.openxmlformats.org/officeDocument/2006/relationships/hyperlink" Target="http://189.211.120.220:8880/files/opendata/opend/17017-LPN-OP-DCAGI-SC-017-17/15.-%20CF/15.pdf" TargetMode="External"/><Relationship Id="rId94" Type="http://schemas.openxmlformats.org/officeDocument/2006/relationships/hyperlink" Target="http://189.211.120.220:8880/files/opendata/15044-ITP-SRO-DCAGI-SC-044-15/15.-%20CF/15.pdf" TargetMode="External"/><Relationship Id="rId99" Type="http://schemas.openxmlformats.org/officeDocument/2006/relationships/hyperlink" Target="http://189.211.120.220:8880/files/opendata/opend/16088-AD-OP-DCAGI-SC-088-16/15.-%20CF/15.pdf" TargetMode="External"/><Relationship Id="rId101" Type="http://schemas.openxmlformats.org/officeDocument/2006/relationships/hyperlink" Target="http://189.211.120.220:8880/files/opendata/opend/16081-AD-SRO-DCAGI-SC-081-16/15.-%20CF/15.pdf" TargetMode="External"/><Relationship Id="rId122" Type="http://schemas.openxmlformats.org/officeDocument/2006/relationships/hyperlink" Target="http://189.211.120.220:8880/files/opendata/opend/16091-ITP-AS-DCAGI-SC-091-16/15.-%20CF/15.pdf" TargetMode="External"/><Relationship Id="rId143" Type="http://schemas.openxmlformats.org/officeDocument/2006/relationships/hyperlink" Target="http://189.211.120.220:8880/files/opendata/opend/17013-ITP-SRO-DCAGI-SC-013-2017/15.-%20CF/15.pdf" TargetMode="External"/><Relationship Id="rId148" Type="http://schemas.openxmlformats.org/officeDocument/2006/relationships/hyperlink" Target="http://189.211.120.220:8880/files/opendata/opend/17023-LPN-AS-DCAGI-SC-023-17/15.-%20CF/15.pdf" TargetMode="External"/><Relationship Id="rId4" Type="http://schemas.openxmlformats.org/officeDocument/2006/relationships/hyperlink" Target="http://189.211.120.220:8880/files/opendata/15100-AD-SRO-DCAGI-SC-100-15/15.-%20CF/15.pdf" TargetMode="External"/><Relationship Id="rId9" Type="http://schemas.openxmlformats.org/officeDocument/2006/relationships/hyperlink" Target="http://189.211.120.220:8880/files/opendata/16018-ITP-SRO-DCAGI-SC-018-16/15.-%20CF/15.pdf" TargetMode="External"/><Relationship Id="rId26" Type="http://schemas.openxmlformats.org/officeDocument/2006/relationships/hyperlink" Target="http://189.211.120.220:8880/files/opendata/odata/16041-AD-AB-DCAGI-SC-041-16/15.-%20CF/15.pdf" TargetMode="External"/><Relationship Id="rId47" Type="http://schemas.openxmlformats.org/officeDocument/2006/relationships/hyperlink" Target="http://189.211.120.220:8880/files/opendata/opend/17015-AD-AS-DCAGI-SC-015-17/15.-%20CF/15.pdf" TargetMode="External"/><Relationship Id="rId68" Type="http://schemas.openxmlformats.org/officeDocument/2006/relationships/hyperlink" Target="http://189.211.120.220:8880/files/opendata/opend/17023-LPN-AS-DCAGI-SC-023-17/15.-%20CF/15.pdf" TargetMode="External"/><Relationship Id="rId89" Type="http://schemas.openxmlformats.org/officeDocument/2006/relationships/hyperlink" Target="http://189.211.120.220:8880/files/opendata/16018-ITP-SRO-DCAGI-SC-018-16/15.-%20CF/15.pdf" TargetMode="External"/><Relationship Id="rId112" Type="http://schemas.openxmlformats.org/officeDocument/2006/relationships/hyperlink" Target="http://189.211.120.220:8880/files/opendata/opend/16097-LPN-AB-DCAGI-SC-097-16/15.-%20CF/15.pdf" TargetMode="External"/><Relationship Id="rId133" Type="http://schemas.openxmlformats.org/officeDocument/2006/relationships/hyperlink" Target="http://189.211.120.220:8880/files/opendata/opend/17004-AD-OP-DCAGI-SC-004-17/15.-%20CF/15.pdf" TargetMode="External"/><Relationship Id="rId154" Type="http://schemas.openxmlformats.org/officeDocument/2006/relationships/hyperlink" Target="http://189.211.120.220:8880/files/opendata/opend/17037-LPN-AS-DCAGI-SC-037-17/15.-%20CF/15.pdf" TargetMode="External"/><Relationship Id="rId16" Type="http://schemas.openxmlformats.org/officeDocument/2006/relationships/hyperlink" Target="http://189.211.120.220:8880/files/opendata/opend/16079-AD-AS-DCAGI-SC-079-16/15.-%20CF/15.pdf" TargetMode="External"/><Relationship Id="rId37" Type="http://schemas.openxmlformats.org/officeDocument/2006/relationships/hyperlink" Target="http://189.211.120.220:8880/files/opendata/opend/17010-LPI-AS-DCAGI-SC-010-17/15.-%20CF/15.pdf" TargetMode="External"/><Relationship Id="rId58" Type="http://schemas.openxmlformats.org/officeDocument/2006/relationships/hyperlink" Target="http://189.211.120.220:8880/files/opendata/opend/17025-AD-SRO-DCAGI-SC-025-17/15.-%20CF/15.pdf" TargetMode="External"/><Relationship Id="rId79" Type="http://schemas.openxmlformats.org/officeDocument/2006/relationships/hyperlink" Target="http://189.211.120.220:8880/files/opendata/opend/17027-LPN-OP-DCAGI-SC-027-17/15.-%20CF/15.pdf" TargetMode="External"/><Relationship Id="rId102" Type="http://schemas.openxmlformats.org/officeDocument/2006/relationships/hyperlink" Target="http://189.211.120.220:8880/files/opendata/opend/16089-AD-AS-DCAGI-SC-089-16/15.-%20CF/15.pdf" TargetMode="External"/><Relationship Id="rId123" Type="http://schemas.openxmlformats.org/officeDocument/2006/relationships/hyperlink" Target="http://189.211.120.220:8880/files/opendata/opend/17009-ITP-AS-DCAGI-SC-009-17/15.-%20CF/15.pdf" TargetMode="External"/><Relationship Id="rId144" Type="http://schemas.openxmlformats.org/officeDocument/2006/relationships/hyperlink" Target="http://189.211.120.220:8880/files/opendata/opend/17044-LPI-AS-DCAGI-SC-044-17/15.-%20CF/15.pdf" TargetMode="External"/><Relationship Id="rId90" Type="http://schemas.openxmlformats.org/officeDocument/2006/relationships/hyperlink" Target="http://189.211.120.220:8880/files/opendata/16018-ITP-SRO-DCAGI-SC-018-16/15.-%20CF/15.pdf" TargetMode="External"/><Relationship Id="rId27" Type="http://schemas.openxmlformats.org/officeDocument/2006/relationships/hyperlink" Target="http://189.211.120.220:8880/files/opendata/opend/16084-LPI-AS-DCAGI-SC-084-16/15.-%20CF/15.pdf" TargetMode="External"/><Relationship Id="rId48" Type="http://schemas.openxmlformats.org/officeDocument/2006/relationships/hyperlink" Target="http://189.211.120.220:8880/files/opendata/opend/17024-AD-AS-DCAGI-SC-024-17/15.-%20CF/15.pdf" TargetMode="External"/><Relationship Id="rId69" Type="http://schemas.openxmlformats.org/officeDocument/2006/relationships/hyperlink" Target="http://189.211.120.220:8880/files/opendata/opend/17032-LPN-AS-DCAGI-SC-032-17/15.-%20CF/15.pdf" TargetMode="External"/><Relationship Id="rId113" Type="http://schemas.openxmlformats.org/officeDocument/2006/relationships/hyperlink" Target="http://189.211.120.220:8880/files/opendata/opend/16101-LPN-AB-DCAGI-SC-101-16/15.-%20CF/15.pdf" TargetMode="External"/><Relationship Id="rId134" Type="http://schemas.openxmlformats.org/officeDocument/2006/relationships/hyperlink" Target="http://189.211.120.220:8880/files/opendata/opend/17005-AD-OP-DCAGI-SC-005-17/15.-%20CF/15.pdf" TargetMode="External"/><Relationship Id="rId80" Type="http://schemas.openxmlformats.org/officeDocument/2006/relationships/hyperlink" Target="http://189.211.120.220:8880/files/opendata/opend/17031-LPN-AS-DCAGI-SC-031-17/15.-%20CF/15.pdf" TargetMode="External"/><Relationship Id="rId155" Type="http://schemas.openxmlformats.org/officeDocument/2006/relationships/hyperlink" Target="http://189.211.120.220:8880/files/opendata/opend/17038-LPN-AS-DCAGI-SC-038-17/15.-%20CF/1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189.211.120.220:8880/files/opendata/15006GACM-DCPEV-SJ-CG-E-06-15/15.-%20CF/15.pdf" TargetMode="External"/><Relationship Id="rId13" Type="http://schemas.openxmlformats.org/officeDocument/2006/relationships/hyperlink" Target="http://189.211.120.220:8880/files/opendata/opend/17002-AD-SRO-CONV-DCAGI-SC-002-17/15.-%20CF/15.pdf" TargetMode="External"/><Relationship Id="rId18" Type="http://schemas.openxmlformats.org/officeDocument/2006/relationships/hyperlink" Target="http://189.211.120.220:8880/files/opendata/opend/16010-AD-SRO-CONV-DCAGI-SC-010-16/15.-%20CF/15.pdf" TargetMode="External"/><Relationship Id="rId26" Type="http://schemas.openxmlformats.org/officeDocument/2006/relationships/hyperlink" Target="http://189.211.120.220:8880/files/opendata/14002-GACM-DCI-SJ-CI-02-2014/4.-%20TR/4.pdf" TargetMode="External"/><Relationship Id="rId3" Type="http://schemas.openxmlformats.org/officeDocument/2006/relationships/hyperlink" Target="http://189.211.120.220:8880/files/opendata/15003-GACM-DCI-SJ-CM-E-03-2015/4.-%20TR/4.pdf" TargetMode="External"/><Relationship Id="rId21" Type="http://schemas.openxmlformats.org/officeDocument/2006/relationships/hyperlink" Target="http://189.211.120.220:8880/files/opendata/opend/16011-AD-SRO-CONV-DCAGI-SC-011-16/15.-%20CF/15.pdf" TargetMode="External"/><Relationship Id="rId7" Type="http://schemas.openxmlformats.org/officeDocument/2006/relationships/hyperlink" Target="http://189.211.120.220:8880/files/opendata/15014-GACM-DCI-SJ-CI-014-15/4.-%20TR/4.pdf" TargetMode="External"/><Relationship Id="rId12" Type="http://schemas.openxmlformats.org/officeDocument/2006/relationships/hyperlink" Target="http://www.ppef.hacienda.gob.mx/work/models/PPEF2017/docs/09/r09_kdh_pie.pdf" TargetMode="External"/><Relationship Id="rId17" Type="http://schemas.openxmlformats.org/officeDocument/2006/relationships/hyperlink" Target="http://189.211.120.220:8880/files/opendata/partidas/62201.pdf" TargetMode="External"/><Relationship Id="rId25" Type="http://schemas.openxmlformats.org/officeDocument/2006/relationships/hyperlink" Target="http://189.211.120.220:8880/files/opendata/opend/16008-DVMC-008-2016/4.-%20TR/4.pdf" TargetMode="External"/><Relationship Id="rId2" Type="http://schemas.openxmlformats.org/officeDocument/2006/relationships/hyperlink" Target="http://189.211.120.220:8880/files/opendata/15003-GACM-DCI-SJ-CM-E-03-2015/15.-%20CF/15.pdf" TargetMode="External"/><Relationship Id="rId16" Type="http://schemas.openxmlformats.org/officeDocument/2006/relationships/hyperlink" Target="http://189.211.120.220:8880/files/opendata/opend/16009-AD-SRO-CONV-DCAGI-SC-009-16/15.-%20CF/15.pdf" TargetMode="External"/><Relationship Id="rId20" Type="http://schemas.openxmlformats.org/officeDocument/2006/relationships/hyperlink" Target="http://www.ppef.hacienda.gob.mx/work/models/PPEF2017/docs/09/r09_kdh_pie.pdf" TargetMode="External"/><Relationship Id="rId1" Type="http://schemas.openxmlformats.org/officeDocument/2006/relationships/hyperlink" Target="http://www.apartados.hacienda.gob.mx/presupuesto/temas/pef/2015/docs/09/r09_kdh_pie.pdf" TargetMode="External"/><Relationship Id="rId6" Type="http://schemas.openxmlformats.org/officeDocument/2006/relationships/hyperlink" Target="http://189.211.120.220:8880/files/GACM/SIPOT/HIPERVINCULOSTRANSPARENCIA/FINIQUITOGACM-DCI-SJ-CI-011-2015.pdf" TargetMode="External"/><Relationship Id="rId11" Type="http://schemas.openxmlformats.org/officeDocument/2006/relationships/hyperlink" Target="http://189.211.120.220:8880/files/opendata/opend/17001-AD-SRO-CONV-DCAGI-SC-001-17/4.-%20TR/4.pdf" TargetMode="External"/><Relationship Id="rId24" Type="http://schemas.openxmlformats.org/officeDocument/2006/relationships/hyperlink" Target="http://189.211.120.220:8880/files/opendata/opend/16008-DVMC-008-2016/15.-%20CF/15.pdf" TargetMode="External"/><Relationship Id="rId5" Type="http://schemas.openxmlformats.org/officeDocument/2006/relationships/hyperlink" Target="http://189.211.120.220:8880/files/opendata/14001-CTO.FIDEICOMISO-01-14/15.-%20CF/15.pdf" TargetMode="External"/><Relationship Id="rId15" Type="http://schemas.openxmlformats.org/officeDocument/2006/relationships/hyperlink" Target="http://www.apartados.hacienda.gob.mx/presupuesto/temas/pef/2016/docs/09/r09_kdh_pie.pdf" TargetMode="External"/><Relationship Id="rId23" Type="http://schemas.openxmlformats.org/officeDocument/2006/relationships/hyperlink" Target="http://www.apartados.hacienda.gob.mx/presupuesto/temas/pef/2016/docs/09/r09_kdh_pie.pdf" TargetMode="External"/><Relationship Id="rId10" Type="http://schemas.openxmlformats.org/officeDocument/2006/relationships/hyperlink" Target="http://189.211.120.220:8880/files/opendata/opend/17001-AD-SRO-CONV-DCAGI-SC-001-17/15.-%20CF/15.pdf" TargetMode="External"/><Relationship Id="rId19" Type="http://schemas.openxmlformats.org/officeDocument/2006/relationships/hyperlink" Target="http://189.211.120.220:8880/files/opendata/opend/16010-AD-SRO-CONV-DCAGI-SC-010-16/4.-%20TR/4.pdf" TargetMode="External"/><Relationship Id="rId4" Type="http://schemas.openxmlformats.org/officeDocument/2006/relationships/hyperlink" Target="http://189.211.120.220:8880/files/opendata/14002-GACM-DCI-SJ-CM-E-02-14/15.-%20CF/15.pdf" TargetMode="External"/><Relationship Id="rId9" Type="http://schemas.openxmlformats.org/officeDocument/2006/relationships/hyperlink" Target="http://www.ppef.hacienda.gob.mx/work/models/PPEF2017/docs/09/r09_kdh_pie.pdf" TargetMode="External"/><Relationship Id="rId14" Type="http://schemas.openxmlformats.org/officeDocument/2006/relationships/hyperlink" Target="http://189.211.120.220:8880/files/opendata/opend/17002-AD-SRO-CONV-DCAGI-SC-002-17/4.-%20TR/4.pdf" TargetMode="External"/><Relationship Id="rId22" Type="http://schemas.openxmlformats.org/officeDocument/2006/relationships/hyperlink" Target="http://189.211.120.220:8880/files/opendata/opend/16011-AD-SRO-CONV-DCAGI-SC-011-16/4.-%20TR/4.pdf"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49852-E83E-D34C-98BA-6F8203AE47AD}">
  <dimension ref="A1"/>
  <sheetViews>
    <sheetView tabSelected="1" workbookViewId="0">
      <selection activeCell="P16" sqref="P16"/>
    </sheetView>
  </sheetViews>
  <sheetFormatPr baseColWidth="10" defaultRowHeight="13" x14ac:dyDescent="0.15"/>
  <cols>
    <col min="1" max="16384" width="10.83203125" style="8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B356"/>
  <sheetViews>
    <sheetView zoomScale="90" zoomScaleNormal="90" workbookViewId="0">
      <selection activeCell="EK27" sqref="EK27"/>
    </sheetView>
  </sheetViews>
  <sheetFormatPr baseColWidth="10" defaultColWidth="14.5" defaultRowHeight="15" customHeight="1" x14ac:dyDescent="0.2"/>
  <cols>
    <col min="1" max="1" width="18.5" style="60" customWidth="1"/>
    <col min="2" max="2" width="22.5" style="60" customWidth="1"/>
    <col min="3" max="3" width="11.1640625" style="60" customWidth="1"/>
    <col min="4" max="4" width="18.5" style="60" customWidth="1"/>
    <col min="5" max="5" width="21.1640625" style="60" customWidth="1"/>
    <col min="6" max="6" width="19.5" style="60" customWidth="1"/>
    <col min="7" max="7" width="16.5" style="60" customWidth="1"/>
    <col min="8" max="8" width="9" style="60" customWidth="1"/>
    <col min="9" max="10" width="2.5" style="60" customWidth="1"/>
    <col min="11" max="14" width="6.1640625" style="60" customWidth="1"/>
    <col min="15" max="15" width="29.83203125" style="60" customWidth="1"/>
    <col min="16" max="16" width="10.6640625" style="60" customWidth="1"/>
    <col min="17" max="17" width="16" style="60" customWidth="1"/>
    <col min="18" max="18" width="23.6640625" style="60" customWidth="1"/>
    <col min="19" max="19" width="4.5" style="60" customWidth="1"/>
    <col min="20" max="20" width="6.1640625" style="60" customWidth="1"/>
    <col min="21" max="21" width="6.33203125" style="60" customWidth="1"/>
    <col min="22" max="22" width="5.6640625" style="60" customWidth="1"/>
    <col min="23" max="23" width="22.1640625" style="60" customWidth="1"/>
    <col min="24" max="24" width="4" style="60" customWidth="1"/>
    <col min="25" max="25" width="5.6640625" style="60" customWidth="1"/>
    <col min="26" max="26" width="24.83203125" style="60" customWidth="1"/>
    <col min="27" max="27" width="15" style="60" customWidth="1"/>
    <col min="28" max="28" width="13.5" style="60" customWidth="1"/>
    <col min="29" max="29" width="19.6640625" style="60" customWidth="1"/>
    <col min="30" max="30" width="14.6640625" style="60" customWidth="1"/>
    <col min="31" max="31" width="9.5" style="60" customWidth="1"/>
    <col min="32" max="41" width="10.6640625" style="60" customWidth="1"/>
    <col min="42" max="42" width="13.1640625" style="60" customWidth="1"/>
    <col min="43" max="43" width="13.5" style="56" customWidth="1"/>
    <col min="44" max="44" width="12.1640625" style="56" customWidth="1"/>
    <col min="45" max="45" width="14.5" style="60" customWidth="1"/>
    <col min="46" max="46" width="13.5" style="56" customWidth="1"/>
    <col min="47" max="47" width="10.6640625" style="26" customWidth="1"/>
    <col min="48" max="48" width="11.5" style="56" customWidth="1"/>
    <col min="49" max="49" width="9.5" style="60" customWidth="1"/>
    <col min="50" max="50" width="10" style="60" customWidth="1"/>
    <col min="51" max="53" width="7.1640625" style="60" customWidth="1"/>
    <col min="54" max="54" width="16.6640625" style="60" customWidth="1"/>
    <col min="55" max="55" width="12.33203125" style="56" customWidth="1"/>
    <col min="56" max="56" width="15.1640625" style="56" customWidth="1"/>
    <col min="57" max="57" width="10.6640625" style="56" customWidth="1"/>
    <col min="58" max="58" width="13.6640625" style="60" customWidth="1"/>
    <col min="59" max="59" width="14.6640625" style="60" customWidth="1"/>
    <col min="60" max="60" width="15.83203125" style="60" customWidth="1"/>
    <col min="61" max="61" width="6.83203125" style="60" customWidth="1"/>
    <col min="62" max="62" width="23.5" style="60" customWidth="1"/>
    <col min="63" max="63" width="8.5" style="60" customWidth="1"/>
    <col min="64" max="64" width="8" style="60" customWidth="1"/>
    <col min="65" max="65" width="9.33203125" style="60" customWidth="1"/>
    <col min="66" max="66" width="4.5" style="60" customWidth="1"/>
    <col min="67" max="67" width="8.6640625" style="60" customWidth="1"/>
    <col min="68" max="68" width="4.1640625" style="60" customWidth="1"/>
    <col min="69" max="69" width="6.5" style="60" customWidth="1"/>
    <col min="70" max="70" width="4.5" style="60" customWidth="1"/>
    <col min="71" max="71" width="3.1640625" style="60" customWidth="1"/>
    <col min="72" max="72" width="9.33203125" style="60" customWidth="1"/>
    <col min="73" max="73" width="14.5" style="60" customWidth="1"/>
    <col min="74" max="74" width="3.6640625" style="60" customWidth="1"/>
    <col min="75" max="75" width="5.5" style="60" customWidth="1"/>
    <col min="76" max="76" width="5" style="64" customWidth="1"/>
    <col min="77" max="77" width="5.5" style="60" customWidth="1"/>
    <col min="78" max="78" width="4.5" style="60" customWidth="1"/>
    <col min="79" max="79" width="6.5" style="60" customWidth="1"/>
    <col min="80" max="80" width="9.6640625" style="64" customWidth="1"/>
    <col min="81" max="81" width="9.5" style="64" customWidth="1"/>
    <col min="82" max="85" width="10" style="64" customWidth="1"/>
    <col min="86" max="86" width="10.83203125" style="60" customWidth="1"/>
    <col min="87" max="88" width="10.6640625" style="60" customWidth="1"/>
    <col min="89" max="89" width="14.33203125" style="60" customWidth="1"/>
    <col min="90" max="90" width="10.6640625" style="60" customWidth="1"/>
    <col min="91" max="91" width="8.1640625" style="60" customWidth="1"/>
    <col min="92" max="92" width="3.1640625" style="60" customWidth="1"/>
    <col min="93" max="93" width="3.5" style="60" customWidth="1"/>
    <col min="94" max="94" width="2.6640625" style="60" customWidth="1"/>
    <col min="95" max="95" width="2.1640625" style="60" customWidth="1"/>
    <col min="96" max="96" width="2.5" style="60" customWidth="1"/>
    <col min="97" max="97" width="22.5" style="60" customWidth="1"/>
    <col min="98" max="103" width="16.33203125" style="60" customWidth="1"/>
    <col min="104" max="104" width="20" style="60" customWidth="1"/>
    <col min="105" max="105" width="5.33203125" style="60" customWidth="1"/>
    <col min="106" max="106" width="13.6640625" style="60" customWidth="1"/>
    <col min="107" max="107" width="14.6640625" style="60" customWidth="1"/>
    <col min="108" max="108" width="8" style="60" customWidth="1"/>
    <col min="109" max="110" width="6.5" style="60" customWidth="1"/>
    <col min="111" max="111" width="10.6640625" style="60" customWidth="1"/>
    <col min="112" max="112" width="10.6640625" style="64" customWidth="1"/>
    <col min="113" max="114" width="10.6640625" style="66" customWidth="1"/>
    <col min="115" max="115" width="15.6640625" style="66" customWidth="1"/>
    <col min="116" max="116" width="15.6640625" style="72" customWidth="1"/>
    <col min="117" max="118" width="17.33203125" style="66" customWidth="1"/>
    <col min="119" max="119" width="8.6640625" style="60" customWidth="1"/>
    <col min="120" max="120" width="8.1640625" style="60" customWidth="1"/>
    <col min="121" max="121" width="8.6640625" style="60" customWidth="1"/>
    <col min="122" max="122" width="7.83203125" style="60" customWidth="1"/>
    <col min="123" max="123" width="19.33203125" style="60" customWidth="1"/>
    <col min="124" max="124" width="18.33203125" style="60" customWidth="1"/>
    <col min="125" max="125" width="13.83203125" style="60" customWidth="1"/>
    <col min="126" max="126" width="16.5" style="60" customWidth="1"/>
    <col min="127" max="127" width="21.6640625" style="60" customWidth="1"/>
    <col min="128" max="128" width="18.5" style="60" customWidth="1"/>
    <col min="129" max="129" width="6.1640625" style="60" customWidth="1"/>
    <col min="130" max="130" width="21.33203125" style="60" customWidth="1"/>
    <col min="131" max="134" width="10.6640625" style="60" customWidth="1"/>
    <col min="135" max="135" width="30.6640625" style="60" customWidth="1"/>
    <col min="136" max="147" width="10.6640625" style="60" customWidth="1"/>
    <col min="148" max="148" width="39.1640625" style="60" customWidth="1"/>
    <col min="149" max="153" width="10.6640625" style="60" customWidth="1"/>
    <col min="154" max="154" width="13.6640625" style="67" customWidth="1"/>
    <col min="155" max="16384" width="14.5" style="60"/>
  </cols>
  <sheetData>
    <row r="1" spans="1:156" ht="19.5" customHeight="1" x14ac:dyDescent="0.2">
      <c r="A1" s="17" t="s">
        <v>3</v>
      </c>
      <c r="B1" s="17" t="s">
        <v>5</v>
      </c>
      <c r="C1" s="17" t="s">
        <v>1</v>
      </c>
      <c r="D1" s="17" t="s">
        <v>3</v>
      </c>
      <c r="E1" s="17" t="s">
        <v>4</v>
      </c>
      <c r="F1" s="17" t="s">
        <v>5</v>
      </c>
      <c r="G1" s="17" t="s">
        <v>6</v>
      </c>
      <c r="H1" s="17" t="s">
        <v>7</v>
      </c>
      <c r="I1" s="17" t="s">
        <v>8</v>
      </c>
      <c r="J1" s="17" t="s">
        <v>9</v>
      </c>
      <c r="K1" s="17" t="s">
        <v>10</v>
      </c>
      <c r="L1" s="17" t="s">
        <v>4868</v>
      </c>
      <c r="M1" s="17" t="s">
        <v>11</v>
      </c>
      <c r="N1" s="17" t="s">
        <v>3692</v>
      </c>
      <c r="O1" s="17" t="s">
        <v>12</v>
      </c>
      <c r="P1" s="17" t="s">
        <v>22</v>
      </c>
      <c r="Q1" s="17" t="s">
        <v>24</v>
      </c>
      <c r="R1" s="17" t="s">
        <v>26</v>
      </c>
      <c r="S1" s="17" t="s">
        <v>28</v>
      </c>
      <c r="T1" s="17" t="s">
        <v>29</v>
      </c>
      <c r="U1" s="17" t="s">
        <v>30</v>
      </c>
      <c r="V1" s="17" t="s">
        <v>32</v>
      </c>
      <c r="W1" s="17" t="s">
        <v>33</v>
      </c>
      <c r="X1" s="17" t="s">
        <v>34</v>
      </c>
      <c r="Y1" s="17" t="s">
        <v>35</v>
      </c>
      <c r="Z1" s="17" t="s">
        <v>36</v>
      </c>
      <c r="AA1" s="17" t="s">
        <v>37</v>
      </c>
      <c r="AB1" s="17" t="s">
        <v>48</v>
      </c>
      <c r="AC1" s="17" t="s">
        <v>49</v>
      </c>
      <c r="AD1" s="17" t="s">
        <v>50</v>
      </c>
      <c r="AE1" s="17" t="s">
        <v>51</v>
      </c>
      <c r="AF1" s="17" t="s">
        <v>52</v>
      </c>
      <c r="AG1" s="17" t="s">
        <v>53</v>
      </c>
      <c r="AH1" s="17" t="s">
        <v>54</v>
      </c>
      <c r="AI1" s="17" t="s">
        <v>55</v>
      </c>
      <c r="AJ1" s="17" t="s">
        <v>56</v>
      </c>
      <c r="AK1" s="17" t="s">
        <v>57</v>
      </c>
      <c r="AL1" s="17" t="s">
        <v>58</v>
      </c>
      <c r="AM1" s="17" t="s">
        <v>59</v>
      </c>
      <c r="AN1" s="17" t="s">
        <v>60</v>
      </c>
      <c r="AO1" s="17" t="s">
        <v>61</v>
      </c>
      <c r="AP1" s="17" t="s">
        <v>62</v>
      </c>
      <c r="AQ1" s="18" t="s">
        <v>63</v>
      </c>
      <c r="AR1" s="17" t="s">
        <v>64</v>
      </c>
      <c r="AS1" s="17" t="s">
        <v>65</v>
      </c>
      <c r="AT1" s="17" t="s">
        <v>66</v>
      </c>
      <c r="AU1" s="17" t="s">
        <v>67</v>
      </c>
      <c r="AV1" s="17" t="s">
        <v>68</v>
      </c>
      <c r="AW1" s="17" t="s">
        <v>69</v>
      </c>
      <c r="AX1" s="17" t="s">
        <v>70</v>
      </c>
      <c r="AY1" s="17" t="s">
        <v>71</v>
      </c>
      <c r="AZ1" s="17" t="s">
        <v>72</v>
      </c>
      <c r="BA1" s="17" t="s">
        <v>73</v>
      </c>
      <c r="BB1" s="17" t="s">
        <v>74</v>
      </c>
      <c r="BC1" s="17" t="s">
        <v>75</v>
      </c>
      <c r="BD1" s="17" t="s">
        <v>76</v>
      </c>
      <c r="BE1" s="17" t="s">
        <v>77</v>
      </c>
      <c r="BF1" s="17" t="s">
        <v>78</v>
      </c>
      <c r="BG1" s="17" t="s">
        <v>79</v>
      </c>
      <c r="BH1" s="17" t="s">
        <v>80</v>
      </c>
      <c r="BI1" s="17" t="s">
        <v>81</v>
      </c>
      <c r="BJ1" s="17" t="s">
        <v>82</v>
      </c>
      <c r="BK1" s="17" t="s">
        <v>83</v>
      </c>
      <c r="BL1" s="17" t="s">
        <v>84</v>
      </c>
      <c r="BM1" s="17" t="s">
        <v>86</v>
      </c>
      <c r="BN1" s="17" t="s">
        <v>87</v>
      </c>
      <c r="BO1" s="17" t="s">
        <v>88</v>
      </c>
      <c r="BP1" s="17" t="s">
        <v>89</v>
      </c>
      <c r="BQ1" s="17" t="s">
        <v>90</v>
      </c>
      <c r="BR1" s="17" t="s">
        <v>91</v>
      </c>
      <c r="BS1" s="17" t="s">
        <v>92</v>
      </c>
      <c r="BT1" s="17" t="s">
        <v>93</v>
      </c>
      <c r="BU1" s="17" t="s">
        <v>94</v>
      </c>
      <c r="BV1" s="17" t="s">
        <v>95</v>
      </c>
      <c r="BW1" s="17" t="s">
        <v>96</v>
      </c>
      <c r="BX1" s="17" t="s">
        <v>97</v>
      </c>
      <c r="BY1" s="17" t="s">
        <v>100</v>
      </c>
      <c r="BZ1" s="17" t="s">
        <v>101</v>
      </c>
      <c r="CA1" s="17" t="s">
        <v>104</v>
      </c>
      <c r="CB1" s="17" t="s">
        <v>105</v>
      </c>
      <c r="CC1" s="17" t="s">
        <v>117</v>
      </c>
      <c r="CD1" s="17" t="s">
        <v>118</v>
      </c>
      <c r="CE1" s="17" t="s">
        <v>4860</v>
      </c>
      <c r="CF1" s="17" t="s">
        <v>4861</v>
      </c>
      <c r="CG1" s="17"/>
      <c r="CH1" s="17" t="s">
        <v>119</v>
      </c>
      <c r="CI1" s="17" t="s">
        <v>128</v>
      </c>
      <c r="CJ1" s="17" t="s">
        <v>134</v>
      </c>
      <c r="CK1" s="17" t="s">
        <v>135</v>
      </c>
      <c r="CL1" s="17" t="s">
        <v>136</v>
      </c>
      <c r="CM1" s="17" t="s">
        <v>137</v>
      </c>
      <c r="CN1" s="17" t="s">
        <v>138</v>
      </c>
      <c r="CO1" s="17" t="s">
        <v>142</v>
      </c>
      <c r="CP1" s="17" t="s">
        <v>143</v>
      </c>
      <c r="CQ1" s="17" t="s">
        <v>144</v>
      </c>
      <c r="CR1" s="17" t="s">
        <v>145</v>
      </c>
      <c r="CS1" s="17" t="s">
        <v>146</v>
      </c>
      <c r="CT1" s="17" t="s">
        <v>3693</v>
      </c>
      <c r="CU1" s="17" t="s">
        <v>147</v>
      </c>
      <c r="CV1" s="17" t="s">
        <v>148</v>
      </c>
      <c r="CW1" s="17" t="s">
        <v>3694</v>
      </c>
      <c r="CX1" s="17" t="s">
        <v>3695</v>
      </c>
      <c r="CY1" s="17" t="s">
        <v>149</v>
      </c>
      <c r="CZ1" s="17" t="s">
        <v>150</v>
      </c>
      <c r="DA1" s="17" t="s">
        <v>3696</v>
      </c>
      <c r="DB1" s="17" t="s">
        <v>151</v>
      </c>
      <c r="DC1" s="17" t="s">
        <v>152</v>
      </c>
      <c r="DD1" s="17" t="s">
        <v>153</v>
      </c>
      <c r="DE1" s="17" t="s">
        <v>154</v>
      </c>
      <c r="DF1" s="17"/>
      <c r="DG1" s="17" t="s">
        <v>155</v>
      </c>
      <c r="DH1" s="17" t="s">
        <v>156</v>
      </c>
      <c r="DI1" s="17" t="s">
        <v>157</v>
      </c>
      <c r="DJ1" s="17" t="s">
        <v>4871</v>
      </c>
      <c r="DK1" s="17" t="s">
        <v>158</v>
      </c>
      <c r="DL1" s="71" t="s">
        <v>159</v>
      </c>
      <c r="DM1" s="17" t="s">
        <v>160</v>
      </c>
      <c r="DN1" s="17" t="s">
        <v>4873</v>
      </c>
      <c r="DO1" s="17" t="s">
        <v>161</v>
      </c>
      <c r="DP1" s="17" t="s">
        <v>162</v>
      </c>
      <c r="DQ1" s="17" t="s">
        <v>163</v>
      </c>
      <c r="DR1" s="17" t="s">
        <v>164</v>
      </c>
      <c r="DS1" s="17" t="s">
        <v>167</v>
      </c>
      <c r="DT1" s="17" t="s">
        <v>168</v>
      </c>
      <c r="DU1" s="17" t="s">
        <v>170</v>
      </c>
      <c r="DV1" s="17" t="s">
        <v>172</v>
      </c>
      <c r="DW1" s="17" t="s">
        <v>173</v>
      </c>
      <c r="DX1" s="17" t="s">
        <v>174</v>
      </c>
      <c r="DY1" s="17" t="s">
        <v>175</v>
      </c>
      <c r="DZ1" s="17" t="s">
        <v>176</v>
      </c>
      <c r="EA1" s="17" t="s">
        <v>177</v>
      </c>
      <c r="EB1" s="17" t="s">
        <v>146</v>
      </c>
      <c r="EC1" s="17" t="s">
        <v>179</v>
      </c>
      <c r="ED1" s="17" t="s">
        <v>180</v>
      </c>
      <c r="EE1" s="17" t="s">
        <v>181</v>
      </c>
      <c r="EF1" s="17" t="s">
        <v>182</v>
      </c>
      <c r="EG1" s="17" t="s">
        <v>183</v>
      </c>
      <c r="EH1" s="17" t="s">
        <v>146</v>
      </c>
      <c r="EI1" s="17" t="s">
        <v>184</v>
      </c>
      <c r="EJ1" s="17" t="s">
        <v>96</v>
      </c>
      <c r="EK1" s="17" t="s">
        <v>97</v>
      </c>
      <c r="EL1" s="17" t="s">
        <v>185</v>
      </c>
      <c r="EM1" s="17" t="s">
        <v>78</v>
      </c>
      <c r="EN1" s="17" t="s">
        <v>186</v>
      </c>
      <c r="EO1" s="17" t="s">
        <v>187</v>
      </c>
      <c r="EP1" s="17" t="s">
        <v>188</v>
      </c>
      <c r="EQ1" s="17" t="s">
        <v>93</v>
      </c>
      <c r="ER1" s="17" t="s">
        <v>189</v>
      </c>
      <c r="ES1" s="17" t="s">
        <v>26</v>
      </c>
      <c r="ET1" s="17" t="s">
        <v>28</v>
      </c>
      <c r="EU1" s="17" t="s">
        <v>29</v>
      </c>
      <c r="EV1" s="17" t="s">
        <v>190</v>
      </c>
      <c r="EW1" s="17" t="s">
        <v>32</v>
      </c>
      <c r="EX1" s="17" t="s">
        <v>3697</v>
      </c>
      <c r="EY1" s="17" t="s">
        <v>4518</v>
      </c>
      <c r="EZ1" s="35"/>
    </row>
    <row r="2" spans="1:156" s="64" customFormat="1" ht="12.75" customHeight="1" x14ac:dyDescent="0.2">
      <c r="A2" s="64" t="s">
        <v>2661</v>
      </c>
      <c r="B2" s="64" t="s">
        <v>2663</v>
      </c>
      <c r="C2" s="19" t="s">
        <v>2660</v>
      </c>
      <c r="D2" s="20" t="s">
        <v>2661</v>
      </c>
      <c r="E2" s="21" t="s">
        <v>2662</v>
      </c>
      <c r="F2" s="20" t="s">
        <v>2663</v>
      </c>
      <c r="G2" s="20" t="s">
        <v>194</v>
      </c>
      <c r="H2" s="20" t="s">
        <v>2664</v>
      </c>
      <c r="I2" s="20" t="s">
        <v>2665</v>
      </c>
      <c r="J2" s="22" t="s">
        <v>2666</v>
      </c>
      <c r="K2" s="23">
        <v>0</v>
      </c>
      <c r="L2" s="23">
        <v>1</v>
      </c>
      <c r="M2" s="23" t="s">
        <v>16</v>
      </c>
      <c r="N2" s="23">
        <v>1</v>
      </c>
      <c r="O2" s="24" t="s">
        <v>2667</v>
      </c>
      <c r="P2" s="20" t="s">
        <v>2668</v>
      </c>
      <c r="Q2" s="20" t="s">
        <v>2669</v>
      </c>
      <c r="R2" s="20" t="s">
        <v>2670</v>
      </c>
      <c r="S2" s="20">
        <v>1235</v>
      </c>
      <c r="T2" s="25" t="s">
        <v>2671</v>
      </c>
      <c r="U2" s="20" t="s">
        <v>365</v>
      </c>
      <c r="V2" s="20" t="s">
        <v>251</v>
      </c>
      <c r="W2" s="26" t="s">
        <v>2672</v>
      </c>
      <c r="X2" s="20">
        <v>17</v>
      </c>
      <c r="Y2" s="20" t="s">
        <v>251</v>
      </c>
      <c r="Z2" s="20" t="str">
        <f>IFERROR(_xlfn.DAYS(BC2,W2),"-")</f>
        <v>-</v>
      </c>
      <c r="AA2" s="20" t="s">
        <v>2673</v>
      </c>
      <c r="AB2" s="20">
        <v>46101</v>
      </c>
      <c r="AC2" s="27">
        <v>49042510</v>
      </c>
      <c r="AD2" s="20" t="s">
        <v>1074</v>
      </c>
      <c r="AE2" s="20" t="s">
        <v>2674</v>
      </c>
      <c r="AF2" s="20">
        <v>0</v>
      </c>
      <c r="AG2" s="20">
        <v>1</v>
      </c>
      <c r="AH2" s="20">
        <v>2</v>
      </c>
      <c r="AI2" s="20">
        <v>0</v>
      </c>
      <c r="AJ2" s="20">
        <v>3</v>
      </c>
      <c r="AK2" s="20">
        <v>1</v>
      </c>
      <c r="AL2" s="20">
        <v>0</v>
      </c>
      <c r="AM2" s="20">
        <v>1</v>
      </c>
      <c r="AN2" s="20">
        <v>0</v>
      </c>
      <c r="AO2" s="20">
        <v>1</v>
      </c>
      <c r="AP2" s="26" t="s">
        <v>2675</v>
      </c>
      <c r="AQ2" s="26" t="s">
        <v>16</v>
      </c>
      <c r="AR2" s="26" t="s">
        <v>16</v>
      </c>
      <c r="AS2" s="20" t="s">
        <v>16</v>
      </c>
      <c r="AT2" s="26" t="s">
        <v>16</v>
      </c>
      <c r="AU2" s="26" t="s">
        <v>16</v>
      </c>
      <c r="AV2" s="26" t="s">
        <v>16</v>
      </c>
      <c r="AW2" s="28" t="s">
        <v>16</v>
      </c>
      <c r="AX2" s="28" t="s">
        <v>16</v>
      </c>
      <c r="AY2" s="28" t="s">
        <v>16</v>
      </c>
      <c r="AZ2" s="28" t="s">
        <v>16</v>
      </c>
      <c r="BA2" s="28" t="s">
        <v>16</v>
      </c>
      <c r="BB2" s="29">
        <v>0</v>
      </c>
      <c r="BC2" s="26">
        <v>41967</v>
      </c>
      <c r="BD2" s="26">
        <v>43063</v>
      </c>
      <c r="BE2" s="26" t="s">
        <v>2676</v>
      </c>
      <c r="BF2" s="20" t="s">
        <v>2677</v>
      </c>
      <c r="BG2" s="30">
        <v>0.2</v>
      </c>
      <c r="BH2" s="27">
        <v>8602272</v>
      </c>
      <c r="BI2" s="20" t="s">
        <v>16</v>
      </c>
      <c r="BJ2" s="20" t="s">
        <v>16</v>
      </c>
      <c r="BK2" s="20" t="s">
        <v>16</v>
      </c>
      <c r="BL2" s="20" t="s">
        <v>16</v>
      </c>
      <c r="BM2" s="20" t="s">
        <v>16</v>
      </c>
      <c r="BN2" s="20" t="s">
        <v>16</v>
      </c>
      <c r="BO2" s="20" t="s">
        <v>16</v>
      </c>
      <c r="BP2" s="20" t="s">
        <v>16</v>
      </c>
      <c r="BQ2" s="20" t="s">
        <v>16</v>
      </c>
      <c r="BR2" s="20" t="s">
        <v>16</v>
      </c>
      <c r="BS2" s="20" t="s">
        <v>16</v>
      </c>
      <c r="BT2" s="20" t="s">
        <v>16</v>
      </c>
      <c r="BU2" s="20" t="s">
        <v>16</v>
      </c>
      <c r="BV2" s="20" t="s">
        <v>16</v>
      </c>
      <c r="BW2" s="20" t="s">
        <v>16</v>
      </c>
      <c r="BX2" s="20" t="s">
        <v>16</v>
      </c>
      <c r="BY2" s="20" t="s">
        <v>16</v>
      </c>
      <c r="BZ2" s="20" t="s">
        <v>16</v>
      </c>
      <c r="CA2" s="20" t="s">
        <v>16</v>
      </c>
      <c r="CB2" s="20" t="s">
        <v>16</v>
      </c>
      <c r="CC2" s="20" t="s">
        <v>16</v>
      </c>
      <c r="CD2" s="20" t="s">
        <v>16</v>
      </c>
      <c r="CE2" s="20">
        <f>SUM(CB2:CD2)</f>
        <v>0</v>
      </c>
      <c r="CF2" s="20" t="s">
        <v>16</v>
      </c>
      <c r="CG2" s="20" t="s">
        <v>16</v>
      </c>
      <c r="CH2" s="20" t="s">
        <v>16</v>
      </c>
      <c r="CI2" s="27" t="s">
        <v>16</v>
      </c>
      <c r="CJ2" s="27" t="s">
        <v>16</v>
      </c>
      <c r="CK2" s="31" t="s">
        <v>16</v>
      </c>
      <c r="CL2" s="27" t="s">
        <v>16</v>
      </c>
      <c r="CM2" s="20" t="s">
        <v>16</v>
      </c>
      <c r="CN2" s="20" t="s">
        <v>16</v>
      </c>
      <c r="CO2" s="20" t="s">
        <v>16</v>
      </c>
      <c r="CP2" s="20" t="s">
        <v>16</v>
      </c>
      <c r="CQ2" s="20" t="s">
        <v>16</v>
      </c>
      <c r="CR2" s="20" t="s">
        <v>16</v>
      </c>
      <c r="CS2" s="27">
        <v>43011360</v>
      </c>
      <c r="CT2" s="79">
        <f>IF(OR(CS2="",CS2="-"),"NA",IF(CS2&gt;10000000000,1,IF(CS2&gt;3000000000,2,IF(CS2&gt;1000000000,3,IF(CS2&gt;600000000,4,IF(CS2&gt;200000000,5,IF(CS2&gt;100000000,6,IF(CS2&gt;50000000,7,IF(CS2&gt;30000000,8,IF(CS2&gt;10000000,9,IF(CS2&gt;7000000,10,IF(CS2&gt;4000000,11,IF(CS2&gt;2000000,12,IF(CS2&gt;1000000,13,IF(CS2&gt;700000,14,IF(CS2&gt;600000,15,IF(CS2&gt;500000,16,IF(CS2&gt;400000,17,IF(CS2&gt;300000,18,IF(CS2&gt;200000,19,IF(CS2&gt;=0,20,ERROR”)))))))))))))))))))))</f>
        <v>8</v>
      </c>
      <c r="CU2" s="27">
        <v>49893177.599999994</v>
      </c>
      <c r="CV2" s="27">
        <f t="shared" ref="CV2:CV65" si="0">(AC2-CS2)</f>
        <v>6031150</v>
      </c>
      <c r="CW2" s="32">
        <v>0.12297800418453297</v>
      </c>
      <c r="CX2" s="32">
        <v>0.87702199581546703</v>
      </c>
      <c r="CY2" s="27">
        <v>-850667.59999999404</v>
      </c>
      <c r="CZ2" s="20">
        <v>34</v>
      </c>
      <c r="DA2" s="66">
        <f>IF(OR(CZ2="",CZ2="-"),"NA",IF(CZ2&gt;300,1,IF(CZ2&gt;200,2,IF(CZ2&gt;100,3,IF(CZ2&gt;50,4,IF(CZ2&gt;40,5,IF(CZ2&gt;30,6,IF(CZ2&gt;20,7,IF(CZ2&gt;10,8,IF(CZ2&lt;=9,9,”ERROR”))))))))))</f>
        <v>6</v>
      </c>
      <c r="DB2" s="20" t="e">
        <v>#NAME?</v>
      </c>
      <c r="DC2" s="20" t="e">
        <v>#NAME?</v>
      </c>
      <c r="DD2" s="30">
        <v>0.02</v>
      </c>
      <c r="DE2" s="20">
        <v>0</v>
      </c>
      <c r="DF2" s="20"/>
      <c r="DG2" s="20">
        <v>0</v>
      </c>
      <c r="DH2" s="20">
        <v>0</v>
      </c>
      <c r="DI2" s="20" t="s">
        <v>16</v>
      </c>
      <c r="DJ2" s="20"/>
      <c r="DK2" s="20" t="s">
        <v>16</v>
      </c>
      <c r="DL2" s="20" t="s">
        <v>16</v>
      </c>
      <c r="DM2" s="20" t="s">
        <v>16</v>
      </c>
      <c r="DN2" s="20"/>
      <c r="DO2" s="33">
        <f>COUNTIF($P$2:$P$338,P2)</f>
        <v>1</v>
      </c>
      <c r="DP2" s="33">
        <f t="shared" ref="DP2:DP66" si="1">COUNTIFS($AD$2:$AD$338, "LP",$P$2:$P$338,P2)</f>
        <v>0</v>
      </c>
      <c r="DQ2" s="33">
        <f>COUNTIFS($AD$2:$AD$338, "AD",$P$2:$P$338,P2)</f>
        <v>1</v>
      </c>
      <c r="DR2" s="33">
        <f>COUNTIFS($AD$2:$AD$338, "IR", $P$2:$P$338,P2)</f>
        <v>0</v>
      </c>
      <c r="DS2" s="27">
        <f>SUMIF($P$2:$P$338,P2,$CS$2:$CS$338)</f>
        <v>43011360</v>
      </c>
      <c r="DT2" s="27">
        <f>SUMIFS($CS$2:$CS$338,$AD$2:$AD$338,"LP",$P$2:$P$338,P2)</f>
        <v>0</v>
      </c>
      <c r="DU2" s="27">
        <f>SUMIFS($CS$2:$CS$338,$AD$2:$AD$338,"IR",$P$2:$P$338,P2 )</f>
        <v>0</v>
      </c>
      <c r="DV2" s="27">
        <f>SUMIFS($CS$2:$CS$338,$AD$2:$AD$338,"AD",$P$2:$P$338,P2)</f>
        <v>43011360</v>
      </c>
      <c r="DW2" s="27">
        <f t="shared" ref="DW2:DW9" si="2">(DS2/DO2)</f>
        <v>43011360</v>
      </c>
      <c r="DX2" s="20" t="s">
        <v>16</v>
      </c>
      <c r="DY2" s="20" t="s">
        <v>16</v>
      </c>
      <c r="DZ2" s="20" t="s">
        <v>16</v>
      </c>
      <c r="EA2" s="20" t="s">
        <v>16</v>
      </c>
      <c r="EB2" s="20">
        <v>43011360</v>
      </c>
      <c r="EC2" s="20">
        <v>0</v>
      </c>
      <c r="ED2" s="20" t="s">
        <v>16</v>
      </c>
      <c r="EE2" s="30">
        <v>0.1</v>
      </c>
      <c r="EF2" s="30">
        <v>0.1</v>
      </c>
      <c r="EG2" s="27" t="s">
        <v>497</v>
      </c>
      <c r="EH2" s="20">
        <v>43011360</v>
      </c>
      <c r="EI2" s="20" t="s">
        <v>16</v>
      </c>
      <c r="EJ2" s="20" t="s">
        <v>16</v>
      </c>
      <c r="EK2" s="20" t="s">
        <v>16</v>
      </c>
      <c r="EL2" s="20" t="s">
        <v>1074</v>
      </c>
      <c r="EM2" s="20" t="s">
        <v>2677</v>
      </c>
      <c r="EN2" s="20" t="s">
        <v>16</v>
      </c>
      <c r="EO2" s="20" t="s">
        <v>2674</v>
      </c>
      <c r="EP2" s="20" t="s">
        <v>16</v>
      </c>
      <c r="EQ2" s="20" t="s">
        <v>16</v>
      </c>
      <c r="ER2" s="20" t="s">
        <v>2678</v>
      </c>
      <c r="ES2" s="20" t="s">
        <v>2679</v>
      </c>
      <c r="ET2" s="20">
        <v>1235</v>
      </c>
      <c r="EU2" s="20">
        <v>3740</v>
      </c>
      <c r="EV2" s="20" t="s">
        <v>406</v>
      </c>
      <c r="EW2" s="20" t="s">
        <v>251</v>
      </c>
      <c r="EX2" s="34" t="s">
        <v>16</v>
      </c>
      <c r="EY2" s="57">
        <v>1</v>
      </c>
      <c r="EZ2" s="21"/>
    </row>
    <row r="3" spans="1:156" s="64" customFormat="1" ht="12.75" customHeight="1" x14ac:dyDescent="0.2">
      <c r="A3" s="64" t="s">
        <v>1978</v>
      </c>
      <c r="B3" s="64" t="s">
        <v>1980</v>
      </c>
      <c r="C3" s="20">
        <v>1178702</v>
      </c>
      <c r="D3" s="20" t="s">
        <v>1978</v>
      </c>
      <c r="E3" s="21" t="s">
        <v>1979</v>
      </c>
      <c r="F3" s="20" t="s">
        <v>1980</v>
      </c>
      <c r="G3" s="20" t="s">
        <v>194</v>
      </c>
      <c r="H3" s="20" t="s">
        <v>1138</v>
      </c>
      <c r="I3" s="20" t="s">
        <v>358</v>
      </c>
      <c r="J3" s="22" t="s">
        <v>1981</v>
      </c>
      <c r="K3" s="23">
        <v>0</v>
      </c>
      <c r="L3" s="23">
        <v>1</v>
      </c>
      <c r="M3" s="23" t="s">
        <v>16</v>
      </c>
      <c r="N3" s="23">
        <v>1</v>
      </c>
      <c r="O3" s="24" t="s">
        <v>1982</v>
      </c>
      <c r="P3" s="24" t="s">
        <v>1982</v>
      </c>
      <c r="Q3" s="20" t="s">
        <v>1982</v>
      </c>
      <c r="R3" s="20" t="s">
        <v>1983</v>
      </c>
      <c r="S3" s="20">
        <v>8</v>
      </c>
      <c r="T3" s="25" t="s">
        <v>721</v>
      </c>
      <c r="U3" s="20" t="s">
        <v>795</v>
      </c>
      <c r="V3" s="20" t="s">
        <v>251</v>
      </c>
      <c r="W3" s="26" t="s">
        <v>1031</v>
      </c>
      <c r="X3" s="20" t="s">
        <v>16</v>
      </c>
      <c r="Y3" s="20" t="s">
        <v>16</v>
      </c>
      <c r="Z3" s="20" t="str">
        <f t="shared" ref="Z3:Z66" si="3">IFERROR(_xlfn.DAYS(BC3,W3),"-")</f>
        <v>-</v>
      </c>
      <c r="AA3" s="20" t="s">
        <v>16</v>
      </c>
      <c r="AB3" s="20">
        <v>46101</v>
      </c>
      <c r="AC3" s="27">
        <v>272450</v>
      </c>
      <c r="AD3" s="20" t="s">
        <v>1074</v>
      </c>
      <c r="AE3" s="20" t="s">
        <v>1947</v>
      </c>
      <c r="AF3" s="20">
        <v>1</v>
      </c>
      <c r="AG3" s="20">
        <v>1</v>
      </c>
      <c r="AH3" s="20" t="s">
        <v>16</v>
      </c>
      <c r="AI3" s="21" t="s">
        <v>4862</v>
      </c>
      <c r="AJ3" s="20">
        <v>3</v>
      </c>
      <c r="AK3" s="20">
        <v>0</v>
      </c>
      <c r="AL3" s="20" t="s">
        <v>16</v>
      </c>
      <c r="AM3" s="20">
        <v>1</v>
      </c>
      <c r="AN3" s="20" t="s">
        <v>16</v>
      </c>
      <c r="AO3" s="20">
        <v>1</v>
      </c>
      <c r="AP3" s="26" t="s">
        <v>1949</v>
      </c>
      <c r="AQ3" s="26" t="s">
        <v>16</v>
      </c>
      <c r="AR3" s="26" t="s">
        <v>16</v>
      </c>
      <c r="AS3" s="20" t="s">
        <v>16</v>
      </c>
      <c r="AT3" s="26" t="s">
        <v>16</v>
      </c>
      <c r="AU3" s="26" t="s">
        <v>16</v>
      </c>
      <c r="AV3" s="26" t="s">
        <v>16</v>
      </c>
      <c r="AW3" s="28" t="s">
        <v>16</v>
      </c>
      <c r="AX3" s="28" t="s">
        <v>16</v>
      </c>
      <c r="AY3" s="28" t="s">
        <v>16</v>
      </c>
      <c r="AZ3" s="28" t="s">
        <v>16</v>
      </c>
      <c r="BA3" s="28" t="s">
        <v>16</v>
      </c>
      <c r="BB3" s="29">
        <v>0</v>
      </c>
      <c r="BC3" s="26">
        <v>42546</v>
      </c>
      <c r="BD3" s="26">
        <v>42552</v>
      </c>
      <c r="BE3" s="26">
        <v>42435</v>
      </c>
      <c r="BF3" s="20" t="s">
        <v>1981</v>
      </c>
      <c r="BG3" s="20">
        <v>0</v>
      </c>
      <c r="BH3" s="27">
        <v>0</v>
      </c>
      <c r="BI3" s="20" t="s">
        <v>16</v>
      </c>
      <c r="BJ3" s="20" t="s">
        <v>16</v>
      </c>
      <c r="BK3" s="20" t="s">
        <v>16</v>
      </c>
      <c r="BL3" s="20" t="s">
        <v>16</v>
      </c>
      <c r="BM3" s="20" t="s">
        <v>16</v>
      </c>
      <c r="BN3" s="20" t="s">
        <v>16</v>
      </c>
      <c r="BO3" s="20" t="s">
        <v>16</v>
      </c>
      <c r="BP3" s="20" t="s">
        <v>16</v>
      </c>
      <c r="BQ3" s="20" t="s">
        <v>16</v>
      </c>
      <c r="BR3" s="20" t="s">
        <v>16</v>
      </c>
      <c r="BS3" s="20" t="s">
        <v>16</v>
      </c>
      <c r="BT3" s="20" t="s">
        <v>16</v>
      </c>
      <c r="BU3" s="20" t="s">
        <v>16</v>
      </c>
      <c r="BV3" s="20" t="s">
        <v>16</v>
      </c>
      <c r="BW3" s="20" t="s">
        <v>16</v>
      </c>
      <c r="BX3" s="20" t="s">
        <v>16</v>
      </c>
      <c r="BY3" s="20" t="s">
        <v>16</v>
      </c>
      <c r="BZ3" s="20" t="s">
        <v>16</v>
      </c>
      <c r="CA3" s="20" t="s">
        <v>16</v>
      </c>
      <c r="CB3" s="20" t="s">
        <v>16</v>
      </c>
      <c r="CC3" s="20" t="s">
        <v>16</v>
      </c>
      <c r="CD3" s="20" t="s">
        <v>16</v>
      </c>
      <c r="CE3" s="20">
        <f t="shared" ref="CE3:CE66" si="4">SUM(CB3:CD3)</f>
        <v>0</v>
      </c>
      <c r="CF3" s="20" t="s">
        <v>16</v>
      </c>
      <c r="CG3" s="20" t="s">
        <v>16</v>
      </c>
      <c r="CH3" s="20" t="s">
        <v>16</v>
      </c>
      <c r="CI3" s="27" t="s">
        <v>16</v>
      </c>
      <c r="CJ3" s="27" t="s">
        <v>16</v>
      </c>
      <c r="CK3" s="31" t="s">
        <v>16</v>
      </c>
      <c r="CL3" s="27" t="s">
        <v>16</v>
      </c>
      <c r="CM3" s="20" t="s">
        <v>16</v>
      </c>
      <c r="CN3" s="20" t="s">
        <v>16</v>
      </c>
      <c r="CO3" s="20" t="s">
        <v>16</v>
      </c>
      <c r="CP3" s="20" t="s">
        <v>16</v>
      </c>
      <c r="CQ3" s="20" t="s">
        <v>16</v>
      </c>
      <c r="CR3" s="20" t="s">
        <v>16</v>
      </c>
      <c r="CS3" s="27">
        <v>272450</v>
      </c>
      <c r="CT3" s="79">
        <f>IF(OR(CS3="",CS3="-"),"NA",IF(CS3&gt;10000000000,1,IF(CS3&gt;3000000000,2,IF(CS3&gt;1000000000,3,IF(CS3&gt;600000000,4,IF(CS3&gt;200000000,5,IF(CS3&gt;100000000,6,IF(CS3&gt;50000000,7,IF(CS3&gt;30000000,8,IF(CS3&gt;10000000,9,IF(CS3&gt;7000000,10,IF(CS3&gt;4000000,11,IF(CS3&gt;2000000,12,IF(CS3&gt;1000000,13,IF(CS3&gt;700000,14,IF(CS3&gt;600000,15,IF(CS3&gt;500000,16,IF(CS3&gt;400000,17,IF(CS3&gt;300000,18,IF(CS3&gt;200000,19,IF(CS3&gt;=0,20,ERROR”)))))))))))))))))))))</f>
        <v>19</v>
      </c>
      <c r="CU3" s="27">
        <v>316042</v>
      </c>
      <c r="CV3" s="27">
        <f t="shared" si="0"/>
        <v>0</v>
      </c>
      <c r="CW3" s="32">
        <v>0</v>
      </c>
      <c r="CX3" s="32">
        <v>1</v>
      </c>
      <c r="CY3" s="27">
        <v>-43592</v>
      </c>
      <c r="CZ3" s="20" t="s">
        <v>16</v>
      </c>
      <c r="DA3" s="20" t="s">
        <v>16</v>
      </c>
      <c r="DB3" s="20">
        <v>6</v>
      </c>
      <c r="DC3" s="20">
        <v>0.2</v>
      </c>
      <c r="DD3" s="22">
        <v>2.5000000000000001E-2</v>
      </c>
      <c r="DE3" s="20">
        <v>0</v>
      </c>
      <c r="DF3" s="20"/>
      <c r="DG3" s="20">
        <v>0</v>
      </c>
      <c r="DH3" s="20">
        <v>0</v>
      </c>
      <c r="DI3" s="20" t="s">
        <v>16</v>
      </c>
      <c r="DJ3" s="20"/>
      <c r="DK3" s="20" t="s">
        <v>16</v>
      </c>
      <c r="DL3" s="20" t="s">
        <v>16</v>
      </c>
      <c r="DM3" s="20" t="s">
        <v>16</v>
      </c>
      <c r="DN3" s="20"/>
      <c r="DO3" s="33">
        <f t="shared" ref="DO3:DO66" si="5">COUNTIF($P$2:$P$338,P3)</f>
        <v>1</v>
      </c>
      <c r="DP3" s="33">
        <f t="shared" si="1"/>
        <v>0</v>
      </c>
      <c r="DQ3" s="33">
        <f t="shared" ref="DQ3:DQ66" si="6">COUNTIFS($AD$2:$AD$338, "AD",$P$2:$P$338,P3)</f>
        <v>1</v>
      </c>
      <c r="DR3" s="33">
        <f t="shared" ref="DR3:DR66" si="7">COUNTIFS($AD$2:$AD$338, "IR", $P$2:$P$338,P3)</f>
        <v>0</v>
      </c>
      <c r="DS3" s="27">
        <f t="shared" ref="DS3:DS66" si="8">SUMIF($P$2:$P$338,P3,$CS$2:$CS$338)</f>
        <v>272450</v>
      </c>
      <c r="DT3" s="27">
        <f t="shared" ref="DT3:DT66" si="9">SUMIFS($CS$2:$CS$338,$AD$2:$AD$338,"LP",$P$2:$P$338,P3)</f>
        <v>0</v>
      </c>
      <c r="DU3" s="27">
        <f t="shared" ref="DU3:DU66" si="10">SUMIFS($CS$2:$CS$338,$AD$2:$AD$338,"IR",$P$2:$P$338,P3 )</f>
        <v>0</v>
      </c>
      <c r="DV3" s="27">
        <f t="shared" ref="DV3:DV66" si="11">SUMIFS($CS$2:$CS$338,$AD$2:$AD$338,"AD",$P$2:$P$338,P3)</f>
        <v>272450</v>
      </c>
      <c r="DW3" s="27">
        <f t="shared" si="2"/>
        <v>272450</v>
      </c>
      <c r="DX3" s="20" t="s">
        <v>16</v>
      </c>
      <c r="DY3" s="20" t="s">
        <v>16</v>
      </c>
      <c r="DZ3" s="20" t="s">
        <v>16</v>
      </c>
      <c r="EA3" s="20" t="s">
        <v>16</v>
      </c>
      <c r="EB3" s="20">
        <v>272450</v>
      </c>
      <c r="EC3" s="20">
        <v>0</v>
      </c>
      <c r="ED3" s="20" t="s">
        <v>16</v>
      </c>
      <c r="EE3" s="20">
        <v>0</v>
      </c>
      <c r="EF3" s="20">
        <v>0</v>
      </c>
      <c r="EG3" s="20" t="s">
        <v>16</v>
      </c>
      <c r="EH3" s="20">
        <v>272450</v>
      </c>
      <c r="EI3" s="20" t="s">
        <v>16</v>
      </c>
      <c r="EJ3" s="20" t="s">
        <v>16</v>
      </c>
      <c r="EK3" s="20" t="s">
        <v>16</v>
      </c>
      <c r="EL3" s="20" t="s">
        <v>1074</v>
      </c>
      <c r="EM3" s="20" t="s">
        <v>1981</v>
      </c>
      <c r="EN3" s="20" t="s">
        <v>16</v>
      </c>
      <c r="EO3" s="20" t="s">
        <v>1947</v>
      </c>
      <c r="EP3" s="20" t="s">
        <v>16</v>
      </c>
      <c r="EQ3" s="20" t="s">
        <v>16</v>
      </c>
      <c r="ER3" s="20" t="s">
        <v>16</v>
      </c>
      <c r="ES3" s="20" t="s">
        <v>1983</v>
      </c>
      <c r="ET3" s="20">
        <v>8</v>
      </c>
      <c r="EU3" s="20">
        <v>1000</v>
      </c>
      <c r="EV3" s="20" t="s">
        <v>799</v>
      </c>
      <c r="EW3" s="20" t="s">
        <v>251</v>
      </c>
      <c r="EX3" s="34" t="s">
        <v>16</v>
      </c>
      <c r="EY3" s="57">
        <v>1</v>
      </c>
      <c r="EZ3" s="21"/>
    </row>
    <row r="4" spans="1:156" s="64" customFormat="1" ht="12.75" customHeight="1" x14ac:dyDescent="0.2">
      <c r="A4" s="64" t="s">
        <v>1937</v>
      </c>
      <c r="B4" s="64" t="s">
        <v>1939</v>
      </c>
      <c r="C4" s="20">
        <v>1178872</v>
      </c>
      <c r="D4" s="20" t="s">
        <v>1937</v>
      </c>
      <c r="E4" s="21" t="s">
        <v>1938</v>
      </c>
      <c r="F4" s="20" t="s">
        <v>1939</v>
      </c>
      <c r="G4" s="20" t="s">
        <v>194</v>
      </c>
      <c r="H4" s="20" t="s">
        <v>1138</v>
      </c>
      <c r="I4" s="20" t="s">
        <v>358</v>
      </c>
      <c r="J4" s="22" t="s">
        <v>1941</v>
      </c>
      <c r="K4" s="23">
        <v>0</v>
      </c>
      <c r="L4" s="23">
        <v>1</v>
      </c>
      <c r="M4" s="23" t="s">
        <v>16</v>
      </c>
      <c r="N4" s="23">
        <v>1</v>
      </c>
      <c r="O4" s="24" t="s">
        <v>1942</v>
      </c>
      <c r="P4" s="24" t="s">
        <v>1942</v>
      </c>
      <c r="Q4" s="20" t="s">
        <v>1942</v>
      </c>
      <c r="R4" s="20" t="s">
        <v>1943</v>
      </c>
      <c r="S4" s="20">
        <v>401</v>
      </c>
      <c r="T4" s="25" t="s">
        <v>1945</v>
      </c>
      <c r="U4" s="20" t="s">
        <v>1752</v>
      </c>
      <c r="V4" s="20" t="s">
        <v>1443</v>
      </c>
      <c r="W4" s="26" t="s">
        <v>1031</v>
      </c>
      <c r="X4" s="20" t="s">
        <v>16</v>
      </c>
      <c r="Y4" s="20" t="s">
        <v>16</v>
      </c>
      <c r="Z4" s="20" t="str">
        <f t="shared" si="3"/>
        <v>-</v>
      </c>
      <c r="AA4" s="20" t="s">
        <v>16</v>
      </c>
      <c r="AB4" s="20">
        <v>46101</v>
      </c>
      <c r="AC4" s="27">
        <v>53791</v>
      </c>
      <c r="AD4" s="20" t="s">
        <v>1074</v>
      </c>
      <c r="AE4" s="20" t="s">
        <v>1947</v>
      </c>
      <c r="AF4" s="20">
        <v>1</v>
      </c>
      <c r="AG4" s="20">
        <v>1</v>
      </c>
      <c r="AH4" s="20" t="s">
        <v>16</v>
      </c>
      <c r="AI4" s="21" t="s">
        <v>4862</v>
      </c>
      <c r="AJ4" s="20">
        <v>3</v>
      </c>
      <c r="AK4" s="20">
        <v>0</v>
      </c>
      <c r="AL4" s="20" t="s">
        <v>16</v>
      </c>
      <c r="AM4" s="20">
        <v>0</v>
      </c>
      <c r="AN4" s="20" t="s">
        <v>16</v>
      </c>
      <c r="AO4" s="20">
        <v>1</v>
      </c>
      <c r="AP4" s="26" t="s">
        <v>1949</v>
      </c>
      <c r="AQ4" s="26" t="s">
        <v>16</v>
      </c>
      <c r="AR4" s="26" t="s">
        <v>16</v>
      </c>
      <c r="AS4" s="20" t="s">
        <v>16</v>
      </c>
      <c r="AT4" s="26" t="s">
        <v>16</v>
      </c>
      <c r="AU4" s="26" t="s">
        <v>16</v>
      </c>
      <c r="AV4" s="26" t="s">
        <v>16</v>
      </c>
      <c r="AW4" s="28" t="s">
        <v>16</v>
      </c>
      <c r="AX4" s="28" t="s">
        <v>16</v>
      </c>
      <c r="AY4" s="28" t="s">
        <v>16</v>
      </c>
      <c r="AZ4" s="28" t="s">
        <v>16</v>
      </c>
      <c r="BA4" s="28" t="s">
        <v>16</v>
      </c>
      <c r="BB4" s="29">
        <v>0</v>
      </c>
      <c r="BC4" s="26">
        <v>42548</v>
      </c>
      <c r="BD4" s="26">
        <v>42552</v>
      </c>
      <c r="BE4" s="26">
        <v>42527</v>
      </c>
      <c r="BF4" s="20" t="s">
        <v>1941</v>
      </c>
      <c r="BG4" s="20">
        <v>0</v>
      </c>
      <c r="BH4" s="27">
        <v>0</v>
      </c>
      <c r="BI4" s="20" t="s">
        <v>16</v>
      </c>
      <c r="BJ4" s="20" t="s">
        <v>16</v>
      </c>
      <c r="BK4" s="20" t="s">
        <v>16</v>
      </c>
      <c r="BL4" s="20" t="s">
        <v>16</v>
      </c>
      <c r="BM4" s="20" t="s">
        <v>16</v>
      </c>
      <c r="BN4" s="20" t="s">
        <v>16</v>
      </c>
      <c r="BO4" s="20" t="s">
        <v>16</v>
      </c>
      <c r="BP4" s="20" t="s">
        <v>16</v>
      </c>
      <c r="BQ4" s="20" t="s">
        <v>16</v>
      </c>
      <c r="BR4" s="20" t="s">
        <v>16</v>
      </c>
      <c r="BS4" s="20" t="s">
        <v>16</v>
      </c>
      <c r="BT4" s="20" t="s">
        <v>16</v>
      </c>
      <c r="BU4" s="20" t="s">
        <v>16</v>
      </c>
      <c r="BV4" s="20" t="s">
        <v>16</v>
      </c>
      <c r="BW4" s="20" t="s">
        <v>16</v>
      </c>
      <c r="BX4" s="20" t="s">
        <v>16</v>
      </c>
      <c r="BY4" s="20" t="s">
        <v>16</v>
      </c>
      <c r="BZ4" s="20" t="s">
        <v>16</v>
      </c>
      <c r="CA4" s="20" t="s">
        <v>16</v>
      </c>
      <c r="CB4" s="20" t="s">
        <v>16</v>
      </c>
      <c r="CC4" s="20" t="s">
        <v>16</v>
      </c>
      <c r="CD4" s="20" t="s">
        <v>16</v>
      </c>
      <c r="CE4" s="20">
        <f t="shared" si="4"/>
        <v>0</v>
      </c>
      <c r="CF4" s="20" t="s">
        <v>16</v>
      </c>
      <c r="CG4" s="20" t="s">
        <v>16</v>
      </c>
      <c r="CH4" s="20" t="s">
        <v>16</v>
      </c>
      <c r="CI4" s="27" t="s">
        <v>16</v>
      </c>
      <c r="CJ4" s="27" t="s">
        <v>16</v>
      </c>
      <c r="CK4" s="31" t="s">
        <v>16</v>
      </c>
      <c r="CL4" s="27" t="s">
        <v>16</v>
      </c>
      <c r="CM4" s="20" t="s">
        <v>16</v>
      </c>
      <c r="CN4" s="20" t="s">
        <v>16</v>
      </c>
      <c r="CO4" s="20" t="s">
        <v>16</v>
      </c>
      <c r="CP4" s="20" t="s">
        <v>16</v>
      </c>
      <c r="CQ4" s="20" t="s">
        <v>16</v>
      </c>
      <c r="CR4" s="20" t="s">
        <v>16</v>
      </c>
      <c r="CS4" s="27">
        <v>53790.400000000001</v>
      </c>
      <c r="CT4" s="79">
        <f>IF(OR(CS4="",CS4="-"),"NA",IF(CS4&gt;10000000000,1,IF(CS4&gt;3000000000,2,IF(CS4&gt;1000000000,3,IF(CS4&gt;600000000,4,IF(CS4&gt;200000000,5,IF(CS4&gt;100000000,6,IF(CS4&gt;50000000,7,IF(CS4&gt;30000000,8,IF(CS4&gt;10000000,9,IF(CS4&gt;7000000,10,IF(CS4&gt;4000000,11,IF(CS4&gt;2000000,12,IF(CS4&gt;1000000,13,IF(CS4&gt;700000,14,IF(CS4&gt;600000,15,IF(CS4&gt;500000,16,IF(CS4&gt;400000,17,IF(CS4&gt;300000,18,IF(CS4&gt;200000,19,IF(CS4&gt;=0,20,ERROR”)))))))))))))))))))))</f>
        <v>20</v>
      </c>
      <c r="CU4" s="27">
        <v>62396.863999999994</v>
      </c>
      <c r="CV4" s="27">
        <f t="shared" si="0"/>
        <v>0.59999999999854481</v>
      </c>
      <c r="CW4" s="32">
        <v>1.1154282314858337E-5</v>
      </c>
      <c r="CX4" s="32">
        <v>0.99998884571768509</v>
      </c>
      <c r="CY4" s="27">
        <v>-8605.8639999999941</v>
      </c>
      <c r="CZ4" s="20" t="s">
        <v>16</v>
      </c>
      <c r="DA4" s="20" t="s">
        <v>16</v>
      </c>
      <c r="DB4" s="20">
        <v>4</v>
      </c>
      <c r="DC4" s="20">
        <v>0.13333333333333333</v>
      </c>
      <c r="DD4" s="22">
        <v>2.5000000000000001E-2</v>
      </c>
      <c r="DE4" s="20">
        <v>0</v>
      </c>
      <c r="DF4" s="20"/>
      <c r="DG4" s="20">
        <v>0</v>
      </c>
      <c r="DH4" s="20">
        <v>0</v>
      </c>
      <c r="DI4" s="20" t="s">
        <v>16</v>
      </c>
      <c r="DJ4" s="20"/>
      <c r="DK4" s="20" t="s">
        <v>16</v>
      </c>
      <c r="DL4" s="20" t="s">
        <v>16</v>
      </c>
      <c r="DM4" s="20" t="s">
        <v>16</v>
      </c>
      <c r="DN4" s="20"/>
      <c r="DO4" s="33">
        <f t="shared" si="5"/>
        <v>2</v>
      </c>
      <c r="DP4" s="33">
        <f t="shared" si="1"/>
        <v>0</v>
      </c>
      <c r="DQ4" s="33">
        <f t="shared" si="6"/>
        <v>2</v>
      </c>
      <c r="DR4" s="33">
        <f t="shared" si="7"/>
        <v>0</v>
      </c>
      <c r="DS4" s="27">
        <f t="shared" si="8"/>
        <v>107580.8</v>
      </c>
      <c r="DT4" s="27">
        <f t="shared" si="9"/>
        <v>0</v>
      </c>
      <c r="DU4" s="27">
        <f t="shared" si="10"/>
        <v>0</v>
      </c>
      <c r="DV4" s="27">
        <f t="shared" si="11"/>
        <v>107580.8</v>
      </c>
      <c r="DW4" s="27">
        <f t="shared" si="2"/>
        <v>53790.400000000001</v>
      </c>
      <c r="DX4" s="20" t="s">
        <v>16</v>
      </c>
      <c r="DY4" s="20" t="s">
        <v>16</v>
      </c>
      <c r="DZ4" s="20" t="s">
        <v>16</v>
      </c>
      <c r="EA4" s="20" t="s">
        <v>16</v>
      </c>
      <c r="EB4" s="20">
        <v>53790.400000000001</v>
      </c>
      <c r="EC4" s="20">
        <v>0</v>
      </c>
      <c r="ED4" s="20" t="s">
        <v>16</v>
      </c>
      <c r="EE4" s="20">
        <v>0</v>
      </c>
      <c r="EF4" s="20">
        <v>0</v>
      </c>
      <c r="EG4" s="20" t="s">
        <v>16</v>
      </c>
      <c r="EH4" s="20">
        <v>53790.400000000001</v>
      </c>
      <c r="EI4" s="20" t="s">
        <v>16</v>
      </c>
      <c r="EJ4" s="20" t="s">
        <v>16</v>
      </c>
      <c r="EK4" s="20" t="s">
        <v>16</v>
      </c>
      <c r="EL4" s="20" t="s">
        <v>1074</v>
      </c>
      <c r="EM4" s="20" t="s">
        <v>1941</v>
      </c>
      <c r="EN4" s="20" t="s">
        <v>16</v>
      </c>
      <c r="EO4" s="20" t="s">
        <v>1947</v>
      </c>
      <c r="EP4" s="20" t="s">
        <v>16</v>
      </c>
      <c r="EQ4" s="20" t="s">
        <v>16</v>
      </c>
      <c r="ER4" s="20" t="s">
        <v>16</v>
      </c>
      <c r="ES4" s="20" t="s">
        <v>1943</v>
      </c>
      <c r="ET4" s="20">
        <v>401</v>
      </c>
      <c r="EU4" s="20">
        <v>42086</v>
      </c>
      <c r="EV4" s="20" t="s">
        <v>1752</v>
      </c>
      <c r="EW4" s="20" t="s">
        <v>1956</v>
      </c>
      <c r="EX4" s="34" t="s">
        <v>16</v>
      </c>
      <c r="EY4" s="57">
        <v>1</v>
      </c>
      <c r="EZ4" s="21"/>
    </row>
    <row r="5" spans="1:156" s="64" customFormat="1" ht="12.75" customHeight="1" x14ac:dyDescent="0.2">
      <c r="A5" s="64" t="s">
        <v>3494</v>
      </c>
      <c r="B5" s="64" t="s">
        <v>3496</v>
      </c>
      <c r="C5" s="33">
        <v>1294749</v>
      </c>
      <c r="D5" s="20" t="s">
        <v>3494</v>
      </c>
      <c r="E5" s="33" t="s">
        <v>3495</v>
      </c>
      <c r="F5" s="33" t="s">
        <v>3496</v>
      </c>
      <c r="G5" s="33" t="s">
        <v>194</v>
      </c>
      <c r="H5" s="33">
        <v>6220</v>
      </c>
      <c r="I5" s="33" t="s">
        <v>358</v>
      </c>
      <c r="J5" s="33" t="s">
        <v>3497</v>
      </c>
      <c r="K5" s="33">
        <v>0</v>
      </c>
      <c r="L5" s="23">
        <v>1</v>
      </c>
      <c r="M5" s="33" t="s">
        <v>16</v>
      </c>
      <c r="N5" s="23">
        <v>1</v>
      </c>
      <c r="O5" s="33" t="s">
        <v>3498</v>
      </c>
      <c r="P5" s="33" t="s">
        <v>3499</v>
      </c>
      <c r="Q5" s="33" t="s">
        <v>3498</v>
      </c>
      <c r="R5" s="33" t="s">
        <v>3500</v>
      </c>
      <c r="S5" s="33">
        <v>62</v>
      </c>
      <c r="T5" s="33">
        <v>55024</v>
      </c>
      <c r="U5" s="33" t="s">
        <v>2878</v>
      </c>
      <c r="V5" s="33" t="s">
        <v>576</v>
      </c>
      <c r="W5" s="26" t="s">
        <v>1031</v>
      </c>
      <c r="X5" s="33" t="s">
        <v>16</v>
      </c>
      <c r="Y5" s="33" t="s">
        <v>16</v>
      </c>
      <c r="Z5" s="20" t="str">
        <f t="shared" si="3"/>
        <v>-</v>
      </c>
      <c r="AA5" s="33" t="s">
        <v>16</v>
      </c>
      <c r="AB5" s="20">
        <v>46101</v>
      </c>
      <c r="AC5" s="33">
        <v>153448.28</v>
      </c>
      <c r="AD5" s="33" t="s">
        <v>1074</v>
      </c>
      <c r="AE5" s="33" t="s">
        <v>3501</v>
      </c>
      <c r="AF5" s="33">
        <v>0</v>
      </c>
      <c r="AG5" s="33">
        <v>1</v>
      </c>
      <c r="AH5" s="33">
        <v>1</v>
      </c>
      <c r="AI5" s="33">
        <v>0</v>
      </c>
      <c r="AJ5" s="33">
        <v>4</v>
      </c>
      <c r="AK5" s="33">
        <v>0</v>
      </c>
      <c r="AL5" s="33">
        <v>0</v>
      </c>
      <c r="AM5" s="33">
        <v>0</v>
      </c>
      <c r="AN5" s="33">
        <v>1</v>
      </c>
      <c r="AO5" s="33">
        <v>1</v>
      </c>
      <c r="AP5" s="26">
        <v>42802</v>
      </c>
      <c r="AQ5" s="26" t="s">
        <v>16</v>
      </c>
      <c r="AR5" s="26" t="s">
        <v>16</v>
      </c>
      <c r="AS5" s="20" t="s">
        <v>16</v>
      </c>
      <c r="AT5" s="26" t="s">
        <v>16</v>
      </c>
      <c r="AU5" s="26" t="s">
        <v>16</v>
      </c>
      <c r="AV5" s="26" t="s">
        <v>16</v>
      </c>
      <c r="AW5" s="33" t="s">
        <v>16</v>
      </c>
      <c r="AX5" s="33" t="s">
        <v>16</v>
      </c>
      <c r="AY5" s="33" t="s">
        <v>16</v>
      </c>
      <c r="AZ5" s="33" t="s">
        <v>16</v>
      </c>
      <c r="BA5" s="33" t="s">
        <v>16</v>
      </c>
      <c r="BB5" s="36">
        <v>0</v>
      </c>
      <c r="BC5" s="26">
        <v>42717</v>
      </c>
      <c r="BD5" s="26">
        <v>42731</v>
      </c>
      <c r="BE5" s="26" t="s">
        <v>1031</v>
      </c>
      <c r="BF5" s="33" t="s">
        <v>3497</v>
      </c>
      <c r="BG5" s="20">
        <v>0</v>
      </c>
      <c r="BH5" s="27">
        <v>0</v>
      </c>
      <c r="BI5" s="33" t="s">
        <v>16</v>
      </c>
      <c r="BJ5" s="33" t="s">
        <v>16</v>
      </c>
      <c r="BK5" s="33" t="s">
        <v>16</v>
      </c>
      <c r="BL5" s="33" t="s">
        <v>16</v>
      </c>
      <c r="BM5" s="33" t="s">
        <v>16</v>
      </c>
      <c r="BN5" s="33" t="s">
        <v>16</v>
      </c>
      <c r="BO5" s="33" t="s">
        <v>16</v>
      </c>
      <c r="BP5" s="33" t="s">
        <v>16</v>
      </c>
      <c r="BQ5" s="33" t="s">
        <v>16</v>
      </c>
      <c r="BR5" s="33" t="s">
        <v>16</v>
      </c>
      <c r="BS5" s="33" t="s">
        <v>16</v>
      </c>
      <c r="BT5" s="33" t="s">
        <v>16</v>
      </c>
      <c r="BU5" s="33" t="s">
        <v>16</v>
      </c>
      <c r="BV5" s="33" t="s">
        <v>16</v>
      </c>
      <c r="BW5" s="33" t="s">
        <v>16</v>
      </c>
      <c r="BX5" s="33" t="s">
        <v>16</v>
      </c>
      <c r="BY5" s="33" t="s">
        <v>16</v>
      </c>
      <c r="BZ5" s="33" t="s">
        <v>16</v>
      </c>
      <c r="CA5" s="33" t="s">
        <v>16</v>
      </c>
      <c r="CB5" s="20" t="s">
        <v>16</v>
      </c>
      <c r="CC5" s="33" t="s">
        <v>16</v>
      </c>
      <c r="CD5" s="33" t="s">
        <v>16</v>
      </c>
      <c r="CE5" s="20">
        <f t="shared" si="4"/>
        <v>0</v>
      </c>
      <c r="CF5" s="33" t="s">
        <v>16</v>
      </c>
      <c r="CG5" s="33" t="s">
        <v>16</v>
      </c>
      <c r="CH5" s="33" t="s">
        <v>16</v>
      </c>
      <c r="CI5" s="27" t="s">
        <v>16</v>
      </c>
      <c r="CJ5" s="33" t="s">
        <v>16</v>
      </c>
      <c r="CK5" s="37" t="s">
        <v>16</v>
      </c>
      <c r="CL5" s="33" t="s">
        <v>16</v>
      </c>
      <c r="CM5" s="33" t="s">
        <v>16</v>
      </c>
      <c r="CN5" s="33" t="s">
        <v>16</v>
      </c>
      <c r="CO5" s="33" t="s">
        <v>16</v>
      </c>
      <c r="CP5" s="33" t="s">
        <v>16</v>
      </c>
      <c r="CQ5" s="33" t="s">
        <v>16</v>
      </c>
      <c r="CR5" s="33" t="s">
        <v>16</v>
      </c>
      <c r="CS5" s="27">
        <v>153440</v>
      </c>
      <c r="CT5" s="79">
        <f>IF(OR(CS5="",CS5="-"),"NA",IF(CS5&gt;10000000000,1,IF(CS5&gt;3000000000,2,IF(CS5&gt;1000000000,3,IF(CS5&gt;600000000,4,IF(CS5&gt;200000000,5,IF(CS5&gt;100000000,6,IF(CS5&gt;50000000,7,IF(CS5&gt;30000000,8,IF(CS5&gt;10000000,9,IF(CS5&gt;7000000,10,IF(CS5&gt;4000000,11,IF(CS5&gt;2000000,12,IF(CS5&gt;1000000,13,IF(CS5&gt;700000,14,IF(CS5&gt;600000,15,IF(CS5&gt;500000,16,IF(CS5&gt;400000,17,IF(CS5&gt;300000,18,IF(CS5&gt;200000,19,IF(CS5&gt;=0,20,ERROR”)))))))))))))))))))))</f>
        <v>20</v>
      </c>
      <c r="CU5" s="27">
        <v>164000</v>
      </c>
      <c r="CV5" s="27">
        <f t="shared" si="0"/>
        <v>8.2799999999988358</v>
      </c>
      <c r="CW5" s="32" t="s">
        <v>16</v>
      </c>
      <c r="CX5" s="32">
        <v>0.9999460404508933</v>
      </c>
      <c r="CY5" s="27" t="s">
        <v>3502</v>
      </c>
      <c r="CZ5" s="33" t="s">
        <v>16</v>
      </c>
      <c r="DA5" s="33" t="s">
        <v>16</v>
      </c>
      <c r="DB5" s="33">
        <v>14</v>
      </c>
      <c r="DC5" s="20">
        <v>0.46666666666666667</v>
      </c>
      <c r="DD5" s="20" t="s">
        <v>16</v>
      </c>
      <c r="DE5" s="33">
        <v>0</v>
      </c>
      <c r="DF5" s="33"/>
      <c r="DG5" s="33">
        <v>0</v>
      </c>
      <c r="DH5" s="33">
        <v>0</v>
      </c>
      <c r="DI5" s="23" t="s">
        <v>16</v>
      </c>
      <c r="DJ5" s="23"/>
      <c r="DK5" s="23" t="s">
        <v>16</v>
      </c>
      <c r="DL5" s="23" t="s">
        <v>16</v>
      </c>
      <c r="DM5" s="23" t="s">
        <v>16</v>
      </c>
      <c r="DN5" s="23"/>
      <c r="DO5" s="33">
        <f t="shared" si="5"/>
        <v>1</v>
      </c>
      <c r="DP5" s="33">
        <f t="shared" si="1"/>
        <v>0</v>
      </c>
      <c r="DQ5" s="33">
        <f t="shared" si="6"/>
        <v>1</v>
      </c>
      <c r="DR5" s="33">
        <f t="shared" si="7"/>
        <v>0</v>
      </c>
      <c r="DS5" s="27">
        <f t="shared" si="8"/>
        <v>153440</v>
      </c>
      <c r="DT5" s="27">
        <f t="shared" si="9"/>
        <v>0</v>
      </c>
      <c r="DU5" s="27">
        <f t="shared" si="10"/>
        <v>0</v>
      </c>
      <c r="DV5" s="27">
        <f t="shared" si="11"/>
        <v>153440</v>
      </c>
      <c r="DW5" s="27">
        <f t="shared" si="2"/>
        <v>153440</v>
      </c>
      <c r="DX5" s="33" t="s">
        <v>16</v>
      </c>
      <c r="DY5" s="33" t="s">
        <v>16</v>
      </c>
      <c r="DZ5" s="33" t="s">
        <v>16</v>
      </c>
      <c r="EA5" s="33" t="s">
        <v>16</v>
      </c>
      <c r="EB5" s="33">
        <v>153440</v>
      </c>
      <c r="EC5" s="33">
        <v>0</v>
      </c>
      <c r="ED5" s="33" t="s">
        <v>16</v>
      </c>
      <c r="EE5" s="33">
        <v>0</v>
      </c>
      <c r="EF5" s="33">
        <v>0</v>
      </c>
      <c r="EG5" s="33" t="s">
        <v>16</v>
      </c>
      <c r="EH5" s="33">
        <v>153440</v>
      </c>
      <c r="EI5" s="33" t="s">
        <v>16</v>
      </c>
      <c r="EJ5" s="33" t="s">
        <v>16</v>
      </c>
      <c r="EK5" s="33" t="s">
        <v>16</v>
      </c>
      <c r="EL5" s="20" t="s">
        <v>1074</v>
      </c>
      <c r="EM5" s="20" t="s">
        <v>3497</v>
      </c>
      <c r="EN5" s="20" t="s">
        <v>16</v>
      </c>
      <c r="EO5" s="33" t="s">
        <v>3501</v>
      </c>
      <c r="EP5" s="20" t="s">
        <v>16</v>
      </c>
      <c r="EQ5" s="33" t="s">
        <v>16</v>
      </c>
      <c r="ER5" s="33" t="s">
        <v>16</v>
      </c>
      <c r="ES5" s="33" t="s">
        <v>3500</v>
      </c>
      <c r="ET5" s="33">
        <v>62</v>
      </c>
      <c r="EU5" s="33">
        <v>55024</v>
      </c>
      <c r="EV5" s="33" t="s">
        <v>2878</v>
      </c>
      <c r="EW5" s="33" t="s">
        <v>576</v>
      </c>
      <c r="EX5" s="34" t="s">
        <v>16</v>
      </c>
      <c r="EY5" s="57">
        <v>1</v>
      </c>
      <c r="EZ5" s="21"/>
    </row>
    <row r="6" spans="1:156" s="64" customFormat="1" ht="12.75" customHeight="1" x14ac:dyDescent="0.2">
      <c r="A6" s="64" t="s">
        <v>1530</v>
      </c>
      <c r="B6" s="64" t="s">
        <v>1532</v>
      </c>
      <c r="C6" s="64">
        <v>1060623</v>
      </c>
      <c r="D6" s="64" t="s">
        <v>1530</v>
      </c>
      <c r="E6" s="64" t="s">
        <v>1531</v>
      </c>
      <c r="F6" s="64" t="s">
        <v>1532</v>
      </c>
      <c r="G6" s="20" t="s">
        <v>194</v>
      </c>
      <c r="H6" s="20" t="s">
        <v>1533</v>
      </c>
      <c r="I6" s="20" t="s">
        <v>1534</v>
      </c>
      <c r="J6" s="22" t="s">
        <v>1535</v>
      </c>
      <c r="K6" s="23">
        <v>0</v>
      </c>
      <c r="L6" s="23">
        <v>1</v>
      </c>
      <c r="M6" s="23" t="s">
        <v>16</v>
      </c>
      <c r="N6" s="23">
        <v>1</v>
      </c>
      <c r="O6" s="24" t="s">
        <v>1536</v>
      </c>
      <c r="P6" s="20" t="s">
        <v>1537</v>
      </c>
      <c r="Q6" s="20" t="s">
        <v>1536</v>
      </c>
      <c r="R6" s="20" t="s">
        <v>1538</v>
      </c>
      <c r="S6" s="20">
        <v>1346</v>
      </c>
      <c r="T6" s="25" t="s">
        <v>1220</v>
      </c>
      <c r="U6" s="20" t="s">
        <v>365</v>
      </c>
      <c r="V6" s="20" t="s">
        <v>251</v>
      </c>
      <c r="W6" s="26" t="s">
        <v>1031</v>
      </c>
      <c r="X6" s="20" t="s">
        <v>16</v>
      </c>
      <c r="Y6" s="20" t="s">
        <v>16</v>
      </c>
      <c r="Z6" s="20" t="str">
        <f t="shared" si="3"/>
        <v>-</v>
      </c>
      <c r="AA6" s="20" t="s">
        <v>16</v>
      </c>
      <c r="AB6" s="20">
        <v>46101</v>
      </c>
      <c r="AC6" s="27">
        <v>400000</v>
      </c>
      <c r="AD6" s="20" t="s">
        <v>1074</v>
      </c>
      <c r="AE6" s="20" t="s">
        <v>1539</v>
      </c>
      <c r="AF6" s="20">
        <v>1</v>
      </c>
      <c r="AG6" s="20">
        <v>1</v>
      </c>
      <c r="AH6" s="20" t="s">
        <v>16</v>
      </c>
      <c r="AI6" s="21" t="s">
        <v>4862</v>
      </c>
      <c r="AJ6" s="20">
        <v>0</v>
      </c>
      <c r="AK6" s="20">
        <v>0</v>
      </c>
      <c r="AL6" s="20" t="s">
        <v>16</v>
      </c>
      <c r="AM6" s="20">
        <v>0</v>
      </c>
      <c r="AN6" s="20">
        <v>1</v>
      </c>
      <c r="AO6" s="20">
        <v>1</v>
      </c>
      <c r="AP6" s="26">
        <v>42679</v>
      </c>
      <c r="AQ6" s="26" t="s">
        <v>16</v>
      </c>
      <c r="AR6" s="26" t="s">
        <v>16</v>
      </c>
      <c r="AS6" s="20" t="s">
        <v>16</v>
      </c>
      <c r="AT6" s="26" t="s">
        <v>16</v>
      </c>
      <c r="AU6" s="26" t="s">
        <v>16</v>
      </c>
      <c r="AV6" s="26" t="s">
        <v>16</v>
      </c>
      <c r="AW6" s="28" t="s">
        <v>16</v>
      </c>
      <c r="AX6" s="28" t="s">
        <v>16</v>
      </c>
      <c r="AY6" s="28" t="s">
        <v>16</v>
      </c>
      <c r="AZ6" s="28" t="s">
        <v>16</v>
      </c>
      <c r="BA6" s="28" t="s">
        <v>16</v>
      </c>
      <c r="BB6" s="29">
        <v>0</v>
      </c>
      <c r="BC6" s="26">
        <v>42370</v>
      </c>
      <c r="BD6" s="26">
        <v>42551</v>
      </c>
      <c r="BE6" s="26" t="s">
        <v>1031</v>
      </c>
      <c r="BF6" s="20" t="s">
        <v>1535</v>
      </c>
      <c r="BG6" s="30">
        <v>0.2</v>
      </c>
      <c r="BH6" s="27">
        <v>52586.206000000006</v>
      </c>
      <c r="BI6" s="20" t="s">
        <v>16</v>
      </c>
      <c r="BJ6" s="20" t="s">
        <v>16</v>
      </c>
      <c r="BK6" s="20" t="s">
        <v>16</v>
      </c>
      <c r="BL6" s="20" t="s">
        <v>16</v>
      </c>
      <c r="BM6" s="20" t="s">
        <v>16</v>
      </c>
      <c r="BN6" s="20" t="s">
        <v>16</v>
      </c>
      <c r="BO6" s="20" t="s">
        <v>16</v>
      </c>
      <c r="BP6" s="20" t="s">
        <v>16</v>
      </c>
      <c r="BQ6" s="20" t="s">
        <v>16</v>
      </c>
      <c r="BR6" s="20" t="s">
        <v>16</v>
      </c>
      <c r="BS6" s="20" t="s">
        <v>16</v>
      </c>
      <c r="BT6" s="20" t="s">
        <v>16</v>
      </c>
      <c r="BU6" s="20" t="s">
        <v>16</v>
      </c>
      <c r="BV6" s="20" t="s">
        <v>16</v>
      </c>
      <c r="BW6" s="20" t="s">
        <v>16</v>
      </c>
      <c r="BX6" s="20" t="s">
        <v>16</v>
      </c>
      <c r="BY6" s="20" t="s">
        <v>16</v>
      </c>
      <c r="BZ6" s="20" t="s">
        <v>16</v>
      </c>
      <c r="CA6" s="20" t="s">
        <v>16</v>
      </c>
      <c r="CB6" s="20" t="s">
        <v>16</v>
      </c>
      <c r="CC6" s="20" t="s">
        <v>16</v>
      </c>
      <c r="CD6" s="20" t="s">
        <v>16</v>
      </c>
      <c r="CE6" s="20">
        <f t="shared" si="4"/>
        <v>0</v>
      </c>
      <c r="CF6" s="20" t="s">
        <v>16</v>
      </c>
      <c r="CG6" s="20" t="s">
        <v>16</v>
      </c>
      <c r="CH6" s="20" t="s">
        <v>16</v>
      </c>
      <c r="CI6" s="27" t="s">
        <v>16</v>
      </c>
      <c r="CJ6" s="27" t="s">
        <v>16</v>
      </c>
      <c r="CK6" s="31" t="s">
        <v>16</v>
      </c>
      <c r="CL6" s="27" t="s">
        <v>16</v>
      </c>
      <c r="CM6" s="20" t="s">
        <v>16</v>
      </c>
      <c r="CN6" s="20" t="s">
        <v>16</v>
      </c>
      <c r="CO6" s="20" t="s">
        <v>16</v>
      </c>
      <c r="CP6" s="20" t="s">
        <v>16</v>
      </c>
      <c r="CQ6" s="20" t="s">
        <v>16</v>
      </c>
      <c r="CR6" s="20" t="s">
        <v>16</v>
      </c>
      <c r="CS6" s="27">
        <v>262931.03000000003</v>
      </c>
      <c r="CT6" s="79">
        <f>IF(OR(CS6="",CS6="-"),"NA",IF(CS6&gt;10000000000,1,IF(CS6&gt;3000000000,2,IF(CS6&gt;1000000000,3,IF(CS6&gt;600000000,4,IF(CS6&gt;200000000,5,IF(CS6&gt;100000000,6,IF(CS6&gt;50000000,7,IF(CS6&gt;30000000,8,IF(CS6&gt;10000000,9,IF(CS6&gt;7000000,10,IF(CS6&gt;4000000,11,IF(CS6&gt;2000000,12,IF(CS6&gt;1000000,13,IF(CS6&gt;700000,14,IF(CS6&gt;600000,15,IF(CS6&gt;500000,16,IF(CS6&gt;400000,17,IF(CS6&gt;300000,18,IF(CS6&gt;200000,19,IF(CS6&gt;=0,20,ERROR”)))))))))))))))))))))</f>
        <v>19</v>
      </c>
      <c r="CU6" s="27">
        <v>304999.99479999999</v>
      </c>
      <c r="CV6" s="27">
        <f t="shared" si="0"/>
        <v>137068.96999999997</v>
      </c>
      <c r="CW6" s="32">
        <v>0.34267242499999995</v>
      </c>
      <c r="CX6" s="32">
        <v>0.65732757500000005</v>
      </c>
      <c r="CY6" s="27">
        <v>95000.005200000014</v>
      </c>
      <c r="CZ6" s="20" t="s">
        <v>16</v>
      </c>
      <c r="DA6" s="20" t="s">
        <v>16</v>
      </c>
      <c r="DB6" s="20">
        <v>181</v>
      </c>
      <c r="DC6" s="20">
        <v>6.0333333333333332</v>
      </c>
      <c r="DD6" s="30">
        <v>0.1</v>
      </c>
      <c r="DE6" s="20">
        <v>0</v>
      </c>
      <c r="DF6" s="20"/>
      <c r="DG6" s="20">
        <v>0</v>
      </c>
      <c r="DH6" s="20">
        <v>0</v>
      </c>
      <c r="DI6" s="20" t="s">
        <v>16</v>
      </c>
      <c r="DJ6" s="20"/>
      <c r="DK6" s="20" t="s">
        <v>16</v>
      </c>
      <c r="DL6" s="20" t="s">
        <v>16</v>
      </c>
      <c r="DM6" s="20" t="s">
        <v>16</v>
      </c>
      <c r="DN6" s="20"/>
      <c r="DO6" s="33">
        <f t="shared" si="5"/>
        <v>2</v>
      </c>
      <c r="DP6" s="33">
        <f t="shared" si="1"/>
        <v>0</v>
      </c>
      <c r="DQ6" s="33">
        <f t="shared" si="6"/>
        <v>2</v>
      </c>
      <c r="DR6" s="33">
        <f t="shared" si="7"/>
        <v>0</v>
      </c>
      <c r="DS6" s="27">
        <f t="shared" si="8"/>
        <v>1825931.03</v>
      </c>
      <c r="DT6" s="27">
        <f t="shared" si="9"/>
        <v>0</v>
      </c>
      <c r="DU6" s="27">
        <f t="shared" si="10"/>
        <v>0</v>
      </c>
      <c r="DV6" s="27">
        <f t="shared" si="11"/>
        <v>1825931.03</v>
      </c>
      <c r="DW6" s="27">
        <f t="shared" si="2"/>
        <v>912965.51500000001</v>
      </c>
      <c r="DX6" s="20" t="s">
        <v>16</v>
      </c>
      <c r="DY6" s="20" t="s">
        <v>16</v>
      </c>
      <c r="DZ6" s="20" t="s">
        <v>16</v>
      </c>
      <c r="EA6" s="20" t="s">
        <v>16</v>
      </c>
      <c r="EB6" s="20">
        <v>262931.03000000003</v>
      </c>
      <c r="EC6" s="20" t="s">
        <v>16</v>
      </c>
      <c r="ED6" s="20" t="s">
        <v>16</v>
      </c>
      <c r="EE6" s="30">
        <v>0.1</v>
      </c>
      <c r="EF6" s="30">
        <v>0.1</v>
      </c>
      <c r="EG6" s="20" t="s">
        <v>16</v>
      </c>
      <c r="EH6" s="20">
        <v>262931.03000000003</v>
      </c>
      <c r="EI6" s="20" t="s">
        <v>16</v>
      </c>
      <c r="EJ6" s="20" t="s">
        <v>16</v>
      </c>
      <c r="EK6" s="20" t="s">
        <v>16</v>
      </c>
      <c r="EL6" s="20" t="s">
        <v>1074</v>
      </c>
      <c r="EM6" s="20" t="s">
        <v>1535</v>
      </c>
      <c r="EN6" s="20" t="s">
        <v>16</v>
      </c>
      <c r="EO6" s="20" t="s">
        <v>1539</v>
      </c>
      <c r="EP6" s="20" t="s">
        <v>16</v>
      </c>
      <c r="EQ6" s="20" t="s">
        <v>16</v>
      </c>
      <c r="ER6" s="20" t="s">
        <v>16</v>
      </c>
      <c r="ES6" s="20" t="s">
        <v>1540</v>
      </c>
      <c r="ET6" s="20">
        <v>1346</v>
      </c>
      <c r="EU6" s="20">
        <v>3100</v>
      </c>
      <c r="EV6" s="20" t="s">
        <v>406</v>
      </c>
      <c r="EW6" s="20" t="s">
        <v>251</v>
      </c>
      <c r="EX6" s="34" t="s">
        <v>16</v>
      </c>
      <c r="EY6" s="58">
        <v>1</v>
      </c>
      <c r="EZ6" s="21"/>
    </row>
    <row r="7" spans="1:156" s="64" customFormat="1" ht="12.75" customHeight="1" x14ac:dyDescent="0.2">
      <c r="A7" s="64" t="s">
        <v>1447</v>
      </c>
      <c r="B7" s="64" t="s">
        <v>1449</v>
      </c>
      <c r="C7" s="64">
        <v>1081482</v>
      </c>
      <c r="D7" s="64" t="s">
        <v>1447</v>
      </c>
      <c r="E7" s="64" t="s">
        <v>1448</v>
      </c>
      <c r="F7" s="64" t="s">
        <v>1449</v>
      </c>
      <c r="G7" s="20" t="s">
        <v>194</v>
      </c>
      <c r="H7" s="20" t="s">
        <v>1138</v>
      </c>
      <c r="I7" s="20" t="s">
        <v>358</v>
      </c>
      <c r="J7" s="22" t="s">
        <v>1450</v>
      </c>
      <c r="K7" s="23">
        <v>0</v>
      </c>
      <c r="L7" s="23">
        <v>1</v>
      </c>
      <c r="M7" s="23" t="s">
        <v>16</v>
      </c>
      <c r="N7" s="23">
        <v>1</v>
      </c>
      <c r="O7" s="24" t="s">
        <v>1451</v>
      </c>
      <c r="P7" s="20" t="s">
        <v>1452</v>
      </c>
      <c r="Q7" s="20" t="s">
        <v>1453</v>
      </c>
      <c r="R7" s="20" t="s">
        <v>1454</v>
      </c>
      <c r="S7" s="20">
        <v>305</v>
      </c>
      <c r="T7" s="25" t="s">
        <v>1455</v>
      </c>
      <c r="U7" s="20" t="s">
        <v>365</v>
      </c>
      <c r="V7" s="20" t="s">
        <v>251</v>
      </c>
      <c r="W7" s="26" t="s">
        <v>1456</v>
      </c>
      <c r="X7" s="20">
        <v>65</v>
      </c>
      <c r="Y7" s="20" t="s">
        <v>251</v>
      </c>
      <c r="Z7" s="20" t="str">
        <f t="shared" si="3"/>
        <v>-</v>
      </c>
      <c r="AA7" s="20" t="s">
        <v>1457</v>
      </c>
      <c r="AB7" s="20">
        <v>46101</v>
      </c>
      <c r="AC7" s="27">
        <v>240120</v>
      </c>
      <c r="AD7" s="20" t="s">
        <v>1074</v>
      </c>
      <c r="AE7" s="20" t="s">
        <v>1458</v>
      </c>
      <c r="AF7" s="20">
        <v>1</v>
      </c>
      <c r="AG7" s="20">
        <v>1</v>
      </c>
      <c r="AH7" s="20" t="s">
        <v>16</v>
      </c>
      <c r="AI7" s="21" t="s">
        <v>4862</v>
      </c>
      <c r="AJ7" s="20">
        <v>2</v>
      </c>
      <c r="AK7" s="20">
        <v>0</v>
      </c>
      <c r="AL7" s="20" t="s">
        <v>16</v>
      </c>
      <c r="AM7" s="20">
        <v>0</v>
      </c>
      <c r="AN7" s="20">
        <v>1</v>
      </c>
      <c r="AO7" s="20">
        <v>1</v>
      </c>
      <c r="AP7" s="26">
        <v>42588</v>
      </c>
      <c r="AQ7" s="26" t="s">
        <v>16</v>
      </c>
      <c r="AR7" s="26" t="s">
        <v>16</v>
      </c>
      <c r="AS7" s="20" t="s">
        <v>16</v>
      </c>
      <c r="AT7" s="26" t="s">
        <v>16</v>
      </c>
      <c r="AU7" s="26" t="s">
        <v>16</v>
      </c>
      <c r="AV7" s="26" t="s">
        <v>16</v>
      </c>
      <c r="AW7" s="28" t="s">
        <v>16</v>
      </c>
      <c r="AX7" s="28" t="s">
        <v>16</v>
      </c>
      <c r="AY7" s="28" t="s">
        <v>16</v>
      </c>
      <c r="AZ7" s="28" t="s">
        <v>16</v>
      </c>
      <c r="BA7" s="28" t="s">
        <v>16</v>
      </c>
      <c r="BB7" s="29">
        <v>0</v>
      </c>
      <c r="BC7" s="26">
        <v>42415</v>
      </c>
      <c r="BD7" s="26">
        <v>42422</v>
      </c>
      <c r="BE7" s="26">
        <v>42706</v>
      </c>
      <c r="BF7" s="20" t="s">
        <v>1450</v>
      </c>
      <c r="BG7" s="20">
        <v>0</v>
      </c>
      <c r="BH7" s="27">
        <v>0</v>
      </c>
      <c r="BI7" s="20" t="s">
        <v>16</v>
      </c>
      <c r="BJ7" s="20" t="s">
        <v>16</v>
      </c>
      <c r="BK7" s="20" t="s">
        <v>16</v>
      </c>
      <c r="BL7" s="20" t="s">
        <v>16</v>
      </c>
      <c r="BM7" s="20" t="s">
        <v>16</v>
      </c>
      <c r="BN7" s="20" t="s">
        <v>16</v>
      </c>
      <c r="BO7" s="20" t="s">
        <v>16</v>
      </c>
      <c r="BP7" s="20" t="s">
        <v>16</v>
      </c>
      <c r="BQ7" s="20" t="s">
        <v>16</v>
      </c>
      <c r="BR7" s="20" t="s">
        <v>16</v>
      </c>
      <c r="BS7" s="20" t="s">
        <v>16</v>
      </c>
      <c r="BT7" s="20" t="s">
        <v>16</v>
      </c>
      <c r="BU7" s="20" t="s">
        <v>16</v>
      </c>
      <c r="BV7" s="20" t="s">
        <v>16</v>
      </c>
      <c r="BW7" s="20" t="s">
        <v>16</v>
      </c>
      <c r="BX7" s="20" t="s">
        <v>16</v>
      </c>
      <c r="BY7" s="20" t="s">
        <v>16</v>
      </c>
      <c r="BZ7" s="20" t="s">
        <v>16</v>
      </c>
      <c r="CA7" s="20" t="s">
        <v>16</v>
      </c>
      <c r="CB7" s="20" t="s">
        <v>16</v>
      </c>
      <c r="CC7" s="20" t="s">
        <v>16</v>
      </c>
      <c r="CD7" s="20" t="s">
        <v>16</v>
      </c>
      <c r="CE7" s="20">
        <f t="shared" si="4"/>
        <v>0</v>
      </c>
      <c r="CF7" s="20" t="s">
        <v>16</v>
      </c>
      <c r="CG7" s="20" t="s">
        <v>16</v>
      </c>
      <c r="CH7" s="20" t="s">
        <v>16</v>
      </c>
      <c r="CI7" s="27" t="s">
        <v>16</v>
      </c>
      <c r="CJ7" s="27" t="s">
        <v>16</v>
      </c>
      <c r="CK7" s="31" t="s">
        <v>16</v>
      </c>
      <c r="CL7" s="27" t="s">
        <v>16</v>
      </c>
      <c r="CM7" s="20" t="s">
        <v>16</v>
      </c>
      <c r="CN7" s="20" t="s">
        <v>16</v>
      </c>
      <c r="CO7" s="20" t="s">
        <v>16</v>
      </c>
      <c r="CP7" s="20" t="s">
        <v>16</v>
      </c>
      <c r="CQ7" s="20" t="s">
        <v>16</v>
      </c>
      <c r="CR7" s="20" t="s">
        <v>16</v>
      </c>
      <c r="CS7" s="27">
        <v>207000</v>
      </c>
      <c r="CT7" s="79">
        <f>IF(OR(CS7="",CS7="-"),"NA",IF(CS7&gt;10000000000,1,IF(CS7&gt;3000000000,2,IF(CS7&gt;1000000000,3,IF(CS7&gt;600000000,4,IF(CS7&gt;200000000,5,IF(CS7&gt;100000000,6,IF(CS7&gt;50000000,7,IF(CS7&gt;30000000,8,IF(CS7&gt;10000000,9,IF(CS7&gt;7000000,10,IF(CS7&gt;4000000,11,IF(CS7&gt;2000000,12,IF(CS7&gt;1000000,13,IF(CS7&gt;700000,14,IF(CS7&gt;600000,15,IF(CS7&gt;500000,16,IF(CS7&gt;400000,17,IF(CS7&gt;300000,18,IF(CS7&gt;200000,19,IF(CS7&gt;=0,20,ERROR”)))))))))))))))))))))</f>
        <v>19</v>
      </c>
      <c r="CU7" s="27">
        <v>240119.99999999997</v>
      </c>
      <c r="CV7" s="27">
        <f t="shared" si="0"/>
        <v>33120</v>
      </c>
      <c r="CW7" s="32">
        <v>0.13793103448275862</v>
      </c>
      <c r="CX7" s="32">
        <v>0.86206896551724133</v>
      </c>
      <c r="CY7" s="27">
        <v>2.9103830456733704E-11</v>
      </c>
      <c r="CZ7" s="20" t="s">
        <v>16</v>
      </c>
      <c r="DA7" s="20" t="s">
        <v>16</v>
      </c>
      <c r="DB7" s="20">
        <v>7</v>
      </c>
      <c r="DC7" s="20">
        <v>0.23333333333333334</v>
      </c>
      <c r="DD7" s="30">
        <v>0.2</v>
      </c>
      <c r="DE7" s="20">
        <v>0</v>
      </c>
      <c r="DF7" s="20"/>
      <c r="DG7" s="20">
        <v>0</v>
      </c>
      <c r="DH7" s="20">
        <v>0</v>
      </c>
      <c r="DI7" s="20" t="s">
        <v>16</v>
      </c>
      <c r="DJ7" s="20"/>
      <c r="DK7" s="20" t="s">
        <v>16</v>
      </c>
      <c r="DL7" s="20" t="s">
        <v>16</v>
      </c>
      <c r="DM7" s="20" t="s">
        <v>16</v>
      </c>
      <c r="DN7" s="20"/>
      <c r="DO7" s="33">
        <f t="shared" si="5"/>
        <v>1</v>
      </c>
      <c r="DP7" s="33">
        <f t="shared" si="1"/>
        <v>0</v>
      </c>
      <c r="DQ7" s="33">
        <f t="shared" si="6"/>
        <v>1</v>
      </c>
      <c r="DR7" s="33">
        <f t="shared" si="7"/>
        <v>0</v>
      </c>
      <c r="DS7" s="27">
        <f t="shared" si="8"/>
        <v>207000</v>
      </c>
      <c r="DT7" s="27">
        <f t="shared" si="9"/>
        <v>0</v>
      </c>
      <c r="DU7" s="27">
        <f t="shared" si="10"/>
        <v>0</v>
      </c>
      <c r="DV7" s="27">
        <f t="shared" si="11"/>
        <v>207000</v>
      </c>
      <c r="DW7" s="27">
        <f t="shared" si="2"/>
        <v>207000</v>
      </c>
      <c r="DX7" s="20" t="s">
        <v>16</v>
      </c>
      <c r="DY7" s="20" t="s">
        <v>16</v>
      </c>
      <c r="DZ7" s="20" t="s">
        <v>16</v>
      </c>
      <c r="EA7" s="20" t="s">
        <v>16</v>
      </c>
      <c r="EB7" s="20">
        <v>207000</v>
      </c>
      <c r="EC7" s="20">
        <v>0</v>
      </c>
      <c r="ED7" s="20" t="s">
        <v>16</v>
      </c>
      <c r="EE7" s="20">
        <v>0</v>
      </c>
      <c r="EF7" s="20">
        <v>0</v>
      </c>
      <c r="EG7" s="20" t="s">
        <v>16</v>
      </c>
      <c r="EH7" s="20">
        <v>207000</v>
      </c>
      <c r="EI7" s="20" t="s">
        <v>16</v>
      </c>
      <c r="EJ7" s="20" t="s">
        <v>16</v>
      </c>
      <c r="EK7" s="20" t="s">
        <v>16</v>
      </c>
      <c r="EL7" s="20" t="s">
        <v>1074</v>
      </c>
      <c r="EM7" s="20" t="s">
        <v>1450</v>
      </c>
      <c r="EN7" s="20" t="s">
        <v>16</v>
      </c>
      <c r="EO7" s="20" t="s">
        <v>1458</v>
      </c>
      <c r="EP7" s="20" t="s">
        <v>16</v>
      </c>
      <c r="EQ7" s="20" t="s">
        <v>16</v>
      </c>
      <c r="ER7" s="20" t="s">
        <v>1459</v>
      </c>
      <c r="ES7" s="20" t="s">
        <v>1460</v>
      </c>
      <c r="ET7" s="20">
        <v>305</v>
      </c>
      <c r="EU7" s="20">
        <v>3220</v>
      </c>
      <c r="EV7" s="20" t="s">
        <v>406</v>
      </c>
      <c r="EW7" s="20" t="s">
        <v>251</v>
      </c>
      <c r="EX7" s="34" t="s">
        <v>16</v>
      </c>
      <c r="EY7" s="57">
        <v>1</v>
      </c>
      <c r="EZ7" s="21"/>
    </row>
    <row r="8" spans="1:156" s="64" customFormat="1" ht="12.75" customHeight="1" x14ac:dyDescent="0.2">
      <c r="A8" s="64" t="s">
        <v>2696</v>
      </c>
      <c r="B8" s="64" t="s">
        <v>2698</v>
      </c>
      <c r="C8" s="64">
        <v>1081562</v>
      </c>
      <c r="D8" s="64" t="s">
        <v>2696</v>
      </c>
      <c r="E8" s="64" t="s">
        <v>2697</v>
      </c>
      <c r="F8" s="64" t="s">
        <v>2698</v>
      </c>
      <c r="G8" s="20" t="s">
        <v>194</v>
      </c>
      <c r="H8" s="20" t="s">
        <v>1138</v>
      </c>
      <c r="I8" s="20" t="s">
        <v>358</v>
      </c>
      <c r="J8" s="22" t="s">
        <v>2699</v>
      </c>
      <c r="K8" s="23">
        <v>0</v>
      </c>
      <c r="L8" s="23">
        <v>1</v>
      </c>
      <c r="M8" s="23" t="s">
        <v>16</v>
      </c>
      <c r="N8" s="23">
        <v>1</v>
      </c>
      <c r="O8" s="24" t="s">
        <v>2700</v>
      </c>
      <c r="P8" s="20" t="s">
        <v>2701</v>
      </c>
      <c r="Q8" s="20" t="s">
        <v>2702</v>
      </c>
      <c r="R8" s="20" t="s">
        <v>2703</v>
      </c>
      <c r="S8" s="20">
        <v>150</v>
      </c>
      <c r="T8" s="25" t="s">
        <v>2376</v>
      </c>
      <c r="U8" s="20" t="s">
        <v>925</v>
      </c>
      <c r="V8" s="20" t="s">
        <v>251</v>
      </c>
      <c r="W8" s="26" t="s">
        <v>2704</v>
      </c>
      <c r="X8" s="20">
        <v>218</v>
      </c>
      <c r="Y8" s="20" t="s">
        <v>251</v>
      </c>
      <c r="Z8" s="20" t="str">
        <f t="shared" si="3"/>
        <v>-</v>
      </c>
      <c r="AA8" s="20" t="s">
        <v>2705</v>
      </c>
      <c r="AB8" s="20">
        <v>46101</v>
      </c>
      <c r="AC8" s="27">
        <v>17267047.5</v>
      </c>
      <c r="AD8" s="20" t="s">
        <v>1074</v>
      </c>
      <c r="AE8" s="20" t="s">
        <v>2706</v>
      </c>
      <c r="AF8" s="20">
        <v>2</v>
      </c>
      <c r="AG8" s="20">
        <v>1</v>
      </c>
      <c r="AH8" s="20">
        <v>7</v>
      </c>
      <c r="AI8" s="20" t="s">
        <v>2631</v>
      </c>
      <c r="AJ8" s="20">
        <v>2</v>
      </c>
      <c r="AK8" s="20">
        <v>0</v>
      </c>
      <c r="AL8" s="20">
        <v>0</v>
      </c>
      <c r="AM8" s="20">
        <v>0</v>
      </c>
      <c r="AN8" s="20">
        <v>1</v>
      </c>
      <c r="AO8" s="20">
        <v>1</v>
      </c>
      <c r="AP8" s="38" t="s">
        <v>2707</v>
      </c>
      <c r="AQ8" s="26" t="s">
        <v>16</v>
      </c>
      <c r="AR8" s="26" t="s">
        <v>16</v>
      </c>
      <c r="AS8" s="20" t="s">
        <v>16</v>
      </c>
      <c r="AT8" s="26" t="s">
        <v>16</v>
      </c>
      <c r="AU8" s="26" t="s">
        <v>16</v>
      </c>
      <c r="AV8" s="26" t="s">
        <v>16</v>
      </c>
      <c r="AW8" s="28" t="s">
        <v>16</v>
      </c>
      <c r="AX8" s="28" t="s">
        <v>16</v>
      </c>
      <c r="AY8" s="28" t="s">
        <v>16</v>
      </c>
      <c r="AZ8" s="28" t="s">
        <v>16</v>
      </c>
      <c r="BA8" s="28" t="s">
        <v>16</v>
      </c>
      <c r="BB8" s="29">
        <v>0</v>
      </c>
      <c r="BC8" s="26">
        <v>41941</v>
      </c>
      <c r="BD8" s="26">
        <v>43131</v>
      </c>
      <c r="BE8" s="26">
        <v>42402</v>
      </c>
      <c r="BF8" s="20" t="s">
        <v>2699</v>
      </c>
      <c r="BG8" s="30">
        <v>0.1</v>
      </c>
      <c r="BH8" s="27">
        <v>1726704.75</v>
      </c>
      <c r="BI8" s="20" t="s">
        <v>16</v>
      </c>
      <c r="BJ8" s="20" t="s">
        <v>16</v>
      </c>
      <c r="BK8" s="20" t="s">
        <v>16</v>
      </c>
      <c r="BL8" s="20" t="s">
        <v>16</v>
      </c>
      <c r="BM8" s="20" t="s">
        <v>16</v>
      </c>
      <c r="BN8" s="20" t="s">
        <v>16</v>
      </c>
      <c r="BO8" s="20" t="s">
        <v>16</v>
      </c>
      <c r="BP8" s="20" t="s">
        <v>16</v>
      </c>
      <c r="BQ8" s="20" t="s">
        <v>16</v>
      </c>
      <c r="BR8" s="20" t="s">
        <v>16</v>
      </c>
      <c r="BS8" s="20" t="s">
        <v>16</v>
      </c>
      <c r="BT8" s="20" t="s">
        <v>16</v>
      </c>
      <c r="BU8" s="20" t="s">
        <v>16</v>
      </c>
      <c r="BV8" s="20" t="s">
        <v>16</v>
      </c>
      <c r="BW8" s="20" t="s">
        <v>16</v>
      </c>
      <c r="BX8" s="20" t="s">
        <v>16</v>
      </c>
      <c r="BY8" s="20" t="s">
        <v>16</v>
      </c>
      <c r="BZ8" s="20" t="s">
        <v>16</v>
      </c>
      <c r="CA8" s="20" t="s">
        <v>16</v>
      </c>
      <c r="CB8" s="20" t="s">
        <v>16</v>
      </c>
      <c r="CC8" s="20" t="s">
        <v>16</v>
      </c>
      <c r="CD8" s="20" t="s">
        <v>16</v>
      </c>
      <c r="CE8" s="20">
        <f t="shared" si="4"/>
        <v>0</v>
      </c>
      <c r="CF8" s="20" t="s">
        <v>16</v>
      </c>
      <c r="CG8" s="20" t="s">
        <v>16</v>
      </c>
      <c r="CH8" s="20" t="s">
        <v>16</v>
      </c>
      <c r="CI8" s="27" t="s">
        <v>16</v>
      </c>
      <c r="CJ8" s="27" t="s">
        <v>16</v>
      </c>
      <c r="CK8" s="31" t="s">
        <v>16</v>
      </c>
      <c r="CL8" s="27" t="s">
        <v>16</v>
      </c>
      <c r="CM8" s="20" t="s">
        <v>16</v>
      </c>
      <c r="CN8" s="20" t="s">
        <v>16</v>
      </c>
      <c r="CO8" s="20" t="s">
        <v>16</v>
      </c>
      <c r="CP8" s="20" t="s">
        <v>16</v>
      </c>
      <c r="CQ8" s="20" t="s">
        <v>16</v>
      </c>
      <c r="CR8" s="20" t="s">
        <v>16</v>
      </c>
      <c r="CS8" s="27">
        <v>17267047.5</v>
      </c>
      <c r="CT8" s="79">
        <f>IF(OR(CS8="",CS8="-"),"NA",IF(CS8&gt;10000000000,1,IF(CS8&gt;3000000000,2,IF(CS8&gt;1000000000,3,IF(CS8&gt;600000000,4,IF(CS8&gt;200000000,5,IF(CS8&gt;100000000,6,IF(CS8&gt;50000000,7,IF(CS8&gt;30000000,8,IF(CS8&gt;10000000,9,IF(CS8&gt;7000000,10,IF(CS8&gt;4000000,11,IF(CS8&gt;2000000,12,IF(CS8&gt;1000000,13,IF(CS8&gt;700000,14,IF(CS8&gt;600000,15,IF(CS8&gt;500000,16,IF(CS8&gt;400000,17,IF(CS8&gt;300000,18,IF(CS8&gt;200000,19,IF(CS8&gt;=0,20,ERROR”)))))))))))))))))))))</f>
        <v>9</v>
      </c>
      <c r="CU8" s="27">
        <v>20029775.099999998</v>
      </c>
      <c r="CV8" s="27">
        <f t="shared" si="0"/>
        <v>0</v>
      </c>
      <c r="CW8" s="32">
        <v>0</v>
      </c>
      <c r="CX8" s="32">
        <v>1</v>
      </c>
      <c r="CY8" s="27">
        <v>-2762727.5999999978</v>
      </c>
      <c r="CZ8" s="20" t="s">
        <v>16</v>
      </c>
      <c r="DA8" s="20" t="s">
        <v>16</v>
      </c>
      <c r="DB8" s="20">
        <v>1190</v>
      </c>
      <c r="DC8" s="20">
        <v>39.666666666666664</v>
      </c>
      <c r="DD8" s="30">
        <v>0.15</v>
      </c>
      <c r="DE8" s="20">
        <v>0</v>
      </c>
      <c r="DF8" s="20"/>
      <c r="DG8" s="20">
        <v>0</v>
      </c>
      <c r="DH8" s="20">
        <v>0</v>
      </c>
      <c r="DI8" s="20" t="s">
        <v>16</v>
      </c>
      <c r="DJ8" s="20"/>
      <c r="DK8" s="20" t="s">
        <v>16</v>
      </c>
      <c r="DL8" s="20" t="s">
        <v>16</v>
      </c>
      <c r="DM8" s="20" t="s">
        <v>16</v>
      </c>
      <c r="DN8" s="20"/>
      <c r="DO8" s="33">
        <f t="shared" si="5"/>
        <v>1</v>
      </c>
      <c r="DP8" s="33">
        <f t="shared" si="1"/>
        <v>0</v>
      </c>
      <c r="DQ8" s="33">
        <f t="shared" si="6"/>
        <v>1</v>
      </c>
      <c r="DR8" s="33">
        <f t="shared" si="7"/>
        <v>0</v>
      </c>
      <c r="DS8" s="27">
        <f t="shared" si="8"/>
        <v>17267047.5</v>
      </c>
      <c r="DT8" s="27">
        <f t="shared" si="9"/>
        <v>0</v>
      </c>
      <c r="DU8" s="27">
        <f t="shared" si="10"/>
        <v>0</v>
      </c>
      <c r="DV8" s="27">
        <f t="shared" si="11"/>
        <v>17267047.5</v>
      </c>
      <c r="DW8" s="27">
        <f t="shared" si="2"/>
        <v>17267047.5</v>
      </c>
      <c r="DX8" s="20" t="s">
        <v>16</v>
      </c>
      <c r="DY8" s="20" t="s">
        <v>16</v>
      </c>
      <c r="DZ8" s="20" t="s">
        <v>16</v>
      </c>
      <c r="EA8" s="20" t="s">
        <v>16</v>
      </c>
      <c r="EB8" s="20">
        <v>17267047.5</v>
      </c>
      <c r="EC8" s="20">
        <v>0</v>
      </c>
      <c r="ED8" s="20" t="s">
        <v>16</v>
      </c>
      <c r="EE8" s="20">
        <v>0</v>
      </c>
      <c r="EF8" s="30">
        <v>0.1</v>
      </c>
      <c r="EG8" s="27" t="s">
        <v>403</v>
      </c>
      <c r="EH8" s="20">
        <v>17267047.5</v>
      </c>
      <c r="EI8" s="20" t="s">
        <v>16</v>
      </c>
      <c r="EJ8" s="20" t="s">
        <v>16</v>
      </c>
      <c r="EK8" s="20" t="s">
        <v>16</v>
      </c>
      <c r="EL8" s="20" t="s">
        <v>1074</v>
      </c>
      <c r="EM8" s="20" t="s">
        <v>2699</v>
      </c>
      <c r="EN8" s="20" t="s">
        <v>16</v>
      </c>
      <c r="EO8" s="20" t="s">
        <v>2706</v>
      </c>
      <c r="EP8" s="20" t="s">
        <v>16</v>
      </c>
      <c r="EQ8" s="20" t="s">
        <v>16</v>
      </c>
      <c r="ER8" s="20" t="s">
        <v>2708</v>
      </c>
      <c r="ES8" s="20" t="s">
        <v>2709</v>
      </c>
      <c r="ET8" s="20">
        <v>150</v>
      </c>
      <c r="EU8" s="20">
        <v>5120</v>
      </c>
      <c r="EV8" s="20" t="s">
        <v>929</v>
      </c>
      <c r="EW8" s="20" t="s">
        <v>251</v>
      </c>
      <c r="EX8" s="34" t="s">
        <v>16</v>
      </c>
      <c r="EY8" s="57">
        <v>0.95</v>
      </c>
      <c r="EZ8" s="21"/>
    </row>
    <row r="9" spans="1:156" s="64" customFormat="1" ht="12.75" customHeight="1" x14ac:dyDescent="0.2">
      <c r="A9" s="64" t="s">
        <v>3503</v>
      </c>
      <c r="B9" s="64" t="s">
        <v>3505</v>
      </c>
      <c r="C9" s="64">
        <v>1285368</v>
      </c>
      <c r="D9" s="64" t="s">
        <v>3503</v>
      </c>
      <c r="E9" s="64" t="s">
        <v>3504</v>
      </c>
      <c r="F9" s="64" t="s">
        <v>3505</v>
      </c>
      <c r="G9" s="33" t="s">
        <v>194</v>
      </c>
      <c r="H9" s="33">
        <v>6220</v>
      </c>
      <c r="I9" s="33" t="s">
        <v>358</v>
      </c>
      <c r="J9" s="33" t="s">
        <v>3506</v>
      </c>
      <c r="K9" s="33">
        <v>0</v>
      </c>
      <c r="L9" s="23">
        <v>1</v>
      </c>
      <c r="M9" s="33" t="s">
        <v>16</v>
      </c>
      <c r="N9" s="23">
        <v>1</v>
      </c>
      <c r="O9" s="33" t="s">
        <v>680</v>
      </c>
      <c r="P9" s="33" t="s">
        <v>681</v>
      </c>
      <c r="Q9" s="33" t="s">
        <v>682</v>
      </c>
      <c r="R9" s="33" t="s">
        <v>683</v>
      </c>
      <c r="S9" s="33">
        <v>4</v>
      </c>
      <c r="T9" s="33">
        <v>6500</v>
      </c>
      <c r="U9" s="33" t="s">
        <v>365</v>
      </c>
      <c r="V9" s="33" t="s">
        <v>251</v>
      </c>
      <c r="W9" s="26">
        <v>35821</v>
      </c>
      <c r="X9" s="33"/>
      <c r="Y9" s="33" t="s">
        <v>251</v>
      </c>
      <c r="Z9" s="20">
        <f t="shared" si="3"/>
        <v>6986</v>
      </c>
      <c r="AA9" s="33" t="s">
        <v>684</v>
      </c>
      <c r="AB9" s="20">
        <v>46101</v>
      </c>
      <c r="AC9" s="33">
        <v>32499990</v>
      </c>
      <c r="AD9" s="33" t="s">
        <v>1074</v>
      </c>
      <c r="AE9" s="33" t="s">
        <v>3507</v>
      </c>
      <c r="AF9" s="33">
        <v>7</v>
      </c>
      <c r="AG9" s="33">
        <v>1</v>
      </c>
      <c r="AH9" s="33">
        <v>17</v>
      </c>
      <c r="AI9" s="33">
        <v>0.5</v>
      </c>
      <c r="AJ9" s="33">
        <v>3</v>
      </c>
      <c r="AK9" s="33">
        <v>1</v>
      </c>
      <c r="AL9" s="33" t="s">
        <v>16</v>
      </c>
      <c r="AM9" s="33">
        <v>0</v>
      </c>
      <c r="AN9" s="33">
        <v>1</v>
      </c>
      <c r="AO9" s="33">
        <v>1</v>
      </c>
      <c r="AP9" s="26">
        <v>42790</v>
      </c>
      <c r="AQ9" s="26" t="s">
        <v>16</v>
      </c>
      <c r="AR9" s="26" t="s">
        <v>16</v>
      </c>
      <c r="AS9" s="20" t="s">
        <v>16</v>
      </c>
      <c r="AT9" s="26" t="s">
        <v>16</v>
      </c>
      <c r="AU9" s="26" t="s">
        <v>16</v>
      </c>
      <c r="AV9" s="26" t="s">
        <v>16</v>
      </c>
      <c r="AW9" s="33" t="s">
        <v>16</v>
      </c>
      <c r="AX9" s="33" t="s">
        <v>16</v>
      </c>
      <c r="AY9" s="33" t="s">
        <v>16</v>
      </c>
      <c r="AZ9" s="33" t="s">
        <v>16</v>
      </c>
      <c r="BA9" s="33" t="s">
        <v>16</v>
      </c>
      <c r="BB9" s="36">
        <v>0</v>
      </c>
      <c r="BC9" s="26">
        <v>42807</v>
      </c>
      <c r="BD9" s="26">
        <v>43465</v>
      </c>
      <c r="BE9" s="26" t="s">
        <v>1031</v>
      </c>
      <c r="BF9" s="33" t="s">
        <v>3506</v>
      </c>
      <c r="BG9" s="39">
        <v>0.1</v>
      </c>
      <c r="BH9" s="27">
        <v>6093748.125</v>
      </c>
      <c r="BI9" s="33" t="s">
        <v>16</v>
      </c>
      <c r="BJ9" s="33" t="s">
        <v>16</v>
      </c>
      <c r="BK9" s="33" t="s">
        <v>16</v>
      </c>
      <c r="BL9" s="33" t="s">
        <v>16</v>
      </c>
      <c r="BM9" s="33" t="s">
        <v>16</v>
      </c>
      <c r="BN9" s="33" t="s">
        <v>16</v>
      </c>
      <c r="BO9" s="33" t="s">
        <v>16</v>
      </c>
      <c r="BP9" s="33" t="s">
        <v>16</v>
      </c>
      <c r="BQ9" s="33" t="s">
        <v>16</v>
      </c>
      <c r="BR9" s="33" t="s">
        <v>16</v>
      </c>
      <c r="BS9" s="33" t="s">
        <v>16</v>
      </c>
      <c r="BT9" s="33" t="s">
        <v>16</v>
      </c>
      <c r="BU9" s="33" t="s">
        <v>16</v>
      </c>
      <c r="BV9" s="33" t="s">
        <v>16</v>
      </c>
      <c r="BW9" s="33" t="s">
        <v>16</v>
      </c>
      <c r="BX9" s="33" t="s">
        <v>16</v>
      </c>
      <c r="BY9" s="33" t="s">
        <v>16</v>
      </c>
      <c r="BZ9" s="33" t="s">
        <v>16</v>
      </c>
      <c r="CA9" s="33" t="s">
        <v>16</v>
      </c>
      <c r="CB9" s="20" t="s">
        <v>16</v>
      </c>
      <c r="CC9" s="33" t="s">
        <v>16</v>
      </c>
      <c r="CD9" s="33" t="s">
        <v>16</v>
      </c>
      <c r="CE9" s="20">
        <f t="shared" si="4"/>
        <v>0</v>
      </c>
      <c r="CF9" s="33" t="s">
        <v>16</v>
      </c>
      <c r="CG9" s="33" t="s">
        <v>16</v>
      </c>
      <c r="CH9" s="33" t="s">
        <v>16</v>
      </c>
      <c r="CI9" s="27" t="s">
        <v>16</v>
      </c>
      <c r="CJ9" s="33" t="s">
        <v>16</v>
      </c>
      <c r="CK9" s="37" t="s">
        <v>16</v>
      </c>
      <c r="CL9" s="33" t="s">
        <v>16</v>
      </c>
      <c r="CM9" s="33" t="s">
        <v>16</v>
      </c>
      <c r="CN9" s="33" t="s">
        <v>16</v>
      </c>
      <c r="CO9" s="33" t="s">
        <v>16</v>
      </c>
      <c r="CP9" s="33" t="s">
        <v>16</v>
      </c>
      <c r="CQ9" s="33" t="s">
        <v>16</v>
      </c>
      <c r="CR9" s="33" t="s">
        <v>16</v>
      </c>
      <c r="CS9" s="27">
        <v>60937481.25</v>
      </c>
      <c r="CT9" s="79">
        <f>IF(OR(CS9="",CS9="-"),"NA",IF(CS9&gt;10000000000,1,IF(CS9&gt;3000000000,2,IF(CS9&gt;1000000000,3,IF(CS9&gt;600000000,4,IF(CS9&gt;200000000,5,IF(CS9&gt;100000000,6,IF(CS9&gt;50000000,7,IF(CS9&gt;30000000,8,IF(CS9&gt;10000000,9,IF(CS9&gt;7000000,10,IF(CS9&gt;4000000,11,IF(CS9&gt;2000000,12,IF(CS9&gt;1000000,13,IF(CS9&gt;700000,14,IF(CS9&gt;600000,15,IF(CS9&gt;500000,16,IF(CS9&gt;400000,17,IF(CS9&gt;300000,18,IF(CS9&gt;200000,19,IF(CS9&gt;=0,20,ERROR”)))))))))))))))))))))</f>
        <v>7</v>
      </c>
      <c r="CU9" s="27">
        <v>70687478.25</v>
      </c>
      <c r="CV9" s="27">
        <f t="shared" si="0"/>
        <v>-28437491.25</v>
      </c>
      <c r="CW9" s="32" t="s">
        <v>16</v>
      </c>
      <c r="CX9" s="32">
        <v>1.875</v>
      </c>
      <c r="CY9" s="27" t="s">
        <v>3508</v>
      </c>
      <c r="CZ9" s="33" t="s">
        <v>16</v>
      </c>
      <c r="DA9" s="33" t="s">
        <v>16</v>
      </c>
      <c r="DB9" s="33">
        <v>658</v>
      </c>
      <c r="DC9" s="20">
        <v>21.933333333333334</v>
      </c>
      <c r="DD9" s="20" t="s">
        <v>16</v>
      </c>
      <c r="DE9" s="33">
        <v>0</v>
      </c>
      <c r="DF9" s="33"/>
      <c r="DG9" s="33">
        <v>0</v>
      </c>
      <c r="DH9" s="33">
        <v>0</v>
      </c>
      <c r="DI9" s="23">
        <v>2</v>
      </c>
      <c r="DJ9" s="23">
        <v>2</v>
      </c>
      <c r="DK9" s="23" t="s">
        <v>16</v>
      </c>
      <c r="DL9" s="23" t="s">
        <v>16</v>
      </c>
      <c r="DM9" s="23" t="s">
        <v>16</v>
      </c>
      <c r="DN9" s="23"/>
      <c r="DO9" s="33">
        <f t="shared" si="5"/>
        <v>2</v>
      </c>
      <c r="DP9" s="33">
        <f t="shared" si="1"/>
        <v>1</v>
      </c>
      <c r="DQ9" s="33">
        <f t="shared" si="6"/>
        <v>1</v>
      </c>
      <c r="DR9" s="33">
        <f t="shared" si="7"/>
        <v>0</v>
      </c>
      <c r="DS9" s="27">
        <f t="shared" si="8"/>
        <v>72937481.25</v>
      </c>
      <c r="DT9" s="27">
        <f t="shared" si="9"/>
        <v>12000000</v>
      </c>
      <c r="DU9" s="27">
        <f t="shared" si="10"/>
        <v>0</v>
      </c>
      <c r="DV9" s="27">
        <f t="shared" si="11"/>
        <v>60937481.25</v>
      </c>
      <c r="DW9" s="27">
        <f t="shared" si="2"/>
        <v>36468740.625</v>
      </c>
      <c r="DX9" s="33" t="s">
        <v>16</v>
      </c>
      <c r="DY9" s="33" t="s">
        <v>16</v>
      </c>
      <c r="DZ9" s="33" t="s">
        <v>16</v>
      </c>
      <c r="EA9" s="33" t="s">
        <v>16</v>
      </c>
      <c r="EB9" s="33">
        <v>60937481.25</v>
      </c>
      <c r="EC9" s="33">
        <v>0</v>
      </c>
      <c r="ED9" s="33" t="s">
        <v>16</v>
      </c>
      <c r="EE9" s="33">
        <v>0</v>
      </c>
      <c r="EF9" s="39">
        <v>0.1</v>
      </c>
      <c r="EG9" s="33" t="s">
        <v>403</v>
      </c>
      <c r="EH9" s="33">
        <v>60937481.25</v>
      </c>
      <c r="EI9" s="33" t="s">
        <v>16</v>
      </c>
      <c r="EJ9" s="33" t="s">
        <v>16</v>
      </c>
      <c r="EK9" s="33" t="s">
        <v>16</v>
      </c>
      <c r="EL9" s="20" t="s">
        <v>1074</v>
      </c>
      <c r="EM9" s="20" t="s">
        <v>3506</v>
      </c>
      <c r="EN9" s="20" t="s">
        <v>16</v>
      </c>
      <c r="EO9" s="33" t="s">
        <v>3507</v>
      </c>
      <c r="EP9" s="20" t="s">
        <v>16</v>
      </c>
      <c r="EQ9" s="33" t="s">
        <v>16</v>
      </c>
      <c r="ER9" s="33" t="s">
        <v>688</v>
      </c>
      <c r="ES9" s="33" t="s">
        <v>683</v>
      </c>
      <c r="ET9" s="33">
        <v>4</v>
      </c>
      <c r="EU9" s="33">
        <v>6500</v>
      </c>
      <c r="EV9" s="33" t="s">
        <v>365</v>
      </c>
      <c r="EW9" s="33" t="s">
        <v>251</v>
      </c>
      <c r="EX9" s="34" t="s">
        <v>16</v>
      </c>
      <c r="EY9" s="57">
        <v>0.55000000000000004</v>
      </c>
      <c r="EZ9" s="21"/>
    </row>
    <row r="10" spans="1:156" s="64" customFormat="1" ht="12.75" customHeight="1" x14ac:dyDescent="0.2">
      <c r="A10" s="64" t="s">
        <v>1511</v>
      </c>
      <c r="B10" s="64" t="s">
        <v>1513</v>
      </c>
      <c r="C10" s="64">
        <v>1109011</v>
      </c>
      <c r="D10" s="64" t="s">
        <v>1511</v>
      </c>
      <c r="E10" s="64" t="s">
        <v>1512</v>
      </c>
      <c r="F10" s="64" t="s">
        <v>1513</v>
      </c>
      <c r="G10" s="20" t="s">
        <v>194</v>
      </c>
      <c r="H10" s="20" t="s">
        <v>1138</v>
      </c>
      <c r="I10" s="20" t="s">
        <v>358</v>
      </c>
      <c r="J10" s="22" t="s">
        <v>1514</v>
      </c>
      <c r="K10" s="23">
        <v>0</v>
      </c>
      <c r="L10" s="23">
        <v>1</v>
      </c>
      <c r="M10" s="23" t="s">
        <v>16</v>
      </c>
      <c r="N10" s="23">
        <v>1</v>
      </c>
      <c r="O10" s="24" t="s">
        <v>1383</v>
      </c>
      <c r="P10" s="20" t="s">
        <v>1384</v>
      </c>
      <c r="Q10" s="20" t="s">
        <v>1385</v>
      </c>
      <c r="R10" s="20" t="s">
        <v>1386</v>
      </c>
      <c r="S10" s="20">
        <v>153</v>
      </c>
      <c r="T10" s="25" t="s">
        <v>1220</v>
      </c>
      <c r="U10" s="20" t="s">
        <v>365</v>
      </c>
      <c r="V10" s="20" t="s">
        <v>251</v>
      </c>
      <c r="W10" s="26" t="s">
        <v>1387</v>
      </c>
      <c r="X10" s="20">
        <v>89</v>
      </c>
      <c r="Y10" s="20" t="s">
        <v>251</v>
      </c>
      <c r="Z10" s="20" t="str">
        <f t="shared" si="3"/>
        <v>-</v>
      </c>
      <c r="AA10" s="20" t="s">
        <v>1388</v>
      </c>
      <c r="AB10" s="20">
        <v>46101</v>
      </c>
      <c r="AC10" s="27">
        <v>290000</v>
      </c>
      <c r="AD10" s="20" t="s">
        <v>1074</v>
      </c>
      <c r="AE10" s="20" t="s">
        <v>1508</v>
      </c>
      <c r="AF10" s="20">
        <v>1</v>
      </c>
      <c r="AG10" s="20">
        <v>0</v>
      </c>
      <c r="AH10" s="20" t="s">
        <v>16</v>
      </c>
      <c r="AI10" s="21" t="s">
        <v>4862</v>
      </c>
      <c r="AJ10" s="20" t="s">
        <v>16</v>
      </c>
      <c r="AK10" s="20" t="s">
        <v>16</v>
      </c>
      <c r="AL10" s="20" t="s">
        <v>16</v>
      </c>
      <c r="AM10" s="20" t="s">
        <v>16</v>
      </c>
      <c r="AN10" s="20" t="s">
        <v>16</v>
      </c>
      <c r="AO10" s="20">
        <v>1</v>
      </c>
      <c r="AP10" s="26" t="s">
        <v>1487</v>
      </c>
      <c r="AQ10" s="26" t="s">
        <v>16</v>
      </c>
      <c r="AR10" s="26" t="s">
        <v>16</v>
      </c>
      <c r="AS10" s="20" t="s">
        <v>16</v>
      </c>
      <c r="AT10" s="26" t="s">
        <v>16</v>
      </c>
      <c r="AU10" s="26" t="s">
        <v>16</v>
      </c>
      <c r="AV10" s="26" t="s">
        <v>16</v>
      </c>
      <c r="AW10" s="28" t="s">
        <v>16</v>
      </c>
      <c r="AX10" s="28" t="s">
        <v>16</v>
      </c>
      <c r="AY10" s="28" t="s">
        <v>16</v>
      </c>
      <c r="AZ10" s="28" t="s">
        <v>16</v>
      </c>
      <c r="BA10" s="28" t="s">
        <v>16</v>
      </c>
      <c r="BB10" s="29">
        <v>0</v>
      </c>
      <c r="BC10" s="26">
        <v>42410</v>
      </c>
      <c r="BD10" s="26">
        <v>42947</v>
      </c>
      <c r="BE10" s="26">
        <v>42431</v>
      </c>
      <c r="BF10" s="20" t="s">
        <v>1514</v>
      </c>
      <c r="BG10" s="20">
        <v>0</v>
      </c>
      <c r="BH10" s="27">
        <v>0</v>
      </c>
      <c r="BI10" s="20" t="s">
        <v>16</v>
      </c>
      <c r="BJ10" s="20" t="s">
        <v>16</v>
      </c>
      <c r="BK10" s="20" t="s">
        <v>16</v>
      </c>
      <c r="BL10" s="20" t="s">
        <v>16</v>
      </c>
      <c r="BM10" s="20" t="s">
        <v>16</v>
      </c>
      <c r="BN10" s="20" t="s">
        <v>16</v>
      </c>
      <c r="BO10" s="20" t="s">
        <v>16</v>
      </c>
      <c r="BP10" s="20" t="s">
        <v>16</v>
      </c>
      <c r="BQ10" s="20" t="s">
        <v>16</v>
      </c>
      <c r="BR10" s="20" t="s">
        <v>16</v>
      </c>
      <c r="BS10" s="20" t="s">
        <v>16</v>
      </c>
      <c r="BT10" s="20" t="s">
        <v>16</v>
      </c>
      <c r="BU10" s="20" t="s">
        <v>16</v>
      </c>
      <c r="BV10" s="20" t="s">
        <v>16</v>
      </c>
      <c r="BW10" s="20" t="s">
        <v>16</v>
      </c>
      <c r="BX10" s="20" t="s">
        <v>16</v>
      </c>
      <c r="BY10" s="20" t="s">
        <v>16</v>
      </c>
      <c r="BZ10" s="20" t="s">
        <v>16</v>
      </c>
      <c r="CA10" s="20" t="s">
        <v>16</v>
      </c>
      <c r="CB10" s="20" t="s">
        <v>16</v>
      </c>
      <c r="CC10" s="20" t="s">
        <v>16</v>
      </c>
      <c r="CD10" s="20" t="s">
        <v>16</v>
      </c>
      <c r="CE10" s="20">
        <f t="shared" si="4"/>
        <v>0</v>
      </c>
      <c r="CF10" s="20" t="s">
        <v>16</v>
      </c>
      <c r="CG10" s="20" t="s">
        <v>16</v>
      </c>
      <c r="CH10" s="20" t="s">
        <v>16</v>
      </c>
      <c r="CI10" s="27" t="s">
        <v>16</v>
      </c>
      <c r="CJ10" s="27" t="s">
        <v>16</v>
      </c>
      <c r="CK10" s="31" t="s">
        <v>16</v>
      </c>
      <c r="CL10" s="27" t="s">
        <v>16</v>
      </c>
      <c r="CM10" s="20" t="s">
        <v>16</v>
      </c>
      <c r="CN10" s="20" t="s">
        <v>16</v>
      </c>
      <c r="CO10" s="20" t="s">
        <v>16</v>
      </c>
      <c r="CP10" s="20" t="s">
        <v>16</v>
      </c>
      <c r="CQ10" s="20" t="s">
        <v>16</v>
      </c>
      <c r="CR10" s="20" t="s">
        <v>16</v>
      </c>
      <c r="CS10" s="27">
        <v>269225.44</v>
      </c>
      <c r="CT10" s="79">
        <f>IF(OR(CS10="",CS10="-"),"NA",IF(CS10&gt;10000000000,1,IF(CS10&gt;3000000000,2,IF(CS10&gt;1000000000,3,IF(CS10&gt;600000000,4,IF(CS10&gt;200000000,5,IF(CS10&gt;100000000,6,IF(CS10&gt;50000000,7,IF(CS10&gt;30000000,8,IF(CS10&gt;10000000,9,IF(CS10&gt;7000000,10,IF(CS10&gt;4000000,11,IF(CS10&gt;2000000,12,IF(CS10&gt;1000000,13,IF(CS10&gt;700000,14,IF(CS10&gt;600000,15,IF(CS10&gt;500000,16,IF(CS10&gt;400000,17,IF(CS10&gt;300000,18,IF(CS10&gt;200000,19,IF(CS10&gt;=0,20,ERROR”)))))))))))))))))))))</f>
        <v>19</v>
      </c>
      <c r="CU10" s="27">
        <v>312301.51039999997</v>
      </c>
      <c r="CV10" s="27">
        <f t="shared" si="0"/>
        <v>20774.559999999998</v>
      </c>
      <c r="CW10" s="32">
        <v>7.163641379310344E-2</v>
      </c>
      <c r="CX10" s="32">
        <v>0.92836358620689652</v>
      </c>
      <c r="CY10" s="27">
        <v>-22301.51039999997</v>
      </c>
      <c r="CZ10" s="20" t="s">
        <v>16</v>
      </c>
      <c r="DA10" s="20" t="s">
        <v>16</v>
      </c>
      <c r="DB10" s="20">
        <v>537</v>
      </c>
      <c r="DC10" s="20">
        <v>17.899999999999999</v>
      </c>
      <c r="DD10" s="22">
        <v>2.5000000000000001E-2</v>
      </c>
      <c r="DE10" s="20">
        <v>0</v>
      </c>
      <c r="DF10" s="20"/>
      <c r="DG10" s="20">
        <v>0</v>
      </c>
      <c r="DH10" s="20">
        <v>0</v>
      </c>
      <c r="DI10" s="20">
        <v>2</v>
      </c>
      <c r="DJ10" s="20">
        <v>1</v>
      </c>
      <c r="DK10" s="20" t="s">
        <v>16</v>
      </c>
      <c r="DL10" s="20" t="s">
        <v>16</v>
      </c>
      <c r="DM10" s="20" t="s">
        <v>16</v>
      </c>
      <c r="DN10" s="20"/>
      <c r="DO10" s="33">
        <f t="shared" si="5"/>
        <v>5</v>
      </c>
      <c r="DP10" s="33">
        <f t="shared" si="1"/>
        <v>0</v>
      </c>
      <c r="DQ10" s="33">
        <f t="shared" si="6"/>
        <v>5</v>
      </c>
      <c r="DR10" s="33">
        <f t="shared" si="7"/>
        <v>0</v>
      </c>
      <c r="DS10" s="27">
        <f t="shared" si="8"/>
        <v>1946087.54</v>
      </c>
      <c r="DT10" s="27">
        <f t="shared" si="9"/>
        <v>0</v>
      </c>
      <c r="DU10" s="27">
        <f t="shared" si="10"/>
        <v>0</v>
      </c>
      <c r="DV10" s="27">
        <f t="shared" si="11"/>
        <v>1946087.54</v>
      </c>
      <c r="DW10" s="27">
        <f t="shared" ref="DW10:DW39" si="12">(DS10/DO10)</f>
        <v>389217.50800000003</v>
      </c>
      <c r="DX10" s="20" t="s">
        <v>16</v>
      </c>
      <c r="DY10" s="20" t="s">
        <v>16</v>
      </c>
      <c r="DZ10" s="20" t="s">
        <v>16</v>
      </c>
      <c r="EA10" s="20" t="s">
        <v>16</v>
      </c>
      <c r="EB10" s="20">
        <v>269225.44</v>
      </c>
      <c r="EC10" s="20">
        <v>0</v>
      </c>
      <c r="ED10" s="20" t="s">
        <v>16</v>
      </c>
      <c r="EE10" s="20">
        <v>0</v>
      </c>
      <c r="EF10" s="20">
        <v>0</v>
      </c>
      <c r="EG10" s="20" t="s">
        <v>16</v>
      </c>
      <c r="EH10" s="20">
        <v>269225.44</v>
      </c>
      <c r="EI10" s="20" t="s">
        <v>16</v>
      </c>
      <c r="EJ10" s="20" t="s">
        <v>16</v>
      </c>
      <c r="EK10" s="20" t="s">
        <v>16</v>
      </c>
      <c r="EL10" s="20" t="s">
        <v>1074</v>
      </c>
      <c r="EM10" s="20" t="s">
        <v>1514</v>
      </c>
      <c r="EN10" s="20" t="s">
        <v>16</v>
      </c>
      <c r="EO10" s="20" t="s">
        <v>1508</v>
      </c>
      <c r="EP10" s="20" t="s">
        <v>16</v>
      </c>
      <c r="EQ10" s="20" t="s">
        <v>16</v>
      </c>
      <c r="ER10" s="20" t="s">
        <v>1390</v>
      </c>
      <c r="ES10" s="20" t="s">
        <v>1515</v>
      </c>
      <c r="ET10" s="20">
        <v>153</v>
      </c>
      <c r="EU10" s="20">
        <v>3100</v>
      </c>
      <c r="EV10" s="20" t="s">
        <v>406</v>
      </c>
      <c r="EW10" s="20" t="s">
        <v>251</v>
      </c>
      <c r="EX10" s="34" t="s">
        <v>16</v>
      </c>
      <c r="EY10" s="57">
        <v>1</v>
      </c>
      <c r="EZ10" s="21"/>
    </row>
    <row r="11" spans="1:156" s="64" customFormat="1" ht="12.75" customHeight="1" x14ac:dyDescent="0.2">
      <c r="A11" s="64" t="s">
        <v>1471</v>
      </c>
      <c r="B11" s="64" t="s">
        <v>1473</v>
      </c>
      <c r="C11" s="64">
        <v>798985</v>
      </c>
      <c r="D11" s="64" t="s">
        <v>1471</v>
      </c>
      <c r="E11" s="64" t="s">
        <v>1472</v>
      </c>
      <c r="F11" s="64" t="s">
        <v>1473</v>
      </c>
      <c r="G11" s="20" t="s">
        <v>194</v>
      </c>
      <c r="H11" s="20" t="s">
        <v>1138</v>
      </c>
      <c r="I11" s="20" t="s">
        <v>358</v>
      </c>
      <c r="J11" s="22" t="s">
        <v>1474</v>
      </c>
      <c r="K11" s="23">
        <v>0</v>
      </c>
      <c r="L11" s="23">
        <v>1</v>
      </c>
      <c r="M11" s="23" t="s">
        <v>16</v>
      </c>
      <c r="N11" s="23">
        <v>1</v>
      </c>
      <c r="O11" s="24" t="s">
        <v>1475</v>
      </c>
      <c r="P11" s="20" t="s">
        <v>1476</v>
      </c>
      <c r="Q11" s="20" t="s">
        <v>1475</v>
      </c>
      <c r="R11" s="20" t="s">
        <v>1477</v>
      </c>
      <c r="S11" s="20">
        <v>13</v>
      </c>
      <c r="T11" s="25">
        <v>54150</v>
      </c>
      <c r="U11" s="20" t="s">
        <v>1478</v>
      </c>
      <c r="V11" s="20" t="s">
        <v>576</v>
      </c>
      <c r="W11" s="26" t="s">
        <v>1031</v>
      </c>
      <c r="X11" s="20" t="s">
        <v>16</v>
      </c>
      <c r="Y11" s="20" t="s">
        <v>16</v>
      </c>
      <c r="Z11" s="20" t="str">
        <f t="shared" si="3"/>
        <v>-</v>
      </c>
      <c r="AA11" s="20" t="s">
        <v>16</v>
      </c>
      <c r="AB11" s="20">
        <v>46101</v>
      </c>
      <c r="AC11" s="27">
        <v>450000</v>
      </c>
      <c r="AD11" s="20" t="s">
        <v>1074</v>
      </c>
      <c r="AE11" s="20" t="s">
        <v>1445</v>
      </c>
      <c r="AF11" s="20">
        <v>1</v>
      </c>
      <c r="AG11" s="20">
        <v>1</v>
      </c>
      <c r="AH11" s="20" t="s">
        <v>16</v>
      </c>
      <c r="AI11" s="21" t="s">
        <v>4862</v>
      </c>
      <c r="AJ11" s="20">
        <v>2</v>
      </c>
      <c r="AK11" s="20">
        <v>0</v>
      </c>
      <c r="AL11" s="20" t="s">
        <v>16</v>
      </c>
      <c r="AM11" s="20">
        <v>0</v>
      </c>
      <c r="AN11" s="20">
        <v>1</v>
      </c>
      <c r="AO11" s="20">
        <v>1</v>
      </c>
      <c r="AP11" s="26" t="s">
        <v>1479</v>
      </c>
      <c r="AQ11" s="26" t="s">
        <v>16</v>
      </c>
      <c r="AR11" s="26" t="s">
        <v>16</v>
      </c>
      <c r="AS11" s="20" t="s">
        <v>16</v>
      </c>
      <c r="AT11" s="26" t="s">
        <v>16</v>
      </c>
      <c r="AU11" s="26" t="s">
        <v>16</v>
      </c>
      <c r="AV11" s="26" t="s">
        <v>16</v>
      </c>
      <c r="AW11" s="28" t="s">
        <v>16</v>
      </c>
      <c r="AX11" s="28" t="s">
        <v>16</v>
      </c>
      <c r="AY11" s="28" t="s">
        <v>16</v>
      </c>
      <c r="AZ11" s="28" t="s">
        <v>16</v>
      </c>
      <c r="BA11" s="28" t="s">
        <v>16</v>
      </c>
      <c r="BB11" s="29">
        <v>0</v>
      </c>
      <c r="BC11" s="26">
        <v>42415</v>
      </c>
      <c r="BD11" s="26">
        <v>42594</v>
      </c>
      <c r="BE11" s="26">
        <v>42706</v>
      </c>
      <c r="BF11" s="20" t="s">
        <v>1474</v>
      </c>
      <c r="BG11" s="20">
        <v>0</v>
      </c>
      <c r="BH11" s="27">
        <v>0</v>
      </c>
      <c r="BI11" s="20" t="s">
        <v>16</v>
      </c>
      <c r="BJ11" s="20" t="s">
        <v>16</v>
      </c>
      <c r="BK11" s="20" t="s">
        <v>16</v>
      </c>
      <c r="BL11" s="20" t="s">
        <v>16</v>
      </c>
      <c r="BM11" s="20" t="s">
        <v>16</v>
      </c>
      <c r="BN11" s="20" t="s">
        <v>16</v>
      </c>
      <c r="BO11" s="20" t="s">
        <v>16</v>
      </c>
      <c r="BP11" s="20" t="s">
        <v>16</v>
      </c>
      <c r="BQ11" s="20" t="s">
        <v>16</v>
      </c>
      <c r="BR11" s="20" t="s">
        <v>16</v>
      </c>
      <c r="BS11" s="20" t="s">
        <v>16</v>
      </c>
      <c r="BT11" s="20" t="s">
        <v>16</v>
      </c>
      <c r="BU11" s="20" t="s">
        <v>16</v>
      </c>
      <c r="BV11" s="20" t="s">
        <v>16</v>
      </c>
      <c r="BW11" s="20" t="s">
        <v>16</v>
      </c>
      <c r="BX11" s="20" t="s">
        <v>16</v>
      </c>
      <c r="BY11" s="20" t="s">
        <v>16</v>
      </c>
      <c r="BZ11" s="20" t="s">
        <v>16</v>
      </c>
      <c r="CA11" s="20" t="s">
        <v>16</v>
      </c>
      <c r="CB11" s="20" t="s">
        <v>16</v>
      </c>
      <c r="CC11" s="20" t="s">
        <v>16</v>
      </c>
      <c r="CD11" s="20" t="s">
        <v>16</v>
      </c>
      <c r="CE11" s="20">
        <f t="shared" si="4"/>
        <v>0</v>
      </c>
      <c r="CF11" s="20" t="s">
        <v>16</v>
      </c>
      <c r="CG11" s="20" t="s">
        <v>16</v>
      </c>
      <c r="CH11" s="20" t="s">
        <v>16</v>
      </c>
      <c r="CI11" s="27" t="s">
        <v>16</v>
      </c>
      <c r="CJ11" s="27" t="s">
        <v>16</v>
      </c>
      <c r="CK11" s="31" t="s">
        <v>16</v>
      </c>
      <c r="CL11" s="27" t="s">
        <v>16</v>
      </c>
      <c r="CM11" s="20" t="s">
        <v>16</v>
      </c>
      <c r="CN11" s="20" t="s">
        <v>16</v>
      </c>
      <c r="CO11" s="20" t="s">
        <v>16</v>
      </c>
      <c r="CP11" s="20" t="s">
        <v>16</v>
      </c>
      <c r="CQ11" s="20" t="s">
        <v>16</v>
      </c>
      <c r="CR11" s="20" t="s">
        <v>16</v>
      </c>
      <c r="CS11" s="27">
        <v>259000</v>
      </c>
      <c r="CT11" s="79">
        <f>IF(OR(CS11="",CS11="-"),"NA",IF(CS11&gt;10000000000,1,IF(CS11&gt;3000000000,2,IF(CS11&gt;1000000000,3,IF(CS11&gt;600000000,4,IF(CS11&gt;200000000,5,IF(CS11&gt;100000000,6,IF(CS11&gt;50000000,7,IF(CS11&gt;30000000,8,IF(CS11&gt;10000000,9,IF(CS11&gt;7000000,10,IF(CS11&gt;4000000,11,IF(CS11&gt;2000000,12,IF(CS11&gt;1000000,13,IF(CS11&gt;700000,14,IF(CS11&gt;600000,15,IF(CS11&gt;500000,16,IF(CS11&gt;400000,17,IF(CS11&gt;300000,18,IF(CS11&gt;200000,19,IF(CS11&gt;=0,20,ERROR”)))))))))))))))))))))</f>
        <v>19</v>
      </c>
      <c r="CU11" s="27">
        <v>300440</v>
      </c>
      <c r="CV11" s="27">
        <f t="shared" si="0"/>
        <v>191000</v>
      </c>
      <c r="CW11" s="32">
        <v>0.42444444444444446</v>
      </c>
      <c r="CX11" s="32">
        <v>0.5755555555555556</v>
      </c>
      <c r="CY11" s="27">
        <v>149560</v>
      </c>
      <c r="CZ11" s="20">
        <v>306</v>
      </c>
      <c r="DA11" s="66">
        <f>IF(OR(CZ11="",CZ11="-"),"NA",IF(CZ11&gt;300,1,IF(CZ11&gt;200,2,IF(CZ11&gt;100,3,IF(CZ11&gt;50,4,IF(CZ11&gt;40,5,IF(CZ11&gt;30,6,IF(CZ11&gt;20,7,IF(CZ11&gt;10,8,IF(CZ11&lt;=9,9,”ERROR”))))))))))</f>
        <v>1</v>
      </c>
      <c r="DB11" s="20">
        <v>179</v>
      </c>
      <c r="DC11" s="20">
        <v>5.9666666666666668</v>
      </c>
      <c r="DD11" s="30">
        <v>0.2</v>
      </c>
      <c r="DE11" s="20">
        <v>1</v>
      </c>
      <c r="DF11" s="20">
        <v>1</v>
      </c>
      <c r="DG11" s="20" t="s">
        <v>1480</v>
      </c>
      <c r="DH11" s="20">
        <v>1</v>
      </c>
      <c r="DI11" s="20" t="s">
        <v>16</v>
      </c>
      <c r="DJ11" s="20"/>
      <c r="DK11" s="20" t="s">
        <v>16</v>
      </c>
      <c r="DL11" s="20" t="s">
        <v>16</v>
      </c>
      <c r="DM11" s="20" t="s">
        <v>16</v>
      </c>
      <c r="DN11" s="20"/>
      <c r="DO11" s="33">
        <f t="shared" si="5"/>
        <v>1</v>
      </c>
      <c r="DP11" s="33">
        <f t="shared" si="1"/>
        <v>0</v>
      </c>
      <c r="DQ11" s="33">
        <f t="shared" si="6"/>
        <v>1</v>
      </c>
      <c r="DR11" s="33">
        <f t="shared" si="7"/>
        <v>0</v>
      </c>
      <c r="DS11" s="27">
        <f t="shared" si="8"/>
        <v>259000</v>
      </c>
      <c r="DT11" s="27">
        <f t="shared" si="9"/>
        <v>0</v>
      </c>
      <c r="DU11" s="27">
        <f t="shared" si="10"/>
        <v>0</v>
      </c>
      <c r="DV11" s="27">
        <f t="shared" si="11"/>
        <v>259000</v>
      </c>
      <c r="DW11" s="27">
        <f t="shared" si="12"/>
        <v>259000</v>
      </c>
      <c r="DX11" s="20" t="s">
        <v>16</v>
      </c>
      <c r="DY11" s="20" t="s">
        <v>16</v>
      </c>
      <c r="DZ11" s="20" t="s">
        <v>16</v>
      </c>
      <c r="EA11" s="20" t="s">
        <v>16</v>
      </c>
      <c r="EB11" s="20">
        <v>259000</v>
      </c>
      <c r="EC11" s="20">
        <v>0</v>
      </c>
      <c r="ED11" s="20" t="s">
        <v>16</v>
      </c>
      <c r="EE11" s="20">
        <v>0</v>
      </c>
      <c r="EF11" s="20">
        <v>0</v>
      </c>
      <c r="EG11" s="20" t="s">
        <v>16</v>
      </c>
      <c r="EH11" s="20">
        <v>259000</v>
      </c>
      <c r="EI11" s="20" t="s">
        <v>16</v>
      </c>
      <c r="EJ11" s="20" t="s">
        <v>16</v>
      </c>
      <c r="EK11" s="20" t="s">
        <v>16</v>
      </c>
      <c r="EL11" s="20" t="s">
        <v>1074</v>
      </c>
      <c r="EM11" s="20" t="s">
        <v>1474</v>
      </c>
      <c r="EN11" s="20" t="s">
        <v>16</v>
      </c>
      <c r="EO11" s="20" t="s">
        <v>1445</v>
      </c>
      <c r="EP11" s="20" t="s">
        <v>16</v>
      </c>
      <c r="EQ11" s="20" t="s">
        <v>16</v>
      </c>
      <c r="ER11" s="20" t="s">
        <v>16</v>
      </c>
      <c r="ES11" s="20" t="s">
        <v>1481</v>
      </c>
      <c r="ET11" s="20">
        <v>13</v>
      </c>
      <c r="EU11" s="20">
        <v>54150</v>
      </c>
      <c r="EV11" s="20" t="s">
        <v>1482</v>
      </c>
      <c r="EW11" s="20" t="s">
        <v>576</v>
      </c>
      <c r="EX11" s="34" t="s">
        <v>16</v>
      </c>
      <c r="EY11" s="57">
        <v>1</v>
      </c>
      <c r="EZ11" s="21"/>
    </row>
    <row r="12" spans="1:156" s="64" customFormat="1" ht="12.75" customHeight="1" x14ac:dyDescent="0.2">
      <c r="A12" s="64" t="s">
        <v>1500</v>
      </c>
      <c r="B12" s="64" t="s">
        <v>1502</v>
      </c>
      <c r="C12" s="64">
        <v>1109190</v>
      </c>
      <c r="D12" s="64" t="s">
        <v>1500</v>
      </c>
      <c r="E12" s="64" t="s">
        <v>1501</v>
      </c>
      <c r="F12" s="64" t="s">
        <v>1502</v>
      </c>
      <c r="G12" s="20" t="s">
        <v>194</v>
      </c>
      <c r="H12" s="20" t="s">
        <v>1138</v>
      </c>
      <c r="I12" s="20" t="s">
        <v>358</v>
      </c>
      <c r="J12" s="22" t="s">
        <v>1503</v>
      </c>
      <c r="K12" s="23">
        <v>0</v>
      </c>
      <c r="L12" s="23">
        <v>1</v>
      </c>
      <c r="M12" s="23" t="s">
        <v>16</v>
      </c>
      <c r="N12" s="23">
        <v>1</v>
      </c>
      <c r="O12" s="24" t="s">
        <v>1504</v>
      </c>
      <c r="P12" s="20" t="s">
        <v>1505</v>
      </c>
      <c r="Q12" s="20" t="s">
        <v>1504</v>
      </c>
      <c r="R12" s="20" t="s">
        <v>1506</v>
      </c>
      <c r="S12" s="20">
        <v>80</v>
      </c>
      <c r="T12" s="25" t="s">
        <v>1507</v>
      </c>
      <c r="U12" s="20" t="s">
        <v>807</v>
      </c>
      <c r="V12" s="20" t="s">
        <v>251</v>
      </c>
      <c r="W12" s="26" t="s">
        <v>1031</v>
      </c>
      <c r="X12" s="20" t="s">
        <v>16</v>
      </c>
      <c r="Y12" s="20" t="s">
        <v>16</v>
      </c>
      <c r="Z12" s="20" t="str">
        <f t="shared" si="3"/>
        <v>-</v>
      </c>
      <c r="AA12" s="20" t="s">
        <v>16</v>
      </c>
      <c r="AB12" s="20">
        <v>46101</v>
      </c>
      <c r="AC12" s="27">
        <v>294205.12</v>
      </c>
      <c r="AD12" s="20" t="s">
        <v>1074</v>
      </c>
      <c r="AE12" s="20" t="s">
        <v>1508</v>
      </c>
      <c r="AF12" s="20">
        <v>1</v>
      </c>
      <c r="AG12" s="20">
        <v>0</v>
      </c>
      <c r="AH12" s="20" t="s">
        <v>16</v>
      </c>
      <c r="AI12" s="21" t="s">
        <v>4862</v>
      </c>
      <c r="AJ12" s="20" t="s">
        <v>16</v>
      </c>
      <c r="AK12" s="20" t="s">
        <v>16</v>
      </c>
      <c r="AL12" s="20" t="s">
        <v>16</v>
      </c>
      <c r="AM12" s="20" t="s">
        <v>16</v>
      </c>
      <c r="AN12" s="20" t="s">
        <v>16</v>
      </c>
      <c r="AO12" s="20">
        <v>1</v>
      </c>
      <c r="AP12" s="26" t="s">
        <v>1487</v>
      </c>
      <c r="AQ12" s="26" t="s">
        <v>16</v>
      </c>
      <c r="AR12" s="26" t="s">
        <v>16</v>
      </c>
      <c r="AS12" s="20" t="s">
        <v>16</v>
      </c>
      <c r="AT12" s="26" t="s">
        <v>16</v>
      </c>
      <c r="AU12" s="26" t="s">
        <v>16</v>
      </c>
      <c r="AV12" s="26" t="s">
        <v>16</v>
      </c>
      <c r="AW12" s="28" t="s">
        <v>16</v>
      </c>
      <c r="AX12" s="28" t="s">
        <v>16</v>
      </c>
      <c r="AY12" s="28" t="s">
        <v>16</v>
      </c>
      <c r="AZ12" s="28" t="s">
        <v>16</v>
      </c>
      <c r="BA12" s="28" t="s">
        <v>16</v>
      </c>
      <c r="BB12" s="29">
        <v>0</v>
      </c>
      <c r="BC12" s="26">
        <v>42430</v>
      </c>
      <c r="BD12" s="26">
        <v>42947</v>
      </c>
      <c r="BE12" s="26" t="s">
        <v>1509</v>
      </c>
      <c r="BF12" s="20" t="s">
        <v>1503</v>
      </c>
      <c r="BG12" s="20">
        <v>0</v>
      </c>
      <c r="BH12" s="27">
        <v>0</v>
      </c>
      <c r="BI12" s="20" t="s">
        <v>16</v>
      </c>
      <c r="BJ12" s="20" t="s">
        <v>16</v>
      </c>
      <c r="BK12" s="20" t="s">
        <v>16</v>
      </c>
      <c r="BL12" s="20" t="s">
        <v>16</v>
      </c>
      <c r="BM12" s="20" t="s">
        <v>16</v>
      </c>
      <c r="BN12" s="20" t="s">
        <v>16</v>
      </c>
      <c r="BO12" s="20" t="s">
        <v>16</v>
      </c>
      <c r="BP12" s="20" t="s">
        <v>16</v>
      </c>
      <c r="BQ12" s="20" t="s">
        <v>16</v>
      </c>
      <c r="BR12" s="20" t="s">
        <v>16</v>
      </c>
      <c r="BS12" s="20" t="s">
        <v>16</v>
      </c>
      <c r="BT12" s="20" t="s">
        <v>16</v>
      </c>
      <c r="BU12" s="20" t="s">
        <v>16</v>
      </c>
      <c r="BV12" s="20" t="s">
        <v>16</v>
      </c>
      <c r="BW12" s="20" t="s">
        <v>16</v>
      </c>
      <c r="BX12" s="20" t="s">
        <v>16</v>
      </c>
      <c r="BY12" s="20" t="s">
        <v>16</v>
      </c>
      <c r="BZ12" s="20" t="s">
        <v>16</v>
      </c>
      <c r="CA12" s="20" t="s">
        <v>16</v>
      </c>
      <c r="CB12" s="20" t="s">
        <v>16</v>
      </c>
      <c r="CC12" s="20" t="s">
        <v>16</v>
      </c>
      <c r="CD12" s="20" t="s">
        <v>16</v>
      </c>
      <c r="CE12" s="20">
        <f t="shared" si="4"/>
        <v>0</v>
      </c>
      <c r="CF12" s="20" t="s">
        <v>16</v>
      </c>
      <c r="CG12" s="20" t="s">
        <v>16</v>
      </c>
      <c r="CH12" s="20" t="s">
        <v>16</v>
      </c>
      <c r="CI12" s="27" t="s">
        <v>16</v>
      </c>
      <c r="CJ12" s="27" t="s">
        <v>16</v>
      </c>
      <c r="CK12" s="31" t="s">
        <v>16</v>
      </c>
      <c r="CL12" s="27" t="s">
        <v>16</v>
      </c>
      <c r="CM12" s="20" t="s">
        <v>16</v>
      </c>
      <c r="CN12" s="20" t="s">
        <v>16</v>
      </c>
      <c r="CO12" s="20" t="s">
        <v>16</v>
      </c>
      <c r="CP12" s="20" t="s">
        <v>16</v>
      </c>
      <c r="CQ12" s="20" t="s">
        <v>16</v>
      </c>
      <c r="CR12" s="20" t="s">
        <v>16</v>
      </c>
      <c r="CS12" s="27">
        <v>269225.44</v>
      </c>
      <c r="CT12" s="79">
        <f>IF(OR(CS12="",CS12="-"),"NA",IF(CS12&gt;10000000000,1,IF(CS12&gt;3000000000,2,IF(CS12&gt;1000000000,3,IF(CS12&gt;600000000,4,IF(CS12&gt;200000000,5,IF(CS12&gt;100000000,6,IF(CS12&gt;50000000,7,IF(CS12&gt;30000000,8,IF(CS12&gt;10000000,9,IF(CS12&gt;7000000,10,IF(CS12&gt;4000000,11,IF(CS12&gt;2000000,12,IF(CS12&gt;1000000,13,IF(CS12&gt;700000,14,IF(CS12&gt;600000,15,IF(CS12&gt;500000,16,IF(CS12&gt;400000,17,IF(CS12&gt;300000,18,IF(CS12&gt;200000,19,IF(CS12&gt;=0,20,ERROR”)))))))))))))))))))))</f>
        <v>19</v>
      </c>
      <c r="CU12" s="27">
        <v>312301.51039999997</v>
      </c>
      <c r="CV12" s="27">
        <f t="shared" si="0"/>
        <v>24979.679999999993</v>
      </c>
      <c r="CW12" s="32">
        <v>8.4905660377358472E-2</v>
      </c>
      <c r="CX12" s="32">
        <v>0.91509433962264153</v>
      </c>
      <c r="CY12" s="27">
        <v>-18096.390399999975</v>
      </c>
      <c r="CZ12" s="20" t="s">
        <v>16</v>
      </c>
      <c r="DA12" s="20" t="s">
        <v>16</v>
      </c>
      <c r="DB12" s="20">
        <v>517</v>
      </c>
      <c r="DC12" s="20">
        <v>17.233333333333334</v>
      </c>
      <c r="DD12" s="22">
        <v>2.5000000000000001E-2</v>
      </c>
      <c r="DE12" s="20">
        <v>0</v>
      </c>
      <c r="DF12" s="20"/>
      <c r="DG12" s="20">
        <v>0</v>
      </c>
      <c r="DH12" s="20">
        <v>0</v>
      </c>
      <c r="DI12" s="20">
        <v>2</v>
      </c>
      <c r="DJ12" s="20">
        <v>1</v>
      </c>
      <c r="DK12" s="20" t="s">
        <v>16</v>
      </c>
      <c r="DL12" s="20" t="s">
        <v>16</v>
      </c>
      <c r="DM12" s="20" t="s">
        <v>16</v>
      </c>
      <c r="DN12" s="20"/>
      <c r="DO12" s="33">
        <f t="shared" si="5"/>
        <v>1</v>
      </c>
      <c r="DP12" s="33">
        <f t="shared" si="1"/>
        <v>0</v>
      </c>
      <c r="DQ12" s="33">
        <f t="shared" si="6"/>
        <v>1</v>
      </c>
      <c r="DR12" s="33">
        <f t="shared" si="7"/>
        <v>0</v>
      </c>
      <c r="DS12" s="27">
        <f t="shared" si="8"/>
        <v>269225.44</v>
      </c>
      <c r="DT12" s="27">
        <f t="shared" si="9"/>
        <v>0</v>
      </c>
      <c r="DU12" s="27">
        <f t="shared" si="10"/>
        <v>0</v>
      </c>
      <c r="DV12" s="27">
        <f t="shared" si="11"/>
        <v>269225.44</v>
      </c>
      <c r="DW12" s="27">
        <f t="shared" si="12"/>
        <v>269225.44</v>
      </c>
      <c r="DX12" s="20" t="s">
        <v>16</v>
      </c>
      <c r="DY12" s="20" t="s">
        <v>16</v>
      </c>
      <c r="DZ12" s="20" t="s">
        <v>16</v>
      </c>
      <c r="EA12" s="20" t="s">
        <v>16</v>
      </c>
      <c r="EB12" s="20">
        <v>269225.44</v>
      </c>
      <c r="EC12" s="20">
        <v>0</v>
      </c>
      <c r="ED12" s="20" t="s">
        <v>16</v>
      </c>
      <c r="EE12" s="20">
        <v>0</v>
      </c>
      <c r="EF12" s="20">
        <v>0</v>
      </c>
      <c r="EG12" s="20" t="s">
        <v>16</v>
      </c>
      <c r="EH12" s="20">
        <v>269225.44</v>
      </c>
      <c r="EI12" s="20" t="s">
        <v>16</v>
      </c>
      <c r="EJ12" s="20" t="s">
        <v>16</v>
      </c>
      <c r="EK12" s="20" t="s">
        <v>16</v>
      </c>
      <c r="EL12" s="20" t="s">
        <v>1074</v>
      </c>
      <c r="EM12" s="20" t="s">
        <v>1503</v>
      </c>
      <c r="EN12" s="20" t="s">
        <v>16</v>
      </c>
      <c r="EO12" s="20" t="s">
        <v>1508</v>
      </c>
      <c r="EP12" s="20" t="s">
        <v>16</v>
      </c>
      <c r="EQ12" s="20" t="s">
        <v>16</v>
      </c>
      <c r="ER12" s="20" t="s">
        <v>16</v>
      </c>
      <c r="ES12" s="20" t="s">
        <v>1510</v>
      </c>
      <c r="ET12" s="20">
        <v>80</v>
      </c>
      <c r="EU12" s="20">
        <v>4890</v>
      </c>
      <c r="EV12" s="20" t="s">
        <v>811</v>
      </c>
      <c r="EW12" s="20" t="s">
        <v>251</v>
      </c>
      <c r="EX12" s="34" t="s">
        <v>16</v>
      </c>
      <c r="EY12" s="57">
        <v>1</v>
      </c>
      <c r="EZ12" s="21"/>
    </row>
    <row r="13" spans="1:156" s="64" customFormat="1" ht="12.75" customHeight="1" x14ac:dyDescent="0.2">
      <c r="A13" s="64" t="s">
        <v>1483</v>
      </c>
      <c r="B13" s="64" t="s">
        <v>1485</v>
      </c>
      <c r="C13" s="64">
        <v>1109256</v>
      </c>
      <c r="D13" s="64" t="s">
        <v>1483</v>
      </c>
      <c r="E13" s="64" t="s">
        <v>1484</v>
      </c>
      <c r="F13" s="64" t="s">
        <v>1485</v>
      </c>
      <c r="G13" s="20" t="s">
        <v>194</v>
      </c>
      <c r="H13" s="20" t="s">
        <v>1138</v>
      </c>
      <c r="I13" s="20" t="s">
        <v>358</v>
      </c>
      <c r="J13" s="22" t="s">
        <v>1486</v>
      </c>
      <c r="K13" s="23">
        <v>0</v>
      </c>
      <c r="L13" s="23">
        <v>1</v>
      </c>
      <c r="M13" s="23" t="s">
        <v>16</v>
      </c>
      <c r="N13" s="23">
        <v>1</v>
      </c>
      <c r="O13" s="24" t="s">
        <v>751</v>
      </c>
      <c r="P13" s="20" t="s">
        <v>752</v>
      </c>
      <c r="Q13" s="20" t="s">
        <v>753</v>
      </c>
      <c r="R13" s="20" t="s">
        <v>365</v>
      </c>
      <c r="S13" s="20">
        <v>276</v>
      </c>
      <c r="T13" s="25" t="s">
        <v>574</v>
      </c>
      <c r="U13" s="20" t="s">
        <v>754</v>
      </c>
      <c r="V13" s="20" t="s">
        <v>251</v>
      </c>
      <c r="W13" s="26" t="s">
        <v>755</v>
      </c>
      <c r="X13" s="20">
        <v>39</v>
      </c>
      <c r="Y13" s="20" t="s">
        <v>251</v>
      </c>
      <c r="Z13" s="20" t="str">
        <f t="shared" si="3"/>
        <v>-</v>
      </c>
      <c r="AA13" s="20" t="s">
        <v>756</v>
      </c>
      <c r="AB13" s="20">
        <v>46101</v>
      </c>
      <c r="AC13" s="27">
        <v>299137</v>
      </c>
      <c r="AD13" s="20" t="s">
        <v>1074</v>
      </c>
      <c r="AE13" s="20" t="s">
        <v>1445</v>
      </c>
      <c r="AF13" s="20">
        <v>1</v>
      </c>
      <c r="AG13" s="20">
        <v>1</v>
      </c>
      <c r="AH13" s="20" t="s">
        <v>16</v>
      </c>
      <c r="AI13" s="21" t="s">
        <v>4862</v>
      </c>
      <c r="AJ13" s="20">
        <v>2</v>
      </c>
      <c r="AK13" s="20">
        <v>0</v>
      </c>
      <c r="AL13" s="20" t="s">
        <v>16</v>
      </c>
      <c r="AM13" s="20">
        <v>0</v>
      </c>
      <c r="AN13" s="20">
        <v>1</v>
      </c>
      <c r="AO13" s="20">
        <v>1</v>
      </c>
      <c r="AP13" s="26" t="s">
        <v>1487</v>
      </c>
      <c r="AQ13" s="26" t="s">
        <v>16</v>
      </c>
      <c r="AR13" s="26" t="s">
        <v>16</v>
      </c>
      <c r="AS13" s="20" t="s">
        <v>16</v>
      </c>
      <c r="AT13" s="26" t="s">
        <v>16</v>
      </c>
      <c r="AU13" s="26" t="s">
        <v>16</v>
      </c>
      <c r="AV13" s="26" t="s">
        <v>16</v>
      </c>
      <c r="AW13" s="28" t="s">
        <v>16</v>
      </c>
      <c r="AX13" s="28" t="s">
        <v>16</v>
      </c>
      <c r="AY13" s="28" t="s">
        <v>16</v>
      </c>
      <c r="AZ13" s="28" t="s">
        <v>16</v>
      </c>
      <c r="BA13" s="28" t="s">
        <v>16</v>
      </c>
      <c r="BB13" s="29">
        <v>0</v>
      </c>
      <c r="BC13" s="26">
        <v>42415</v>
      </c>
      <c r="BD13" s="26">
        <v>42474</v>
      </c>
      <c r="BE13" s="26">
        <v>42706</v>
      </c>
      <c r="BF13" s="20" t="s">
        <v>1486</v>
      </c>
      <c r="BG13" s="20">
        <v>0</v>
      </c>
      <c r="BH13" s="27">
        <v>0</v>
      </c>
      <c r="BI13" s="20" t="s">
        <v>16</v>
      </c>
      <c r="BJ13" s="20" t="s">
        <v>16</v>
      </c>
      <c r="BK13" s="20" t="s">
        <v>16</v>
      </c>
      <c r="BL13" s="20" t="s">
        <v>16</v>
      </c>
      <c r="BM13" s="20" t="s">
        <v>16</v>
      </c>
      <c r="BN13" s="20" t="s">
        <v>16</v>
      </c>
      <c r="BO13" s="20" t="s">
        <v>16</v>
      </c>
      <c r="BP13" s="20" t="s">
        <v>16</v>
      </c>
      <c r="BQ13" s="20" t="s">
        <v>16</v>
      </c>
      <c r="BR13" s="20" t="s">
        <v>16</v>
      </c>
      <c r="BS13" s="20" t="s">
        <v>16</v>
      </c>
      <c r="BT13" s="20" t="s">
        <v>16</v>
      </c>
      <c r="BU13" s="20" t="s">
        <v>16</v>
      </c>
      <c r="BV13" s="20" t="s">
        <v>16</v>
      </c>
      <c r="BW13" s="20" t="s">
        <v>16</v>
      </c>
      <c r="BX13" s="20" t="s">
        <v>16</v>
      </c>
      <c r="BY13" s="20" t="s">
        <v>16</v>
      </c>
      <c r="BZ13" s="20" t="s">
        <v>16</v>
      </c>
      <c r="CA13" s="20" t="s">
        <v>16</v>
      </c>
      <c r="CB13" s="20" t="s">
        <v>16</v>
      </c>
      <c r="CC13" s="20" t="s">
        <v>16</v>
      </c>
      <c r="CD13" s="20" t="s">
        <v>16</v>
      </c>
      <c r="CE13" s="20">
        <f t="shared" si="4"/>
        <v>0</v>
      </c>
      <c r="CF13" s="20" t="s">
        <v>16</v>
      </c>
      <c r="CG13" s="20" t="s">
        <v>16</v>
      </c>
      <c r="CH13" s="20" t="s">
        <v>16</v>
      </c>
      <c r="CI13" s="27" t="s">
        <v>16</v>
      </c>
      <c r="CJ13" s="27" t="s">
        <v>16</v>
      </c>
      <c r="CK13" s="31" t="s">
        <v>16</v>
      </c>
      <c r="CL13" s="27" t="s">
        <v>16</v>
      </c>
      <c r="CM13" s="20" t="s">
        <v>16</v>
      </c>
      <c r="CN13" s="20" t="s">
        <v>16</v>
      </c>
      <c r="CO13" s="20" t="s">
        <v>16</v>
      </c>
      <c r="CP13" s="20" t="s">
        <v>16</v>
      </c>
      <c r="CQ13" s="20" t="s">
        <v>16</v>
      </c>
      <c r="CR13" s="20" t="s">
        <v>16</v>
      </c>
      <c r="CS13" s="27">
        <v>203100</v>
      </c>
      <c r="CT13" s="79">
        <f>IF(OR(CS13="",CS13="-"),"NA",IF(CS13&gt;10000000000,1,IF(CS13&gt;3000000000,2,IF(CS13&gt;1000000000,3,IF(CS13&gt;600000000,4,IF(CS13&gt;200000000,5,IF(CS13&gt;100000000,6,IF(CS13&gt;50000000,7,IF(CS13&gt;30000000,8,IF(CS13&gt;10000000,9,IF(CS13&gt;7000000,10,IF(CS13&gt;4000000,11,IF(CS13&gt;2000000,12,IF(CS13&gt;1000000,13,IF(CS13&gt;700000,14,IF(CS13&gt;600000,15,IF(CS13&gt;500000,16,IF(CS13&gt;400000,17,IF(CS13&gt;300000,18,IF(CS13&gt;200000,19,IF(CS13&gt;=0,20,ERROR”)))))))))))))))))))))</f>
        <v>19</v>
      </c>
      <c r="CU13" s="27">
        <v>235595.99999999997</v>
      </c>
      <c r="CV13" s="27">
        <f t="shared" si="0"/>
        <v>96037</v>
      </c>
      <c r="CW13" s="32">
        <v>0.32104687818624911</v>
      </c>
      <c r="CX13" s="32">
        <v>0.67895312181375089</v>
      </c>
      <c r="CY13" s="27">
        <v>63541.000000000029</v>
      </c>
      <c r="CZ13" s="20" t="s">
        <v>16</v>
      </c>
      <c r="DA13" s="20" t="s">
        <v>16</v>
      </c>
      <c r="DB13" s="20">
        <v>59</v>
      </c>
      <c r="DC13" s="20">
        <v>1.9666666666666666</v>
      </c>
      <c r="DD13" s="30">
        <v>0.2</v>
      </c>
      <c r="DE13" s="20">
        <v>1</v>
      </c>
      <c r="DF13" s="20">
        <v>1</v>
      </c>
      <c r="DG13" s="20" t="s">
        <v>1480</v>
      </c>
      <c r="DH13" s="20">
        <v>1</v>
      </c>
      <c r="DI13" s="20" t="s">
        <v>16</v>
      </c>
      <c r="DJ13" s="20"/>
      <c r="DK13" s="20" t="s">
        <v>16</v>
      </c>
      <c r="DL13" s="20" t="s">
        <v>16</v>
      </c>
      <c r="DM13" s="20" t="s">
        <v>16</v>
      </c>
      <c r="DN13" s="20"/>
      <c r="DO13" s="33">
        <f t="shared" si="5"/>
        <v>4</v>
      </c>
      <c r="DP13" s="33">
        <f t="shared" si="1"/>
        <v>2</v>
      </c>
      <c r="DQ13" s="33">
        <f t="shared" si="6"/>
        <v>2</v>
      </c>
      <c r="DR13" s="33">
        <f t="shared" si="7"/>
        <v>0</v>
      </c>
      <c r="DS13" s="27">
        <f t="shared" si="8"/>
        <v>8295248.5</v>
      </c>
      <c r="DT13" s="27">
        <f t="shared" si="9"/>
        <v>7533530</v>
      </c>
      <c r="DU13" s="27">
        <f t="shared" si="10"/>
        <v>0</v>
      </c>
      <c r="DV13" s="27">
        <f t="shared" si="11"/>
        <v>761718.5</v>
      </c>
      <c r="DW13" s="27">
        <f t="shared" si="12"/>
        <v>2073812.125</v>
      </c>
      <c r="DX13" s="20" t="s">
        <v>16</v>
      </c>
      <c r="DY13" s="20" t="s">
        <v>16</v>
      </c>
      <c r="DZ13" s="20" t="s">
        <v>16</v>
      </c>
      <c r="EA13" s="20" t="s">
        <v>16</v>
      </c>
      <c r="EB13" s="20">
        <v>203100</v>
      </c>
      <c r="EC13" s="20">
        <v>0</v>
      </c>
      <c r="ED13" s="20" t="s">
        <v>16</v>
      </c>
      <c r="EE13" s="20">
        <v>0</v>
      </c>
      <c r="EF13" s="20">
        <v>0</v>
      </c>
      <c r="EG13" s="20" t="s">
        <v>16</v>
      </c>
      <c r="EH13" s="20">
        <v>203100</v>
      </c>
      <c r="EI13" s="20" t="s">
        <v>16</v>
      </c>
      <c r="EJ13" s="20" t="s">
        <v>16</v>
      </c>
      <c r="EK13" s="20" t="s">
        <v>16</v>
      </c>
      <c r="EL13" s="20" t="s">
        <v>1074</v>
      </c>
      <c r="EM13" s="20" t="s">
        <v>1486</v>
      </c>
      <c r="EN13" s="20" t="s">
        <v>16</v>
      </c>
      <c r="EO13" s="20" t="s">
        <v>1445</v>
      </c>
      <c r="EP13" s="20" t="s">
        <v>16</v>
      </c>
      <c r="EQ13" s="20" t="s">
        <v>16</v>
      </c>
      <c r="ER13" s="20" t="s">
        <v>759</v>
      </c>
      <c r="ES13" s="20" t="s">
        <v>1488</v>
      </c>
      <c r="ET13" s="20">
        <v>276</v>
      </c>
      <c r="EU13" s="20">
        <v>9800</v>
      </c>
      <c r="EV13" s="20" t="s">
        <v>761</v>
      </c>
      <c r="EW13" s="20" t="s">
        <v>251</v>
      </c>
      <c r="EX13" s="34" t="s">
        <v>16</v>
      </c>
      <c r="EY13" s="57">
        <v>1</v>
      </c>
      <c r="EZ13" s="21"/>
    </row>
    <row r="14" spans="1:156" s="64" customFormat="1" ht="12.75" customHeight="1" x14ac:dyDescent="0.2">
      <c r="A14" s="64" t="s">
        <v>2710</v>
      </c>
      <c r="B14" s="64" t="s">
        <v>2712</v>
      </c>
      <c r="C14" s="64">
        <v>1069167</v>
      </c>
      <c r="D14" s="64" t="s">
        <v>2710</v>
      </c>
      <c r="E14" s="64" t="s">
        <v>2711</v>
      </c>
      <c r="F14" s="64" t="s">
        <v>2712</v>
      </c>
      <c r="G14" s="20" t="s">
        <v>194</v>
      </c>
      <c r="H14" s="20" t="s">
        <v>1336</v>
      </c>
      <c r="I14" s="20" t="s">
        <v>1337</v>
      </c>
      <c r="J14" s="22" t="s">
        <v>2713</v>
      </c>
      <c r="K14" s="23">
        <v>1</v>
      </c>
      <c r="L14" s="23">
        <v>1</v>
      </c>
      <c r="M14" s="23">
        <v>2</v>
      </c>
      <c r="N14" s="23">
        <v>1</v>
      </c>
      <c r="O14" s="24" t="s">
        <v>2714</v>
      </c>
      <c r="P14" s="20" t="s">
        <v>2715</v>
      </c>
      <c r="Q14" s="20" t="s">
        <v>2716</v>
      </c>
      <c r="R14" s="20" t="s">
        <v>693</v>
      </c>
      <c r="S14" s="20">
        <v>263</v>
      </c>
      <c r="T14" s="25" t="s">
        <v>1831</v>
      </c>
      <c r="U14" s="20" t="s">
        <v>695</v>
      </c>
      <c r="V14" s="20" t="s">
        <v>251</v>
      </c>
      <c r="W14" s="26">
        <v>39485</v>
      </c>
      <c r="X14" s="20">
        <v>18</v>
      </c>
      <c r="Y14" s="20" t="s">
        <v>251</v>
      </c>
      <c r="Z14" s="20">
        <f t="shared" si="3"/>
        <v>2882</v>
      </c>
      <c r="AA14" s="20" t="s">
        <v>2717</v>
      </c>
      <c r="AB14" s="20">
        <v>46101</v>
      </c>
      <c r="AC14" s="27">
        <v>750000</v>
      </c>
      <c r="AD14" s="20" t="s">
        <v>1074</v>
      </c>
      <c r="AE14" s="20" t="s">
        <v>2718</v>
      </c>
      <c r="AF14" s="20">
        <v>2</v>
      </c>
      <c r="AG14" s="20">
        <v>1</v>
      </c>
      <c r="AH14" s="20">
        <v>17</v>
      </c>
      <c r="AI14" s="20">
        <v>1</v>
      </c>
      <c r="AJ14" s="20">
        <v>2</v>
      </c>
      <c r="AK14" s="20">
        <v>0</v>
      </c>
      <c r="AL14" s="20">
        <v>0</v>
      </c>
      <c r="AM14" s="20">
        <v>0</v>
      </c>
      <c r="AN14" s="20">
        <v>1</v>
      </c>
      <c r="AO14" s="20">
        <v>1</v>
      </c>
      <c r="AP14" s="26" t="s">
        <v>333</v>
      </c>
      <c r="AQ14" s="26" t="s">
        <v>16</v>
      </c>
      <c r="AR14" s="26" t="s">
        <v>16</v>
      </c>
      <c r="AS14" s="20" t="s">
        <v>16</v>
      </c>
      <c r="AT14" s="26" t="s">
        <v>16</v>
      </c>
      <c r="AU14" s="26" t="s">
        <v>16</v>
      </c>
      <c r="AV14" s="26" t="s">
        <v>16</v>
      </c>
      <c r="AW14" s="28" t="s">
        <v>16</v>
      </c>
      <c r="AX14" s="28" t="s">
        <v>16</v>
      </c>
      <c r="AY14" s="28" t="s">
        <v>16</v>
      </c>
      <c r="AZ14" s="28" t="s">
        <v>16</v>
      </c>
      <c r="BA14" s="28" t="s">
        <v>16</v>
      </c>
      <c r="BB14" s="29">
        <v>0</v>
      </c>
      <c r="BC14" s="26">
        <v>42367</v>
      </c>
      <c r="BD14" s="26">
        <v>42704</v>
      </c>
      <c r="BE14" s="26" t="s">
        <v>335</v>
      </c>
      <c r="BF14" s="20" t="s">
        <v>2713</v>
      </c>
      <c r="BG14" s="30">
        <v>0.1</v>
      </c>
      <c r="BH14" s="27">
        <v>64621.180000000008</v>
      </c>
      <c r="BI14" s="20" t="s">
        <v>16</v>
      </c>
      <c r="BJ14" s="20" t="s">
        <v>16</v>
      </c>
      <c r="BK14" s="20" t="s">
        <v>16</v>
      </c>
      <c r="BL14" s="20" t="s">
        <v>16</v>
      </c>
      <c r="BM14" s="20" t="s">
        <v>16</v>
      </c>
      <c r="BN14" s="20" t="s">
        <v>16</v>
      </c>
      <c r="BO14" s="20" t="s">
        <v>16</v>
      </c>
      <c r="BP14" s="20" t="s">
        <v>16</v>
      </c>
      <c r="BQ14" s="20" t="s">
        <v>16</v>
      </c>
      <c r="BR14" s="20" t="s">
        <v>16</v>
      </c>
      <c r="BS14" s="20" t="s">
        <v>16</v>
      </c>
      <c r="BT14" s="20" t="s">
        <v>16</v>
      </c>
      <c r="BU14" s="20" t="s">
        <v>16</v>
      </c>
      <c r="BV14" s="20" t="s">
        <v>16</v>
      </c>
      <c r="BW14" s="20" t="s">
        <v>16</v>
      </c>
      <c r="BX14" s="20" t="s">
        <v>16</v>
      </c>
      <c r="BY14" s="20" t="s">
        <v>16</v>
      </c>
      <c r="BZ14" s="20" t="s">
        <v>16</v>
      </c>
      <c r="CA14" s="20" t="s">
        <v>16</v>
      </c>
      <c r="CB14" s="20" t="s">
        <v>16</v>
      </c>
      <c r="CC14" s="20" t="s">
        <v>16</v>
      </c>
      <c r="CD14" s="20" t="s">
        <v>16</v>
      </c>
      <c r="CE14" s="20">
        <f t="shared" si="4"/>
        <v>0</v>
      </c>
      <c r="CF14" s="20" t="s">
        <v>16</v>
      </c>
      <c r="CG14" s="20" t="s">
        <v>16</v>
      </c>
      <c r="CH14" s="20" t="s">
        <v>16</v>
      </c>
      <c r="CI14" s="27" t="s">
        <v>16</v>
      </c>
      <c r="CJ14" s="27" t="s">
        <v>16</v>
      </c>
      <c r="CK14" s="31" t="s">
        <v>16</v>
      </c>
      <c r="CL14" s="27" t="s">
        <v>16</v>
      </c>
      <c r="CM14" s="20" t="s">
        <v>16</v>
      </c>
      <c r="CN14" s="20" t="s">
        <v>16</v>
      </c>
      <c r="CO14" s="20" t="s">
        <v>16</v>
      </c>
      <c r="CP14" s="20" t="s">
        <v>16</v>
      </c>
      <c r="CQ14" s="20" t="s">
        <v>16</v>
      </c>
      <c r="CR14" s="20" t="s">
        <v>16</v>
      </c>
      <c r="CS14" s="27">
        <v>646211.80000000005</v>
      </c>
      <c r="CT14" s="79">
        <f>IF(OR(CS14="",CS14="-"),"NA",IF(CS14&gt;10000000000,1,IF(CS14&gt;3000000000,2,IF(CS14&gt;1000000000,3,IF(CS14&gt;600000000,4,IF(CS14&gt;200000000,5,IF(CS14&gt;100000000,6,IF(CS14&gt;50000000,7,IF(CS14&gt;30000000,8,IF(CS14&gt;10000000,9,IF(CS14&gt;7000000,10,IF(CS14&gt;4000000,11,IF(CS14&gt;2000000,12,IF(CS14&gt;1000000,13,IF(CS14&gt;700000,14,IF(CS14&gt;600000,15,IF(CS14&gt;500000,16,IF(CS14&gt;400000,17,IF(CS14&gt;300000,18,IF(CS14&gt;200000,19,IF(CS14&gt;=0,20,ERROR”)))))))))))))))))))))</f>
        <v>15</v>
      </c>
      <c r="CU14" s="27">
        <v>749605.68799999997</v>
      </c>
      <c r="CV14" s="27">
        <f t="shared" si="0"/>
        <v>103788.19999999995</v>
      </c>
      <c r="CW14" s="32">
        <v>0.13838426666666662</v>
      </c>
      <c r="CX14" s="32">
        <v>0.86161573333333341</v>
      </c>
      <c r="CY14" s="27">
        <v>394.31200000003446</v>
      </c>
      <c r="CZ14" s="20">
        <v>400</v>
      </c>
      <c r="DA14" s="66">
        <f>IF(OR(CZ14="",CZ14="-"),"NA",IF(CZ14&gt;300,1,IF(CZ14&gt;200,2,IF(CZ14&gt;100,3,IF(CZ14&gt;50,4,IF(CZ14&gt;40,5,IF(CZ14&gt;30,6,IF(CZ14&gt;20,7,IF(CZ14&gt;10,8,IF(CZ14&lt;=9,9,”ERROR”))))))))))</f>
        <v>1</v>
      </c>
      <c r="DB14" s="20">
        <v>337</v>
      </c>
      <c r="DC14" s="20">
        <v>11.233333333333333</v>
      </c>
      <c r="DD14" s="30">
        <v>0.1</v>
      </c>
      <c r="DE14" s="20">
        <v>1</v>
      </c>
      <c r="DF14" s="20">
        <v>1</v>
      </c>
      <c r="DG14" s="20" t="s">
        <v>2719</v>
      </c>
      <c r="DH14" s="20">
        <v>3</v>
      </c>
      <c r="DI14" s="20" t="s">
        <v>16</v>
      </c>
      <c r="DJ14" s="20"/>
      <c r="DK14" s="20" t="s">
        <v>16</v>
      </c>
      <c r="DL14" s="20" t="s">
        <v>16</v>
      </c>
      <c r="DM14" s="20" t="s">
        <v>16</v>
      </c>
      <c r="DN14" s="20"/>
      <c r="DO14" s="33">
        <f t="shared" si="5"/>
        <v>1</v>
      </c>
      <c r="DP14" s="33">
        <f t="shared" si="1"/>
        <v>0</v>
      </c>
      <c r="DQ14" s="33">
        <f t="shared" si="6"/>
        <v>1</v>
      </c>
      <c r="DR14" s="33">
        <f t="shared" si="7"/>
        <v>0</v>
      </c>
      <c r="DS14" s="27">
        <f t="shared" si="8"/>
        <v>646211.80000000005</v>
      </c>
      <c r="DT14" s="27">
        <f t="shared" si="9"/>
        <v>0</v>
      </c>
      <c r="DU14" s="27">
        <f t="shared" si="10"/>
        <v>0</v>
      </c>
      <c r="DV14" s="27">
        <f t="shared" si="11"/>
        <v>646211.80000000005</v>
      </c>
      <c r="DW14" s="27">
        <f t="shared" si="12"/>
        <v>646211.80000000005</v>
      </c>
      <c r="DX14" s="20" t="s">
        <v>16</v>
      </c>
      <c r="DY14" s="20" t="s">
        <v>16</v>
      </c>
      <c r="DZ14" s="20" t="s">
        <v>16</v>
      </c>
      <c r="EA14" s="20" t="s">
        <v>16</v>
      </c>
      <c r="EB14" s="20">
        <v>646211.80000000005</v>
      </c>
      <c r="EC14" s="20">
        <v>0</v>
      </c>
      <c r="ED14" s="20" t="s">
        <v>16</v>
      </c>
      <c r="EE14" s="20">
        <v>0</v>
      </c>
      <c r="EF14" s="30">
        <v>0.1</v>
      </c>
      <c r="EG14" s="20" t="s">
        <v>655</v>
      </c>
      <c r="EH14" s="20">
        <v>646211.80000000005</v>
      </c>
      <c r="EI14" s="20" t="s">
        <v>16</v>
      </c>
      <c r="EJ14" s="20" t="s">
        <v>16</v>
      </c>
      <c r="EK14" s="20" t="s">
        <v>16</v>
      </c>
      <c r="EL14" s="20" t="s">
        <v>1074</v>
      </c>
      <c r="EM14" s="20" t="s">
        <v>2713</v>
      </c>
      <c r="EN14" s="20" t="s">
        <v>16</v>
      </c>
      <c r="EO14" s="20" t="s">
        <v>2718</v>
      </c>
      <c r="EP14" s="20" t="s">
        <v>16</v>
      </c>
      <c r="EQ14" s="20" t="s">
        <v>16</v>
      </c>
      <c r="ER14" s="20" t="s">
        <v>949</v>
      </c>
      <c r="ES14" s="20" t="s">
        <v>697</v>
      </c>
      <c r="ET14" s="20">
        <v>263</v>
      </c>
      <c r="EU14" s="20">
        <v>6700</v>
      </c>
      <c r="EV14" s="20" t="s">
        <v>698</v>
      </c>
      <c r="EW14" s="20" t="s">
        <v>251</v>
      </c>
      <c r="EX14" s="34" t="s">
        <v>16</v>
      </c>
      <c r="EY14" s="57">
        <v>1</v>
      </c>
      <c r="EZ14" s="21"/>
    </row>
    <row r="15" spans="1:156" s="64" customFormat="1" ht="12.75" customHeight="1" x14ac:dyDescent="0.2">
      <c r="A15" s="64" t="s">
        <v>16</v>
      </c>
      <c r="B15" s="64" t="s">
        <v>2712</v>
      </c>
      <c r="C15" s="64" t="s">
        <v>16</v>
      </c>
      <c r="D15" s="64" t="s">
        <v>16</v>
      </c>
      <c r="E15" s="64" t="s">
        <v>16</v>
      </c>
      <c r="F15" s="64" t="s">
        <v>2712</v>
      </c>
      <c r="G15" s="20" t="s">
        <v>194</v>
      </c>
      <c r="H15" s="20" t="s">
        <v>4858</v>
      </c>
      <c r="I15" s="20" t="s">
        <v>1337</v>
      </c>
      <c r="J15" s="22" t="s">
        <v>2713</v>
      </c>
      <c r="K15" s="23">
        <v>1</v>
      </c>
      <c r="L15" s="23">
        <v>1</v>
      </c>
      <c r="M15" s="23">
        <v>2</v>
      </c>
      <c r="N15" s="23">
        <v>2</v>
      </c>
      <c r="O15" s="24" t="s">
        <v>2720</v>
      </c>
      <c r="P15" s="20" t="s">
        <v>2721</v>
      </c>
      <c r="Q15" s="20" t="s">
        <v>2722</v>
      </c>
      <c r="R15" s="20" t="s">
        <v>2723</v>
      </c>
      <c r="S15" s="20">
        <v>64</v>
      </c>
      <c r="T15" s="25" t="s">
        <v>1831</v>
      </c>
      <c r="U15" s="20" t="s">
        <v>695</v>
      </c>
      <c r="V15" s="20" t="s">
        <v>251</v>
      </c>
      <c r="W15" s="26">
        <v>40281</v>
      </c>
      <c r="X15" s="20">
        <v>145</v>
      </c>
      <c r="Y15" s="20" t="s">
        <v>251</v>
      </c>
      <c r="Z15" s="20">
        <f t="shared" si="3"/>
        <v>2086</v>
      </c>
      <c r="AA15" s="20" t="s">
        <v>2724</v>
      </c>
      <c r="AB15" s="20">
        <v>46101</v>
      </c>
      <c r="AC15" s="27">
        <v>750000</v>
      </c>
      <c r="AD15" s="20" t="s">
        <v>1074</v>
      </c>
      <c r="AE15" s="20" t="s">
        <v>2718</v>
      </c>
      <c r="AF15" s="20">
        <v>2</v>
      </c>
      <c r="AG15" s="20">
        <v>1</v>
      </c>
      <c r="AH15" s="20">
        <v>17</v>
      </c>
      <c r="AI15" s="20" t="s">
        <v>2631</v>
      </c>
      <c r="AJ15" s="20">
        <v>2</v>
      </c>
      <c r="AK15" s="20">
        <v>0</v>
      </c>
      <c r="AL15" s="20">
        <v>0</v>
      </c>
      <c r="AM15" s="20">
        <v>0</v>
      </c>
      <c r="AN15" s="20">
        <v>1</v>
      </c>
      <c r="AO15" s="20">
        <v>1</v>
      </c>
      <c r="AP15" s="28" t="s">
        <v>333</v>
      </c>
      <c r="AQ15" s="26" t="s">
        <v>16</v>
      </c>
      <c r="AR15" s="26" t="s">
        <v>16</v>
      </c>
      <c r="AS15" s="20" t="s">
        <v>16</v>
      </c>
      <c r="AT15" s="26" t="s">
        <v>16</v>
      </c>
      <c r="AU15" s="26" t="s">
        <v>16</v>
      </c>
      <c r="AV15" s="26" t="s">
        <v>16</v>
      </c>
      <c r="AW15" s="28" t="s">
        <v>16</v>
      </c>
      <c r="AX15" s="28" t="s">
        <v>16</v>
      </c>
      <c r="AY15" s="28" t="s">
        <v>16</v>
      </c>
      <c r="AZ15" s="28" t="s">
        <v>16</v>
      </c>
      <c r="BA15" s="28" t="s">
        <v>16</v>
      </c>
      <c r="BB15" s="29">
        <v>0</v>
      </c>
      <c r="BC15" s="26">
        <v>42367</v>
      </c>
      <c r="BD15" s="26">
        <v>42704</v>
      </c>
      <c r="BE15" s="26" t="s">
        <v>335</v>
      </c>
      <c r="BF15" s="20" t="s">
        <v>2713</v>
      </c>
      <c r="BG15" s="30">
        <v>0.1</v>
      </c>
      <c r="BH15" s="27">
        <v>64621.180000000008</v>
      </c>
      <c r="BI15" s="20" t="s">
        <v>16</v>
      </c>
      <c r="BJ15" s="20" t="s">
        <v>16</v>
      </c>
      <c r="BK15" s="20" t="s">
        <v>16</v>
      </c>
      <c r="BL15" s="20" t="s">
        <v>16</v>
      </c>
      <c r="BM15" s="20" t="s">
        <v>16</v>
      </c>
      <c r="BN15" s="20" t="s">
        <v>16</v>
      </c>
      <c r="BO15" s="20" t="s">
        <v>16</v>
      </c>
      <c r="BP15" s="20" t="s">
        <v>16</v>
      </c>
      <c r="BQ15" s="20" t="s">
        <v>16</v>
      </c>
      <c r="BR15" s="20" t="s">
        <v>16</v>
      </c>
      <c r="BS15" s="20" t="s">
        <v>16</v>
      </c>
      <c r="BT15" s="20" t="s">
        <v>16</v>
      </c>
      <c r="BU15" s="20" t="s">
        <v>16</v>
      </c>
      <c r="BV15" s="20" t="s">
        <v>16</v>
      </c>
      <c r="BW15" s="20" t="s">
        <v>16</v>
      </c>
      <c r="BX15" s="20" t="s">
        <v>16</v>
      </c>
      <c r="BY15" s="20" t="s">
        <v>16</v>
      </c>
      <c r="BZ15" s="20" t="s">
        <v>16</v>
      </c>
      <c r="CA15" s="20" t="s">
        <v>16</v>
      </c>
      <c r="CB15" s="20" t="s">
        <v>16</v>
      </c>
      <c r="CC15" s="20" t="s">
        <v>16</v>
      </c>
      <c r="CD15" s="20" t="s">
        <v>16</v>
      </c>
      <c r="CE15" s="20">
        <f t="shared" si="4"/>
        <v>0</v>
      </c>
      <c r="CF15" s="20" t="s">
        <v>16</v>
      </c>
      <c r="CG15" s="20" t="s">
        <v>16</v>
      </c>
      <c r="CH15" s="20" t="s">
        <v>16</v>
      </c>
      <c r="CI15" s="27" t="s">
        <v>16</v>
      </c>
      <c r="CJ15" s="27" t="s">
        <v>16</v>
      </c>
      <c r="CK15" s="31"/>
      <c r="CL15" s="27" t="s">
        <v>16</v>
      </c>
      <c r="CM15" s="20" t="s">
        <v>16</v>
      </c>
      <c r="CN15" s="20" t="s">
        <v>16</v>
      </c>
      <c r="CO15" s="20" t="s">
        <v>16</v>
      </c>
      <c r="CP15" s="20" t="s">
        <v>16</v>
      </c>
      <c r="CQ15" s="20" t="s">
        <v>16</v>
      </c>
      <c r="CR15" s="20" t="s">
        <v>16</v>
      </c>
      <c r="CS15" s="27">
        <v>646211.80000000005</v>
      </c>
      <c r="CT15" s="79">
        <f>IF(OR(CS15="",CS15="-"),"NA",IF(CS15&gt;10000000000,1,IF(CS15&gt;3000000000,2,IF(CS15&gt;1000000000,3,IF(CS15&gt;600000000,4,IF(CS15&gt;200000000,5,IF(CS15&gt;100000000,6,IF(CS15&gt;50000000,7,IF(CS15&gt;30000000,8,IF(CS15&gt;10000000,9,IF(CS15&gt;7000000,10,IF(CS15&gt;4000000,11,IF(CS15&gt;2000000,12,IF(CS15&gt;1000000,13,IF(CS15&gt;700000,14,IF(CS15&gt;600000,15,IF(CS15&gt;500000,16,IF(CS15&gt;400000,17,IF(CS15&gt;300000,18,IF(CS15&gt;200000,19,IF(CS15&gt;=0,20,ERROR”)))))))))))))))))))))</f>
        <v>15</v>
      </c>
      <c r="CU15" s="27">
        <v>749605.68799999997</v>
      </c>
      <c r="CV15" s="27">
        <f t="shared" si="0"/>
        <v>103788.19999999995</v>
      </c>
      <c r="CW15" s="32">
        <v>0.13838426666666662</v>
      </c>
      <c r="CX15" s="32">
        <v>0.86161573333333341</v>
      </c>
      <c r="CY15" s="27">
        <v>394.31200000003446</v>
      </c>
      <c r="CZ15" s="20">
        <v>400</v>
      </c>
      <c r="DA15" s="66" t="s">
        <v>16</v>
      </c>
      <c r="DB15" s="20">
        <v>337</v>
      </c>
      <c r="DC15" s="20">
        <v>11.233333333333333</v>
      </c>
      <c r="DD15" s="30">
        <v>0.1</v>
      </c>
      <c r="DE15" s="20">
        <v>1</v>
      </c>
      <c r="DF15" s="20"/>
      <c r="DG15" s="20" t="s">
        <v>2719</v>
      </c>
      <c r="DH15" s="20">
        <v>3</v>
      </c>
      <c r="DI15" s="20" t="s">
        <v>16</v>
      </c>
      <c r="DJ15" s="20"/>
      <c r="DK15" s="20" t="s">
        <v>16</v>
      </c>
      <c r="DL15" s="20" t="s">
        <v>16</v>
      </c>
      <c r="DM15" s="20" t="s">
        <v>16</v>
      </c>
      <c r="DN15" s="20"/>
      <c r="DO15" s="33">
        <f t="shared" si="5"/>
        <v>1</v>
      </c>
      <c r="DP15" s="33">
        <f t="shared" si="1"/>
        <v>0</v>
      </c>
      <c r="DQ15" s="33">
        <f t="shared" si="6"/>
        <v>1</v>
      </c>
      <c r="DR15" s="33">
        <f t="shared" si="7"/>
        <v>0</v>
      </c>
      <c r="DS15" s="27">
        <f t="shared" si="8"/>
        <v>646211.80000000005</v>
      </c>
      <c r="DT15" s="27">
        <f t="shared" si="9"/>
        <v>0</v>
      </c>
      <c r="DU15" s="27">
        <f t="shared" si="10"/>
        <v>0</v>
      </c>
      <c r="DV15" s="27">
        <f t="shared" si="11"/>
        <v>646211.80000000005</v>
      </c>
      <c r="DW15" s="27">
        <f t="shared" si="12"/>
        <v>646211.80000000005</v>
      </c>
      <c r="DX15" s="20"/>
      <c r="DY15" s="20" t="s">
        <v>16</v>
      </c>
      <c r="DZ15" s="20" t="s">
        <v>16</v>
      </c>
      <c r="EA15" s="20" t="s">
        <v>16</v>
      </c>
      <c r="EB15" s="20" t="s">
        <v>16</v>
      </c>
      <c r="EC15" s="20" t="s">
        <v>16</v>
      </c>
      <c r="ED15" s="20" t="s">
        <v>16</v>
      </c>
      <c r="EE15" s="20" t="s">
        <v>16</v>
      </c>
      <c r="EF15" s="20" t="s">
        <v>16</v>
      </c>
      <c r="EG15" s="20" t="s">
        <v>16</v>
      </c>
      <c r="EH15" s="20" t="s">
        <v>16</v>
      </c>
      <c r="EI15" s="20" t="s">
        <v>16</v>
      </c>
      <c r="EJ15" s="20" t="s">
        <v>16</v>
      </c>
      <c r="EK15" s="20" t="s">
        <v>16</v>
      </c>
      <c r="EL15" s="20" t="s">
        <v>1074</v>
      </c>
      <c r="EM15" s="20" t="s">
        <v>2713</v>
      </c>
      <c r="EN15" s="20" t="s">
        <v>16</v>
      </c>
      <c r="EO15" s="20" t="s">
        <v>2718</v>
      </c>
      <c r="EP15" s="20" t="s">
        <v>16</v>
      </c>
      <c r="EQ15" s="20"/>
      <c r="ER15" s="20" t="s">
        <v>2725</v>
      </c>
      <c r="ES15" s="20" t="s">
        <v>16</v>
      </c>
      <c r="ET15" s="20" t="s">
        <v>16</v>
      </c>
      <c r="EU15" s="20" t="s">
        <v>16</v>
      </c>
      <c r="EV15" s="20" t="s">
        <v>16</v>
      </c>
      <c r="EW15" s="20" t="s">
        <v>16</v>
      </c>
      <c r="EX15" s="34" t="s">
        <v>16</v>
      </c>
      <c r="EY15" s="21" t="s">
        <v>16</v>
      </c>
      <c r="EZ15" s="21"/>
    </row>
    <row r="16" spans="1:156" s="64" customFormat="1" ht="12.75" customHeight="1" x14ac:dyDescent="0.2">
      <c r="A16" s="64" t="s">
        <v>2282</v>
      </c>
      <c r="B16" s="64" t="s">
        <v>2284</v>
      </c>
      <c r="C16" s="20">
        <v>1052472</v>
      </c>
      <c r="D16" s="20" t="s">
        <v>2282</v>
      </c>
      <c r="E16" s="21" t="s">
        <v>2283</v>
      </c>
      <c r="F16" s="20" t="s">
        <v>2284</v>
      </c>
      <c r="G16" s="20" t="s">
        <v>194</v>
      </c>
      <c r="H16" s="20" t="s">
        <v>1336</v>
      </c>
      <c r="I16" s="20" t="s">
        <v>1337</v>
      </c>
      <c r="J16" s="22" t="s">
        <v>2285</v>
      </c>
      <c r="K16" s="23">
        <v>0</v>
      </c>
      <c r="L16" s="23">
        <v>1</v>
      </c>
      <c r="M16" s="23" t="s">
        <v>16</v>
      </c>
      <c r="N16" s="23">
        <v>1</v>
      </c>
      <c r="O16" s="24" t="s">
        <v>1339</v>
      </c>
      <c r="P16" s="20" t="s">
        <v>2286</v>
      </c>
      <c r="Q16" s="20" t="s">
        <v>1341</v>
      </c>
      <c r="R16" s="20" t="s">
        <v>1342</v>
      </c>
      <c r="S16" s="20">
        <v>38</v>
      </c>
      <c r="T16" s="25" t="s">
        <v>554</v>
      </c>
      <c r="U16" s="20" t="s">
        <v>365</v>
      </c>
      <c r="V16" s="20" t="s">
        <v>251</v>
      </c>
      <c r="W16" s="26">
        <v>37165</v>
      </c>
      <c r="X16" s="20">
        <v>85</v>
      </c>
      <c r="Y16" s="20" t="s">
        <v>251</v>
      </c>
      <c r="Z16" s="20">
        <f t="shared" si="3"/>
        <v>4841</v>
      </c>
      <c r="AA16" s="20" t="s">
        <v>1343</v>
      </c>
      <c r="AB16" s="20">
        <v>46101</v>
      </c>
      <c r="AC16" s="27">
        <v>350000</v>
      </c>
      <c r="AD16" s="20" t="s">
        <v>1074</v>
      </c>
      <c r="AE16" s="20" t="s">
        <v>1445</v>
      </c>
      <c r="AF16" s="20">
        <v>1</v>
      </c>
      <c r="AG16" s="20">
        <v>1</v>
      </c>
      <c r="AH16" s="20" t="s">
        <v>16</v>
      </c>
      <c r="AI16" s="21" t="s">
        <v>4862</v>
      </c>
      <c r="AJ16" s="20">
        <v>2</v>
      </c>
      <c r="AK16" s="20">
        <v>0</v>
      </c>
      <c r="AL16" s="20" t="s">
        <v>16</v>
      </c>
      <c r="AM16" s="20">
        <v>1</v>
      </c>
      <c r="AN16" s="20">
        <v>1</v>
      </c>
      <c r="AO16" s="20">
        <v>1</v>
      </c>
      <c r="AP16" s="26">
        <v>42374</v>
      </c>
      <c r="AQ16" s="26" t="s">
        <v>16</v>
      </c>
      <c r="AR16" s="26" t="s">
        <v>16</v>
      </c>
      <c r="AS16" s="20" t="s">
        <v>16</v>
      </c>
      <c r="AT16" s="26" t="s">
        <v>16</v>
      </c>
      <c r="AU16" s="26" t="s">
        <v>16</v>
      </c>
      <c r="AV16" s="26" t="s">
        <v>16</v>
      </c>
      <c r="AW16" s="28" t="s">
        <v>16</v>
      </c>
      <c r="AX16" s="28" t="s">
        <v>16</v>
      </c>
      <c r="AY16" s="28" t="s">
        <v>16</v>
      </c>
      <c r="AZ16" s="28" t="s">
        <v>16</v>
      </c>
      <c r="BA16" s="28" t="s">
        <v>16</v>
      </c>
      <c r="BB16" s="29">
        <v>0</v>
      </c>
      <c r="BC16" s="26">
        <v>42006</v>
      </c>
      <c r="BD16" s="26">
        <v>42185</v>
      </c>
      <c r="BE16" s="26" t="s">
        <v>1031</v>
      </c>
      <c r="BF16" s="20" t="s">
        <v>2285</v>
      </c>
      <c r="BG16" s="30">
        <v>0.1</v>
      </c>
      <c r="BH16" s="27">
        <v>25732.7</v>
      </c>
      <c r="BI16" s="20" t="s">
        <v>16</v>
      </c>
      <c r="BJ16" s="20" t="s">
        <v>16</v>
      </c>
      <c r="BK16" s="20" t="s">
        <v>16</v>
      </c>
      <c r="BL16" s="20" t="s">
        <v>16</v>
      </c>
      <c r="BM16" s="20" t="s">
        <v>16</v>
      </c>
      <c r="BN16" s="20" t="s">
        <v>16</v>
      </c>
      <c r="BO16" s="20" t="s">
        <v>16</v>
      </c>
      <c r="BP16" s="20" t="s">
        <v>16</v>
      </c>
      <c r="BQ16" s="20" t="s">
        <v>16</v>
      </c>
      <c r="BR16" s="20" t="s">
        <v>16</v>
      </c>
      <c r="BS16" s="20" t="s">
        <v>16</v>
      </c>
      <c r="BT16" s="20" t="s">
        <v>16</v>
      </c>
      <c r="BU16" s="20" t="s">
        <v>16</v>
      </c>
      <c r="BV16" s="20" t="s">
        <v>16</v>
      </c>
      <c r="BW16" s="20" t="s">
        <v>16</v>
      </c>
      <c r="BX16" s="20" t="s">
        <v>16</v>
      </c>
      <c r="BY16" s="20" t="s">
        <v>16</v>
      </c>
      <c r="BZ16" s="20" t="s">
        <v>16</v>
      </c>
      <c r="CA16" s="20" t="s">
        <v>16</v>
      </c>
      <c r="CB16" s="20" t="s">
        <v>16</v>
      </c>
      <c r="CC16" s="20" t="s">
        <v>16</v>
      </c>
      <c r="CD16" s="20" t="s">
        <v>16</v>
      </c>
      <c r="CE16" s="20">
        <f t="shared" si="4"/>
        <v>0</v>
      </c>
      <c r="CF16" s="20" t="s">
        <v>16</v>
      </c>
      <c r="CG16" s="20" t="s">
        <v>16</v>
      </c>
      <c r="CH16" s="20" t="s">
        <v>16</v>
      </c>
      <c r="CI16" s="27" t="s">
        <v>16</v>
      </c>
      <c r="CJ16" s="27" t="s">
        <v>16</v>
      </c>
      <c r="CK16" s="31" t="s">
        <v>16</v>
      </c>
      <c r="CL16" s="27" t="s">
        <v>16</v>
      </c>
      <c r="CM16" s="20" t="s">
        <v>16</v>
      </c>
      <c r="CN16" s="20" t="s">
        <v>16</v>
      </c>
      <c r="CO16" s="20" t="s">
        <v>16</v>
      </c>
      <c r="CP16" s="20" t="s">
        <v>16</v>
      </c>
      <c r="CQ16" s="20" t="s">
        <v>16</v>
      </c>
      <c r="CR16" s="20" t="s">
        <v>16</v>
      </c>
      <c r="CS16" s="27">
        <v>257327</v>
      </c>
      <c r="CT16" s="79">
        <f>IF(OR(CS16="",CS16="-"),"NA",IF(CS16&gt;10000000000,1,IF(CS16&gt;3000000000,2,IF(CS16&gt;1000000000,3,IF(CS16&gt;600000000,4,IF(CS16&gt;200000000,5,IF(CS16&gt;100000000,6,IF(CS16&gt;50000000,7,IF(CS16&gt;30000000,8,IF(CS16&gt;10000000,9,IF(CS16&gt;7000000,10,IF(CS16&gt;4000000,11,IF(CS16&gt;2000000,12,IF(CS16&gt;1000000,13,IF(CS16&gt;700000,14,IF(CS16&gt;600000,15,IF(CS16&gt;500000,16,IF(CS16&gt;400000,17,IF(CS16&gt;300000,18,IF(CS16&gt;200000,19,IF(CS16&gt;=0,20,ERROR”)))))))))))))))))))))</f>
        <v>19</v>
      </c>
      <c r="CU16" s="27">
        <v>298499.32</v>
      </c>
      <c r="CV16" s="27">
        <f t="shared" si="0"/>
        <v>92673</v>
      </c>
      <c r="CW16" s="32">
        <v>0.26478000000000002</v>
      </c>
      <c r="CX16" s="32">
        <v>0.73521999999999998</v>
      </c>
      <c r="CY16" s="27">
        <v>51500.679999999993</v>
      </c>
      <c r="CZ16" s="20" t="s">
        <v>16</v>
      </c>
      <c r="DA16" s="20" t="s">
        <v>16</v>
      </c>
      <c r="DB16" s="20">
        <v>179</v>
      </c>
      <c r="DC16" s="20">
        <v>5.9666666666666668</v>
      </c>
      <c r="DD16" s="30">
        <v>0.05</v>
      </c>
      <c r="DE16" s="20">
        <v>0</v>
      </c>
      <c r="DF16" s="20"/>
      <c r="DG16" s="20">
        <v>0</v>
      </c>
      <c r="DH16" s="20">
        <v>0</v>
      </c>
      <c r="DI16" s="20" t="s">
        <v>16</v>
      </c>
      <c r="DJ16" s="20"/>
      <c r="DK16" s="20" t="s">
        <v>16</v>
      </c>
      <c r="DL16" s="20" t="s">
        <v>16</v>
      </c>
      <c r="DM16" s="20" t="s">
        <v>16</v>
      </c>
      <c r="DN16" s="20"/>
      <c r="DO16" s="33">
        <f t="shared" si="5"/>
        <v>1</v>
      </c>
      <c r="DP16" s="33">
        <f t="shared" si="1"/>
        <v>0</v>
      </c>
      <c r="DQ16" s="33">
        <f t="shared" si="6"/>
        <v>1</v>
      </c>
      <c r="DR16" s="33">
        <f t="shared" si="7"/>
        <v>0</v>
      </c>
      <c r="DS16" s="27">
        <f t="shared" si="8"/>
        <v>257327</v>
      </c>
      <c r="DT16" s="27">
        <f t="shared" si="9"/>
        <v>0</v>
      </c>
      <c r="DU16" s="27">
        <f t="shared" si="10"/>
        <v>0</v>
      </c>
      <c r="DV16" s="27">
        <f t="shared" si="11"/>
        <v>257327</v>
      </c>
      <c r="DW16" s="27">
        <f t="shared" si="12"/>
        <v>257327</v>
      </c>
      <c r="DX16" s="20" t="s">
        <v>16</v>
      </c>
      <c r="DY16" s="20" t="s">
        <v>16</v>
      </c>
      <c r="DZ16" s="20" t="s">
        <v>16</v>
      </c>
      <c r="EA16" s="20" t="s">
        <v>16</v>
      </c>
      <c r="EB16" s="20">
        <v>257327</v>
      </c>
      <c r="EC16" s="20">
        <v>0</v>
      </c>
      <c r="ED16" s="20" t="s">
        <v>16</v>
      </c>
      <c r="EE16" s="20">
        <v>0</v>
      </c>
      <c r="EF16" s="30">
        <v>0.1</v>
      </c>
      <c r="EG16" s="20" t="s">
        <v>16</v>
      </c>
      <c r="EH16" s="20">
        <v>257327</v>
      </c>
      <c r="EI16" s="20" t="s">
        <v>16</v>
      </c>
      <c r="EJ16" s="20" t="s">
        <v>16</v>
      </c>
      <c r="EK16" s="20" t="s">
        <v>16</v>
      </c>
      <c r="EL16" s="20" t="s">
        <v>1074</v>
      </c>
      <c r="EM16" s="20" t="s">
        <v>2285</v>
      </c>
      <c r="EN16" s="20" t="s">
        <v>16</v>
      </c>
      <c r="EO16" s="20" t="s">
        <v>1445</v>
      </c>
      <c r="EP16" s="20" t="s">
        <v>16</v>
      </c>
      <c r="EQ16" s="20" t="s">
        <v>16</v>
      </c>
      <c r="ER16" s="20" t="s">
        <v>1347</v>
      </c>
      <c r="ES16" s="20" t="s">
        <v>1348</v>
      </c>
      <c r="ET16" s="20">
        <v>38</v>
      </c>
      <c r="EU16" s="20" t="s">
        <v>2290</v>
      </c>
      <c r="EV16" s="20" t="s">
        <v>406</v>
      </c>
      <c r="EW16" s="20" t="s">
        <v>251</v>
      </c>
      <c r="EX16" s="34" t="s">
        <v>16</v>
      </c>
      <c r="EY16" s="57">
        <v>1</v>
      </c>
      <c r="EZ16" s="21"/>
    </row>
    <row r="17" spans="1:156" s="64" customFormat="1" ht="12.75" customHeight="1" x14ac:dyDescent="0.2">
      <c r="A17" s="64" t="s">
        <v>1489</v>
      </c>
      <c r="B17" s="64" t="s">
        <v>1491</v>
      </c>
      <c r="C17" s="20">
        <v>1052471</v>
      </c>
      <c r="D17" s="20" t="s">
        <v>1489</v>
      </c>
      <c r="E17" s="21" t="s">
        <v>1490</v>
      </c>
      <c r="F17" s="20" t="s">
        <v>1491</v>
      </c>
      <c r="G17" s="20" t="s">
        <v>194</v>
      </c>
      <c r="H17" s="20" t="s">
        <v>1067</v>
      </c>
      <c r="I17" s="20" t="s">
        <v>1068</v>
      </c>
      <c r="J17" s="22" t="s">
        <v>1492</v>
      </c>
      <c r="K17" s="23">
        <v>0</v>
      </c>
      <c r="L17" s="23">
        <v>1</v>
      </c>
      <c r="M17" s="23" t="s">
        <v>16</v>
      </c>
      <c r="N17" s="23">
        <v>1</v>
      </c>
      <c r="O17" s="24" t="s">
        <v>1216</v>
      </c>
      <c r="P17" s="20" t="s">
        <v>1217</v>
      </c>
      <c r="Q17" s="20" t="s">
        <v>1218</v>
      </c>
      <c r="R17" s="20" t="s">
        <v>1219</v>
      </c>
      <c r="S17" s="20">
        <v>903</v>
      </c>
      <c r="T17" s="25" t="s">
        <v>617</v>
      </c>
      <c r="U17" s="20" t="s">
        <v>365</v>
      </c>
      <c r="V17" s="20" t="s">
        <v>251</v>
      </c>
      <c r="W17" s="26" t="s">
        <v>1221</v>
      </c>
      <c r="X17" s="20">
        <v>2</v>
      </c>
      <c r="Y17" s="20" t="s">
        <v>576</v>
      </c>
      <c r="Z17" s="20" t="str">
        <f t="shared" si="3"/>
        <v>-</v>
      </c>
      <c r="AA17" s="20" t="s">
        <v>1222</v>
      </c>
      <c r="AB17" s="20">
        <v>46101</v>
      </c>
      <c r="AC17" s="27">
        <v>420000</v>
      </c>
      <c r="AD17" s="20" t="s">
        <v>1074</v>
      </c>
      <c r="AE17" s="20" t="s">
        <v>1493</v>
      </c>
      <c r="AF17" s="20">
        <v>1</v>
      </c>
      <c r="AG17" s="20">
        <v>1</v>
      </c>
      <c r="AH17" s="20" t="s">
        <v>16</v>
      </c>
      <c r="AI17" s="21" t="s">
        <v>4862</v>
      </c>
      <c r="AJ17" s="20">
        <v>2</v>
      </c>
      <c r="AK17" s="20">
        <v>0</v>
      </c>
      <c r="AL17" s="20" t="s">
        <v>16</v>
      </c>
      <c r="AM17" s="20">
        <v>0</v>
      </c>
      <c r="AN17" s="20">
        <v>1</v>
      </c>
      <c r="AO17" s="20">
        <v>1</v>
      </c>
      <c r="AP17" s="26">
        <v>42374</v>
      </c>
      <c r="AQ17" s="26" t="s">
        <v>16</v>
      </c>
      <c r="AR17" s="26" t="s">
        <v>16</v>
      </c>
      <c r="AS17" s="20" t="s">
        <v>16</v>
      </c>
      <c r="AT17" s="26" t="s">
        <v>16</v>
      </c>
      <c r="AU17" s="26" t="s">
        <v>16</v>
      </c>
      <c r="AV17" s="26" t="s">
        <v>16</v>
      </c>
      <c r="AW17" s="28" t="s">
        <v>16</v>
      </c>
      <c r="AX17" s="28" t="s">
        <v>16</v>
      </c>
      <c r="AY17" s="28" t="s">
        <v>16</v>
      </c>
      <c r="AZ17" s="28" t="s">
        <v>16</v>
      </c>
      <c r="BA17" s="28" t="s">
        <v>16</v>
      </c>
      <c r="BB17" s="29">
        <v>0</v>
      </c>
      <c r="BC17" s="26">
        <v>42118</v>
      </c>
      <c r="BD17" s="26">
        <v>42300</v>
      </c>
      <c r="BE17" s="26" t="s">
        <v>1494</v>
      </c>
      <c r="BF17" s="20" t="s">
        <v>1492</v>
      </c>
      <c r="BG17" s="20">
        <v>0</v>
      </c>
      <c r="BH17" s="27">
        <v>0</v>
      </c>
      <c r="BI17" s="20" t="s">
        <v>16</v>
      </c>
      <c r="BJ17" s="20" t="s">
        <v>16</v>
      </c>
      <c r="BK17" s="20" t="s">
        <v>16</v>
      </c>
      <c r="BL17" s="20" t="s">
        <v>16</v>
      </c>
      <c r="BM17" s="20" t="s">
        <v>16</v>
      </c>
      <c r="BN17" s="20" t="s">
        <v>16</v>
      </c>
      <c r="BO17" s="20" t="s">
        <v>16</v>
      </c>
      <c r="BP17" s="20" t="s">
        <v>16</v>
      </c>
      <c r="BQ17" s="20" t="s">
        <v>16</v>
      </c>
      <c r="BR17" s="20" t="s">
        <v>16</v>
      </c>
      <c r="BS17" s="20" t="s">
        <v>16</v>
      </c>
      <c r="BT17" s="20" t="s">
        <v>16</v>
      </c>
      <c r="BU17" s="20" t="s">
        <v>16</v>
      </c>
      <c r="BV17" s="20" t="s">
        <v>16</v>
      </c>
      <c r="BW17" s="20" t="s">
        <v>16</v>
      </c>
      <c r="BX17" s="20" t="s">
        <v>16</v>
      </c>
      <c r="BY17" s="20" t="s">
        <v>16</v>
      </c>
      <c r="BZ17" s="20" t="s">
        <v>16</v>
      </c>
      <c r="CA17" s="20" t="s">
        <v>16</v>
      </c>
      <c r="CB17" s="20" t="s">
        <v>16</v>
      </c>
      <c r="CC17" s="20" t="s">
        <v>16</v>
      </c>
      <c r="CD17" s="20" t="s">
        <v>16</v>
      </c>
      <c r="CE17" s="20">
        <f t="shared" si="4"/>
        <v>0</v>
      </c>
      <c r="CF17" s="20" t="s">
        <v>16</v>
      </c>
      <c r="CG17" s="20" t="s">
        <v>16</v>
      </c>
      <c r="CH17" s="20" t="s">
        <v>16</v>
      </c>
      <c r="CI17" s="27" t="s">
        <v>16</v>
      </c>
      <c r="CJ17" s="27" t="s">
        <v>16</v>
      </c>
      <c r="CK17" s="31" t="s">
        <v>16</v>
      </c>
      <c r="CL17" s="27" t="s">
        <v>16</v>
      </c>
      <c r="CM17" s="20" t="s">
        <v>16</v>
      </c>
      <c r="CN17" s="20" t="s">
        <v>16</v>
      </c>
      <c r="CO17" s="20" t="s">
        <v>16</v>
      </c>
      <c r="CP17" s="20" t="s">
        <v>16</v>
      </c>
      <c r="CQ17" s="20" t="s">
        <v>16</v>
      </c>
      <c r="CR17" s="20" t="s">
        <v>16</v>
      </c>
      <c r="CS17" s="27">
        <v>364993.5</v>
      </c>
      <c r="CT17" s="79">
        <f>IF(OR(CS17="",CS17="-"),"NA",IF(CS17&gt;10000000000,1,IF(CS17&gt;3000000000,2,IF(CS17&gt;1000000000,3,IF(CS17&gt;600000000,4,IF(CS17&gt;200000000,5,IF(CS17&gt;100000000,6,IF(CS17&gt;50000000,7,IF(CS17&gt;30000000,8,IF(CS17&gt;10000000,9,IF(CS17&gt;7000000,10,IF(CS17&gt;4000000,11,IF(CS17&gt;2000000,12,IF(CS17&gt;1000000,13,IF(CS17&gt;700000,14,IF(CS17&gt;600000,15,IF(CS17&gt;500000,16,IF(CS17&gt;400000,17,IF(CS17&gt;300000,18,IF(CS17&gt;200000,19,IF(CS17&gt;=0,20,ERROR”)))))))))))))))))))))</f>
        <v>18</v>
      </c>
      <c r="CU17" s="27">
        <v>423392.45999999996</v>
      </c>
      <c r="CV17" s="27">
        <f t="shared" si="0"/>
        <v>55006.5</v>
      </c>
      <c r="CW17" s="32">
        <v>0.13096785714285714</v>
      </c>
      <c r="CX17" s="32">
        <v>0.86903214285714281</v>
      </c>
      <c r="CY17" s="27">
        <v>-3392.4599999999627</v>
      </c>
      <c r="CZ17" s="20" t="s">
        <v>16</v>
      </c>
      <c r="DA17" s="20" t="s">
        <v>16</v>
      </c>
      <c r="DB17" s="20">
        <v>182</v>
      </c>
      <c r="DC17" s="20">
        <v>6.0666666666666664</v>
      </c>
      <c r="DD17" s="30">
        <v>0.02</v>
      </c>
      <c r="DE17" s="20">
        <v>1</v>
      </c>
      <c r="DF17" s="20">
        <v>1</v>
      </c>
      <c r="DG17" s="20" t="s">
        <v>1495</v>
      </c>
      <c r="DH17" s="20">
        <v>4</v>
      </c>
      <c r="DI17" s="20" t="s">
        <v>16</v>
      </c>
      <c r="DJ17" s="20"/>
      <c r="DK17" s="20" t="s">
        <v>16</v>
      </c>
      <c r="DL17" s="20" t="s">
        <v>16</v>
      </c>
      <c r="DM17" s="20" t="s">
        <v>16</v>
      </c>
      <c r="DN17" s="20"/>
      <c r="DO17" s="33">
        <f t="shared" si="5"/>
        <v>2</v>
      </c>
      <c r="DP17" s="33">
        <f t="shared" si="1"/>
        <v>0</v>
      </c>
      <c r="DQ17" s="33">
        <f t="shared" si="6"/>
        <v>2</v>
      </c>
      <c r="DR17" s="33">
        <f t="shared" si="7"/>
        <v>0</v>
      </c>
      <c r="DS17" s="27">
        <f t="shared" si="8"/>
        <v>669993.5</v>
      </c>
      <c r="DT17" s="27">
        <f t="shared" si="9"/>
        <v>0</v>
      </c>
      <c r="DU17" s="27">
        <f t="shared" si="10"/>
        <v>0</v>
      </c>
      <c r="DV17" s="27">
        <f t="shared" si="11"/>
        <v>669993.5</v>
      </c>
      <c r="DW17" s="27">
        <f t="shared" si="12"/>
        <v>334996.75</v>
      </c>
      <c r="DX17" s="20" t="s">
        <v>16</v>
      </c>
      <c r="DY17" s="20" t="s">
        <v>16</v>
      </c>
      <c r="DZ17" s="20" t="s">
        <v>16</v>
      </c>
      <c r="EA17" s="20" t="s">
        <v>16</v>
      </c>
      <c r="EB17" s="20">
        <v>364993.5</v>
      </c>
      <c r="EC17" s="20">
        <v>0</v>
      </c>
      <c r="ED17" s="20" t="s">
        <v>16</v>
      </c>
      <c r="EE17" s="20">
        <v>0</v>
      </c>
      <c r="EF17" s="20">
        <v>0</v>
      </c>
      <c r="EG17" s="20" t="s">
        <v>16</v>
      </c>
      <c r="EH17" s="20">
        <v>364993.5</v>
      </c>
      <c r="EI17" s="20" t="s">
        <v>16</v>
      </c>
      <c r="EJ17" s="20" t="s">
        <v>16</v>
      </c>
      <c r="EK17" s="20" t="s">
        <v>16</v>
      </c>
      <c r="EL17" s="20" t="s">
        <v>1074</v>
      </c>
      <c r="EM17" s="20" t="s">
        <v>1492</v>
      </c>
      <c r="EN17" s="20" t="s">
        <v>16</v>
      </c>
      <c r="EO17" s="20" t="s">
        <v>1493</v>
      </c>
      <c r="EP17" s="20" t="s">
        <v>16</v>
      </c>
      <c r="EQ17" s="20" t="s">
        <v>16</v>
      </c>
      <c r="ER17" s="20" t="s">
        <v>1046</v>
      </c>
      <c r="ES17" s="20" t="s">
        <v>1496</v>
      </c>
      <c r="ET17" s="20">
        <v>903</v>
      </c>
      <c r="EU17" s="20">
        <v>3100</v>
      </c>
      <c r="EV17" s="20" t="s">
        <v>406</v>
      </c>
      <c r="EW17" s="20" t="s">
        <v>251</v>
      </c>
      <c r="EX17" s="34" t="s">
        <v>16</v>
      </c>
      <c r="EY17" s="57">
        <v>1</v>
      </c>
      <c r="EZ17" s="21"/>
    </row>
    <row r="18" spans="1:156" s="64" customFormat="1" ht="12.75" customHeight="1" x14ac:dyDescent="0.2">
      <c r="A18" s="64" t="s">
        <v>2398</v>
      </c>
      <c r="B18" s="64" t="s">
        <v>2400</v>
      </c>
      <c r="C18" s="20">
        <v>818235</v>
      </c>
      <c r="D18" s="20" t="s">
        <v>2398</v>
      </c>
      <c r="E18" s="21" t="s">
        <v>2399</v>
      </c>
      <c r="F18" s="20" t="s">
        <v>2400</v>
      </c>
      <c r="G18" s="20" t="s">
        <v>194</v>
      </c>
      <c r="H18" s="20" t="s">
        <v>1138</v>
      </c>
      <c r="I18" s="20" t="s">
        <v>358</v>
      </c>
      <c r="J18" s="22" t="s">
        <v>2401</v>
      </c>
      <c r="K18" s="23">
        <v>0</v>
      </c>
      <c r="L18" s="23">
        <v>1</v>
      </c>
      <c r="M18" s="23" t="s">
        <v>16</v>
      </c>
      <c r="N18" s="23">
        <v>1</v>
      </c>
      <c r="O18" s="24" t="s">
        <v>1748</v>
      </c>
      <c r="P18" s="20" t="s">
        <v>2402</v>
      </c>
      <c r="Q18" s="20" t="s">
        <v>1748</v>
      </c>
      <c r="R18" s="20" t="s">
        <v>1750</v>
      </c>
      <c r="S18" s="20"/>
      <c r="T18" s="25">
        <v>42080</v>
      </c>
      <c r="U18" s="20" t="s">
        <v>2403</v>
      </c>
      <c r="V18" s="20" t="s">
        <v>1443</v>
      </c>
      <c r="W18" s="26" t="s">
        <v>1031</v>
      </c>
      <c r="X18" s="20" t="s">
        <v>16</v>
      </c>
      <c r="Y18" s="20" t="s">
        <v>16</v>
      </c>
      <c r="Z18" s="20" t="str">
        <f t="shared" si="3"/>
        <v>-</v>
      </c>
      <c r="AA18" s="20" t="s">
        <v>16</v>
      </c>
      <c r="AB18" s="20">
        <v>46101</v>
      </c>
      <c r="AC18" s="27">
        <v>1508620.7</v>
      </c>
      <c r="AD18" s="20" t="s">
        <v>1074</v>
      </c>
      <c r="AE18" s="20" t="s">
        <v>1238</v>
      </c>
      <c r="AF18" s="20">
        <v>4</v>
      </c>
      <c r="AG18" s="20">
        <v>1</v>
      </c>
      <c r="AH18" s="20">
        <v>9</v>
      </c>
      <c r="AI18" s="20">
        <v>0.5</v>
      </c>
      <c r="AJ18" s="20">
        <v>4</v>
      </c>
      <c r="AK18" s="20">
        <v>1</v>
      </c>
      <c r="AL18" s="20">
        <v>0</v>
      </c>
      <c r="AM18" s="20">
        <v>0</v>
      </c>
      <c r="AN18" s="20">
        <v>0</v>
      </c>
      <c r="AO18" s="20">
        <v>1</v>
      </c>
      <c r="AP18" s="26" t="s">
        <v>2404</v>
      </c>
      <c r="AQ18" s="26" t="s">
        <v>16</v>
      </c>
      <c r="AR18" s="26" t="s">
        <v>16</v>
      </c>
      <c r="AS18" s="20" t="s">
        <v>16</v>
      </c>
      <c r="AT18" s="26" t="s">
        <v>16</v>
      </c>
      <c r="AU18" s="26" t="s">
        <v>16</v>
      </c>
      <c r="AV18" s="26" t="s">
        <v>16</v>
      </c>
      <c r="AW18" s="28" t="s">
        <v>16</v>
      </c>
      <c r="AX18" s="28" t="s">
        <v>16</v>
      </c>
      <c r="AY18" s="28" t="s">
        <v>16</v>
      </c>
      <c r="AZ18" s="28" t="s">
        <v>16</v>
      </c>
      <c r="BA18" s="28" t="s">
        <v>16</v>
      </c>
      <c r="BB18" s="29">
        <v>0</v>
      </c>
      <c r="BC18" s="26">
        <v>42095</v>
      </c>
      <c r="BD18" s="26">
        <v>42369</v>
      </c>
      <c r="BE18" s="26" t="s">
        <v>1031</v>
      </c>
      <c r="BF18" s="20" t="s">
        <v>2401</v>
      </c>
      <c r="BG18" s="20">
        <v>0</v>
      </c>
      <c r="BH18" s="27">
        <v>0</v>
      </c>
      <c r="BI18" s="20" t="s">
        <v>16</v>
      </c>
      <c r="BJ18" s="20" t="s">
        <v>16</v>
      </c>
      <c r="BK18" s="20" t="s">
        <v>16</v>
      </c>
      <c r="BL18" s="20" t="s">
        <v>16</v>
      </c>
      <c r="BM18" s="20" t="s">
        <v>16</v>
      </c>
      <c r="BN18" s="20" t="s">
        <v>16</v>
      </c>
      <c r="BO18" s="20" t="s">
        <v>16</v>
      </c>
      <c r="BP18" s="20" t="s">
        <v>16</v>
      </c>
      <c r="BQ18" s="20" t="s">
        <v>16</v>
      </c>
      <c r="BR18" s="20" t="s">
        <v>16</v>
      </c>
      <c r="BS18" s="20" t="s">
        <v>16</v>
      </c>
      <c r="BT18" s="20" t="s">
        <v>16</v>
      </c>
      <c r="BU18" s="20" t="s">
        <v>16</v>
      </c>
      <c r="BV18" s="20" t="s">
        <v>16</v>
      </c>
      <c r="BW18" s="20" t="s">
        <v>16</v>
      </c>
      <c r="BX18" s="20" t="s">
        <v>16</v>
      </c>
      <c r="BY18" s="20" t="s">
        <v>16</v>
      </c>
      <c r="BZ18" s="20" t="s">
        <v>16</v>
      </c>
      <c r="CA18" s="20" t="s">
        <v>16</v>
      </c>
      <c r="CB18" s="20" t="s">
        <v>16</v>
      </c>
      <c r="CC18" s="20" t="s">
        <v>16</v>
      </c>
      <c r="CD18" s="20" t="s">
        <v>16</v>
      </c>
      <c r="CE18" s="20">
        <f t="shared" si="4"/>
        <v>0</v>
      </c>
      <c r="CF18" s="20" t="s">
        <v>16</v>
      </c>
      <c r="CG18" s="20" t="s">
        <v>16</v>
      </c>
      <c r="CH18" s="20" t="s">
        <v>16</v>
      </c>
      <c r="CI18" s="27" t="s">
        <v>16</v>
      </c>
      <c r="CJ18" s="27" t="s">
        <v>16</v>
      </c>
      <c r="CK18" s="31" t="s">
        <v>16</v>
      </c>
      <c r="CL18" s="27" t="s">
        <v>16</v>
      </c>
      <c r="CM18" s="20" t="s">
        <v>16</v>
      </c>
      <c r="CN18" s="20" t="s">
        <v>16</v>
      </c>
      <c r="CO18" s="20" t="s">
        <v>16</v>
      </c>
      <c r="CP18" s="20" t="s">
        <v>16</v>
      </c>
      <c r="CQ18" s="20" t="s">
        <v>16</v>
      </c>
      <c r="CR18" s="20" t="s">
        <v>16</v>
      </c>
      <c r="CS18" s="27">
        <v>1508620.69</v>
      </c>
      <c r="CT18" s="79">
        <f>IF(OR(CS18="",CS18="-"),"NA",IF(CS18&gt;10000000000,1,IF(CS18&gt;3000000000,2,IF(CS18&gt;1000000000,3,IF(CS18&gt;600000000,4,IF(CS18&gt;200000000,5,IF(CS18&gt;100000000,6,IF(CS18&gt;50000000,7,IF(CS18&gt;30000000,8,IF(CS18&gt;10000000,9,IF(CS18&gt;7000000,10,IF(CS18&gt;4000000,11,IF(CS18&gt;2000000,12,IF(CS18&gt;1000000,13,IF(CS18&gt;700000,14,IF(CS18&gt;600000,15,IF(CS18&gt;500000,16,IF(CS18&gt;400000,17,IF(CS18&gt;300000,18,IF(CS18&gt;200000,19,IF(CS18&gt;=0,20,ERROR”)))))))))))))))))))))</f>
        <v>13</v>
      </c>
      <c r="CU18" s="27">
        <v>1750000.0003999998</v>
      </c>
      <c r="CV18" s="27">
        <f t="shared" si="0"/>
        <v>1.0000000009313226E-2</v>
      </c>
      <c r="CW18" s="32">
        <v>6.6285713892917061E-9</v>
      </c>
      <c r="CX18" s="32">
        <v>0.99999999337142864</v>
      </c>
      <c r="CY18" s="27">
        <v>-241379.30039999983</v>
      </c>
      <c r="CZ18" s="20" t="s">
        <v>16</v>
      </c>
      <c r="DA18" s="20" t="s">
        <v>16</v>
      </c>
      <c r="DB18" s="20">
        <v>274</v>
      </c>
      <c r="DC18" s="20">
        <v>9.1333333333333329</v>
      </c>
      <c r="DD18" s="30">
        <v>0.1</v>
      </c>
      <c r="DE18" s="20">
        <v>0</v>
      </c>
      <c r="DF18" s="20"/>
      <c r="DG18" s="20">
        <v>0</v>
      </c>
      <c r="DH18" s="20">
        <v>0</v>
      </c>
      <c r="DI18" s="20" t="s">
        <v>16</v>
      </c>
      <c r="DJ18" s="20"/>
      <c r="DK18" s="20" t="s">
        <v>16</v>
      </c>
      <c r="DL18" s="20" t="s">
        <v>16</v>
      </c>
      <c r="DM18" s="20" t="s">
        <v>16</v>
      </c>
      <c r="DN18" s="20"/>
      <c r="DO18" s="33">
        <f t="shared" si="5"/>
        <v>1</v>
      </c>
      <c r="DP18" s="33">
        <f t="shared" si="1"/>
        <v>0</v>
      </c>
      <c r="DQ18" s="33">
        <f t="shared" si="6"/>
        <v>1</v>
      </c>
      <c r="DR18" s="33">
        <f t="shared" si="7"/>
        <v>0</v>
      </c>
      <c r="DS18" s="27">
        <f t="shared" si="8"/>
        <v>1508620.69</v>
      </c>
      <c r="DT18" s="27">
        <f t="shared" si="9"/>
        <v>0</v>
      </c>
      <c r="DU18" s="27">
        <f t="shared" si="10"/>
        <v>0</v>
      </c>
      <c r="DV18" s="27">
        <f t="shared" si="11"/>
        <v>1508620.69</v>
      </c>
      <c r="DW18" s="27">
        <f t="shared" si="12"/>
        <v>1508620.69</v>
      </c>
      <c r="DX18" s="20" t="s">
        <v>16</v>
      </c>
      <c r="DY18" s="20" t="s">
        <v>16</v>
      </c>
      <c r="DZ18" s="20" t="s">
        <v>16</v>
      </c>
      <c r="EA18" s="20" t="s">
        <v>16</v>
      </c>
      <c r="EB18" s="20">
        <v>1508620.69</v>
      </c>
      <c r="EC18" s="20">
        <v>0</v>
      </c>
      <c r="ED18" s="20" t="s">
        <v>16</v>
      </c>
      <c r="EE18" s="20">
        <v>0</v>
      </c>
      <c r="EF18" s="20">
        <v>0</v>
      </c>
      <c r="EG18" s="20" t="s">
        <v>16</v>
      </c>
      <c r="EH18" s="20">
        <v>1508620.69</v>
      </c>
      <c r="EI18" s="20" t="s">
        <v>16</v>
      </c>
      <c r="EJ18" s="20" t="s">
        <v>16</v>
      </c>
      <c r="EK18" s="20" t="s">
        <v>16</v>
      </c>
      <c r="EL18" s="20" t="s">
        <v>1074</v>
      </c>
      <c r="EM18" s="20" t="s">
        <v>2401</v>
      </c>
      <c r="EN18" s="20" t="s">
        <v>16</v>
      </c>
      <c r="EO18" s="20" t="s">
        <v>1238</v>
      </c>
      <c r="EP18" s="20" t="s">
        <v>16</v>
      </c>
      <c r="EQ18" s="20" t="s">
        <v>16</v>
      </c>
      <c r="ER18" s="20" t="s">
        <v>16</v>
      </c>
      <c r="ES18" s="20" t="s">
        <v>2405</v>
      </c>
      <c r="ET18" s="20"/>
      <c r="EU18" s="20">
        <v>42080</v>
      </c>
      <c r="EV18" s="20" t="s">
        <v>2406</v>
      </c>
      <c r="EW18" s="20"/>
      <c r="EX18" s="34" t="s">
        <v>16</v>
      </c>
      <c r="EY18" s="57">
        <v>1</v>
      </c>
      <c r="EZ18" s="21"/>
    </row>
    <row r="19" spans="1:156" s="64" customFormat="1" ht="12.75" customHeight="1" x14ac:dyDescent="0.2">
      <c r="A19" s="64" t="s">
        <v>2304</v>
      </c>
      <c r="B19" s="64" t="s">
        <v>2306</v>
      </c>
      <c r="C19" s="20">
        <v>981795</v>
      </c>
      <c r="D19" s="20" t="s">
        <v>2304</v>
      </c>
      <c r="E19" s="21" t="s">
        <v>2305</v>
      </c>
      <c r="F19" s="20" t="s">
        <v>2306</v>
      </c>
      <c r="G19" s="20" t="s">
        <v>194</v>
      </c>
      <c r="H19" s="20" t="s">
        <v>1533</v>
      </c>
      <c r="I19" s="20" t="s">
        <v>1534</v>
      </c>
      <c r="J19" s="22" t="s">
        <v>2307</v>
      </c>
      <c r="K19" s="23">
        <v>0</v>
      </c>
      <c r="L19" s="23">
        <v>1</v>
      </c>
      <c r="M19" s="23" t="s">
        <v>16</v>
      </c>
      <c r="N19" s="23">
        <v>1</v>
      </c>
      <c r="O19" s="24" t="s">
        <v>2308</v>
      </c>
      <c r="P19" s="20" t="s">
        <v>2309</v>
      </c>
      <c r="Q19" s="20" t="s">
        <v>2310</v>
      </c>
      <c r="R19" s="20" t="s">
        <v>2311</v>
      </c>
      <c r="S19" s="20">
        <v>31</v>
      </c>
      <c r="T19" s="25" t="s">
        <v>1831</v>
      </c>
      <c r="U19" s="20" t="s">
        <v>795</v>
      </c>
      <c r="V19" s="20" t="s">
        <v>251</v>
      </c>
      <c r="W19" s="26">
        <v>39299</v>
      </c>
      <c r="X19" s="20">
        <v>80</v>
      </c>
      <c r="Y19" s="20" t="s">
        <v>251</v>
      </c>
      <c r="Z19" s="20">
        <f t="shared" si="3"/>
        <v>2796</v>
      </c>
      <c r="AA19" s="20" t="s">
        <v>2312</v>
      </c>
      <c r="AB19" s="20">
        <v>46101</v>
      </c>
      <c r="AC19" s="27">
        <v>350000</v>
      </c>
      <c r="AD19" s="20" t="s">
        <v>1074</v>
      </c>
      <c r="AE19" s="20" t="s">
        <v>1539</v>
      </c>
      <c r="AF19" s="20">
        <v>1</v>
      </c>
      <c r="AG19" s="20">
        <v>1</v>
      </c>
      <c r="AH19" s="20" t="s">
        <v>16</v>
      </c>
      <c r="AI19" s="21" t="s">
        <v>4862</v>
      </c>
      <c r="AJ19" s="20">
        <v>2</v>
      </c>
      <c r="AK19" s="20">
        <v>0</v>
      </c>
      <c r="AL19" s="20" t="s">
        <v>16</v>
      </c>
      <c r="AM19" s="20">
        <v>1</v>
      </c>
      <c r="AN19" s="20">
        <v>1</v>
      </c>
      <c r="AO19" s="20">
        <v>1</v>
      </c>
      <c r="AP19" s="26" t="s">
        <v>2313</v>
      </c>
      <c r="AQ19" s="26" t="s">
        <v>16</v>
      </c>
      <c r="AR19" s="26" t="s">
        <v>16</v>
      </c>
      <c r="AS19" s="20" t="s">
        <v>16</v>
      </c>
      <c r="AT19" s="26" t="s">
        <v>16</v>
      </c>
      <c r="AU19" s="26" t="s">
        <v>16</v>
      </c>
      <c r="AV19" s="26" t="s">
        <v>16</v>
      </c>
      <c r="AW19" s="28" t="s">
        <v>16</v>
      </c>
      <c r="AX19" s="28" t="s">
        <v>16</v>
      </c>
      <c r="AY19" s="28" t="s">
        <v>16</v>
      </c>
      <c r="AZ19" s="28" t="s">
        <v>16</v>
      </c>
      <c r="BA19" s="28" t="s">
        <v>16</v>
      </c>
      <c r="BB19" s="29">
        <v>0</v>
      </c>
      <c r="BC19" s="26">
        <v>42095</v>
      </c>
      <c r="BD19" s="26">
        <v>42369</v>
      </c>
      <c r="BE19" s="26" t="s">
        <v>1031</v>
      </c>
      <c r="BF19" s="20" t="s">
        <v>2307</v>
      </c>
      <c r="BG19" s="30">
        <v>0.2</v>
      </c>
      <c r="BH19" s="27">
        <v>60051.724000000002</v>
      </c>
      <c r="BI19" s="20" t="s">
        <v>16</v>
      </c>
      <c r="BJ19" s="20" t="s">
        <v>16</v>
      </c>
      <c r="BK19" s="20" t="s">
        <v>16</v>
      </c>
      <c r="BL19" s="20" t="s">
        <v>16</v>
      </c>
      <c r="BM19" s="20" t="s">
        <v>16</v>
      </c>
      <c r="BN19" s="20" t="s">
        <v>16</v>
      </c>
      <c r="BO19" s="20" t="s">
        <v>16</v>
      </c>
      <c r="BP19" s="20" t="s">
        <v>16</v>
      </c>
      <c r="BQ19" s="20" t="s">
        <v>16</v>
      </c>
      <c r="BR19" s="20" t="s">
        <v>16</v>
      </c>
      <c r="BS19" s="20" t="s">
        <v>16</v>
      </c>
      <c r="BT19" s="20" t="s">
        <v>16</v>
      </c>
      <c r="BU19" s="20" t="s">
        <v>16</v>
      </c>
      <c r="BV19" s="20" t="s">
        <v>16</v>
      </c>
      <c r="BW19" s="20" t="s">
        <v>16</v>
      </c>
      <c r="BX19" s="20" t="s">
        <v>16</v>
      </c>
      <c r="BY19" s="20" t="s">
        <v>16</v>
      </c>
      <c r="BZ19" s="20" t="s">
        <v>16</v>
      </c>
      <c r="CA19" s="20" t="s">
        <v>16</v>
      </c>
      <c r="CB19" s="20" t="s">
        <v>16</v>
      </c>
      <c r="CC19" s="20" t="s">
        <v>16</v>
      </c>
      <c r="CD19" s="20" t="s">
        <v>16</v>
      </c>
      <c r="CE19" s="20">
        <f t="shared" si="4"/>
        <v>0</v>
      </c>
      <c r="CF19" s="20" t="s">
        <v>16</v>
      </c>
      <c r="CG19" s="20" t="s">
        <v>16</v>
      </c>
      <c r="CH19" s="20" t="s">
        <v>16</v>
      </c>
      <c r="CI19" s="27" t="s">
        <v>16</v>
      </c>
      <c r="CJ19" s="27" t="s">
        <v>16</v>
      </c>
      <c r="CK19" s="31" t="s">
        <v>16</v>
      </c>
      <c r="CL19" s="27" t="s">
        <v>16</v>
      </c>
      <c r="CM19" s="20" t="s">
        <v>16</v>
      </c>
      <c r="CN19" s="20" t="s">
        <v>16</v>
      </c>
      <c r="CO19" s="20" t="s">
        <v>16</v>
      </c>
      <c r="CP19" s="20" t="s">
        <v>16</v>
      </c>
      <c r="CQ19" s="20" t="s">
        <v>16</v>
      </c>
      <c r="CR19" s="20" t="s">
        <v>16</v>
      </c>
      <c r="CS19" s="27">
        <v>300258.62</v>
      </c>
      <c r="CT19" s="79">
        <f>IF(OR(CS19="",CS19="-"),"NA",IF(CS19&gt;10000000000,1,IF(CS19&gt;3000000000,2,IF(CS19&gt;1000000000,3,IF(CS19&gt;600000000,4,IF(CS19&gt;200000000,5,IF(CS19&gt;100000000,6,IF(CS19&gt;50000000,7,IF(CS19&gt;30000000,8,IF(CS19&gt;10000000,9,IF(CS19&gt;7000000,10,IF(CS19&gt;4000000,11,IF(CS19&gt;2000000,12,IF(CS19&gt;1000000,13,IF(CS19&gt;700000,14,IF(CS19&gt;600000,15,IF(CS19&gt;500000,16,IF(CS19&gt;400000,17,IF(CS19&gt;300000,18,IF(CS19&gt;200000,19,IF(CS19&gt;=0,20,ERROR”)))))))))))))))))))))</f>
        <v>18</v>
      </c>
      <c r="CU19" s="27">
        <v>348299.99919999996</v>
      </c>
      <c r="CV19" s="27">
        <f t="shared" si="0"/>
        <v>49741.380000000005</v>
      </c>
      <c r="CW19" s="32">
        <v>0.14211822857142858</v>
      </c>
      <c r="CX19" s="32">
        <v>0.85788177142857136</v>
      </c>
      <c r="CY19" s="27">
        <v>1700.000800000038</v>
      </c>
      <c r="CZ19" s="20" t="s">
        <v>16</v>
      </c>
      <c r="DA19" s="20" t="s">
        <v>16</v>
      </c>
      <c r="DB19" s="20">
        <v>274</v>
      </c>
      <c r="DC19" s="20">
        <v>9.1333333333333329</v>
      </c>
      <c r="DD19" s="30">
        <v>0.02</v>
      </c>
      <c r="DE19" s="20">
        <v>0</v>
      </c>
      <c r="DF19" s="20"/>
      <c r="DG19" s="20">
        <v>0</v>
      </c>
      <c r="DH19" s="20">
        <v>0</v>
      </c>
      <c r="DI19" s="20" t="s">
        <v>16</v>
      </c>
      <c r="DJ19" s="20"/>
      <c r="DK19" s="20" t="s">
        <v>16</v>
      </c>
      <c r="DL19" s="20" t="s">
        <v>16</v>
      </c>
      <c r="DM19" s="20" t="s">
        <v>16</v>
      </c>
      <c r="DN19" s="20"/>
      <c r="DO19" s="33">
        <f t="shared" si="5"/>
        <v>1</v>
      </c>
      <c r="DP19" s="33">
        <f t="shared" si="1"/>
        <v>0</v>
      </c>
      <c r="DQ19" s="33">
        <f t="shared" si="6"/>
        <v>1</v>
      </c>
      <c r="DR19" s="33">
        <f t="shared" si="7"/>
        <v>0</v>
      </c>
      <c r="DS19" s="27">
        <f t="shared" si="8"/>
        <v>300258.62</v>
      </c>
      <c r="DT19" s="27">
        <f t="shared" si="9"/>
        <v>0</v>
      </c>
      <c r="DU19" s="27">
        <f t="shared" si="10"/>
        <v>0</v>
      </c>
      <c r="DV19" s="27">
        <f t="shared" si="11"/>
        <v>300258.62</v>
      </c>
      <c r="DW19" s="27">
        <f t="shared" si="12"/>
        <v>300258.62</v>
      </c>
      <c r="DX19" s="20" t="s">
        <v>16</v>
      </c>
      <c r="DY19" s="20" t="s">
        <v>16</v>
      </c>
      <c r="DZ19" s="20" t="s">
        <v>16</v>
      </c>
      <c r="EA19" s="20" t="s">
        <v>16</v>
      </c>
      <c r="EB19" s="20">
        <v>300258.62</v>
      </c>
      <c r="EC19" s="20">
        <v>0</v>
      </c>
      <c r="ED19" s="20" t="s">
        <v>16</v>
      </c>
      <c r="EE19" s="30">
        <v>0.1</v>
      </c>
      <c r="EF19" s="30">
        <v>0.1</v>
      </c>
      <c r="EG19" s="20" t="s">
        <v>16</v>
      </c>
      <c r="EH19" s="20">
        <v>300258.62</v>
      </c>
      <c r="EI19" s="20" t="s">
        <v>16</v>
      </c>
      <c r="EJ19" s="20" t="s">
        <v>16</v>
      </c>
      <c r="EK19" s="20" t="s">
        <v>16</v>
      </c>
      <c r="EL19" s="20" t="s">
        <v>1074</v>
      </c>
      <c r="EM19" s="20" t="s">
        <v>2307</v>
      </c>
      <c r="EN19" s="20" t="s">
        <v>16</v>
      </c>
      <c r="EO19" s="20" t="s">
        <v>1539</v>
      </c>
      <c r="EP19" s="20" t="s">
        <v>16</v>
      </c>
      <c r="EQ19" s="20" t="s">
        <v>16</v>
      </c>
      <c r="ER19" s="20" t="s">
        <v>2314</v>
      </c>
      <c r="ES19" s="20" t="s">
        <v>2315</v>
      </c>
      <c r="ET19" s="20">
        <v>31</v>
      </c>
      <c r="EU19" s="20">
        <v>1000</v>
      </c>
      <c r="EV19" s="20" t="s">
        <v>799</v>
      </c>
      <c r="EW19" s="20" t="s">
        <v>251</v>
      </c>
      <c r="EX19" s="34" t="s">
        <v>16</v>
      </c>
      <c r="EY19" s="57">
        <v>1</v>
      </c>
      <c r="EZ19" s="21"/>
    </row>
    <row r="20" spans="1:156" s="64" customFormat="1" ht="12.75" customHeight="1" x14ac:dyDescent="0.2">
      <c r="A20" s="64" t="s">
        <v>1601</v>
      </c>
      <c r="B20" s="64" t="s">
        <v>1603</v>
      </c>
      <c r="C20" s="20">
        <v>1125186</v>
      </c>
      <c r="D20" s="20" t="s">
        <v>1601</v>
      </c>
      <c r="E20" s="21" t="s">
        <v>1602</v>
      </c>
      <c r="F20" s="20" t="s">
        <v>1603</v>
      </c>
      <c r="G20" s="20" t="s">
        <v>194</v>
      </c>
      <c r="H20" s="20" t="s">
        <v>1138</v>
      </c>
      <c r="I20" s="20" t="s">
        <v>358</v>
      </c>
      <c r="J20" s="22" t="s">
        <v>1604</v>
      </c>
      <c r="K20" s="23">
        <v>0</v>
      </c>
      <c r="L20" s="23">
        <v>1</v>
      </c>
      <c r="M20" s="23" t="s">
        <v>16</v>
      </c>
      <c r="N20" s="23">
        <v>1</v>
      </c>
      <c r="O20" s="24" t="s">
        <v>1605</v>
      </c>
      <c r="P20" s="20" t="s">
        <v>1606</v>
      </c>
      <c r="Q20" s="20" t="s">
        <v>1607</v>
      </c>
      <c r="R20" s="20" t="s">
        <v>1608</v>
      </c>
      <c r="S20" s="20">
        <v>161</v>
      </c>
      <c r="T20" s="25" t="s">
        <v>1609</v>
      </c>
      <c r="U20" s="20" t="s">
        <v>695</v>
      </c>
      <c r="V20" s="20" t="s">
        <v>251</v>
      </c>
      <c r="W20" s="26" t="s">
        <v>1610</v>
      </c>
      <c r="X20" s="20">
        <v>14</v>
      </c>
      <c r="Y20" s="20" t="s">
        <v>251</v>
      </c>
      <c r="Z20" s="20" t="str">
        <f t="shared" si="3"/>
        <v>-</v>
      </c>
      <c r="AA20" s="20" t="s">
        <v>1611</v>
      </c>
      <c r="AB20" s="20">
        <v>46101</v>
      </c>
      <c r="AC20" s="27">
        <v>130000</v>
      </c>
      <c r="AD20" s="20" t="s">
        <v>1074</v>
      </c>
      <c r="AE20" s="20" t="s">
        <v>1612</v>
      </c>
      <c r="AF20" s="20">
        <v>1</v>
      </c>
      <c r="AG20" s="20">
        <v>1</v>
      </c>
      <c r="AH20" s="20" t="s">
        <v>16</v>
      </c>
      <c r="AI20" s="21" t="s">
        <v>4862</v>
      </c>
      <c r="AJ20" s="20">
        <v>1</v>
      </c>
      <c r="AK20" s="20">
        <v>0</v>
      </c>
      <c r="AL20" s="20" t="s">
        <v>16</v>
      </c>
      <c r="AM20" s="20">
        <v>0</v>
      </c>
      <c r="AN20" s="20">
        <v>1</v>
      </c>
      <c r="AO20" s="20">
        <v>1</v>
      </c>
      <c r="AP20" s="26">
        <v>42498</v>
      </c>
      <c r="AQ20" s="26" t="s">
        <v>16</v>
      </c>
      <c r="AR20" s="26" t="s">
        <v>16</v>
      </c>
      <c r="AS20" s="20" t="s">
        <v>16</v>
      </c>
      <c r="AT20" s="26" t="s">
        <v>16</v>
      </c>
      <c r="AU20" s="26" t="s">
        <v>16</v>
      </c>
      <c r="AV20" s="26" t="s">
        <v>16</v>
      </c>
      <c r="AW20" s="28" t="s">
        <v>16</v>
      </c>
      <c r="AX20" s="28" t="s">
        <v>16</v>
      </c>
      <c r="AY20" s="28" t="s">
        <v>16</v>
      </c>
      <c r="AZ20" s="28" t="s">
        <v>16</v>
      </c>
      <c r="BA20" s="28" t="s">
        <v>16</v>
      </c>
      <c r="BB20" s="29">
        <v>0</v>
      </c>
      <c r="BC20" s="26">
        <v>42465</v>
      </c>
      <c r="BD20" s="26">
        <v>42538</v>
      </c>
      <c r="BE20" s="26" t="s">
        <v>1031</v>
      </c>
      <c r="BF20" s="20" t="s">
        <v>1604</v>
      </c>
      <c r="BG20" s="30">
        <v>0.1</v>
      </c>
      <c r="BH20" s="27">
        <v>12210</v>
      </c>
      <c r="BI20" s="20" t="s">
        <v>16</v>
      </c>
      <c r="BJ20" s="20" t="s">
        <v>16</v>
      </c>
      <c r="BK20" s="20" t="s">
        <v>16</v>
      </c>
      <c r="BL20" s="20" t="s">
        <v>16</v>
      </c>
      <c r="BM20" s="20" t="s">
        <v>16</v>
      </c>
      <c r="BN20" s="20" t="s">
        <v>16</v>
      </c>
      <c r="BO20" s="20" t="s">
        <v>16</v>
      </c>
      <c r="BP20" s="20" t="s">
        <v>16</v>
      </c>
      <c r="BQ20" s="20" t="s">
        <v>16</v>
      </c>
      <c r="BR20" s="20" t="s">
        <v>16</v>
      </c>
      <c r="BS20" s="20" t="s">
        <v>16</v>
      </c>
      <c r="BT20" s="20" t="s">
        <v>16</v>
      </c>
      <c r="BU20" s="20" t="s">
        <v>16</v>
      </c>
      <c r="BV20" s="20" t="s">
        <v>16</v>
      </c>
      <c r="BW20" s="20" t="s">
        <v>16</v>
      </c>
      <c r="BX20" s="20" t="s">
        <v>16</v>
      </c>
      <c r="BY20" s="20" t="s">
        <v>16</v>
      </c>
      <c r="BZ20" s="20" t="s">
        <v>16</v>
      </c>
      <c r="CA20" s="20" t="s">
        <v>16</v>
      </c>
      <c r="CB20" s="20" t="s">
        <v>16</v>
      </c>
      <c r="CC20" s="20" t="s">
        <v>16</v>
      </c>
      <c r="CD20" s="20" t="s">
        <v>16</v>
      </c>
      <c r="CE20" s="20">
        <f t="shared" si="4"/>
        <v>0</v>
      </c>
      <c r="CF20" s="20" t="s">
        <v>16</v>
      </c>
      <c r="CG20" s="20" t="s">
        <v>16</v>
      </c>
      <c r="CH20" s="20" t="s">
        <v>16</v>
      </c>
      <c r="CI20" s="27" t="s">
        <v>16</v>
      </c>
      <c r="CJ20" s="27" t="s">
        <v>16</v>
      </c>
      <c r="CK20" s="31" t="s">
        <v>16</v>
      </c>
      <c r="CL20" s="27" t="s">
        <v>16</v>
      </c>
      <c r="CM20" s="20" t="s">
        <v>16</v>
      </c>
      <c r="CN20" s="20" t="s">
        <v>16</v>
      </c>
      <c r="CO20" s="20" t="s">
        <v>16</v>
      </c>
      <c r="CP20" s="20" t="s">
        <v>16</v>
      </c>
      <c r="CQ20" s="20" t="s">
        <v>16</v>
      </c>
      <c r="CR20" s="20" t="s">
        <v>16</v>
      </c>
      <c r="CS20" s="27">
        <v>122100</v>
      </c>
      <c r="CT20" s="79">
        <f>IF(OR(CS20="",CS20="-"),"NA",IF(CS20&gt;10000000000,1,IF(CS20&gt;3000000000,2,IF(CS20&gt;1000000000,3,IF(CS20&gt;600000000,4,IF(CS20&gt;200000000,5,IF(CS20&gt;100000000,6,IF(CS20&gt;50000000,7,IF(CS20&gt;30000000,8,IF(CS20&gt;10000000,9,IF(CS20&gt;7000000,10,IF(CS20&gt;4000000,11,IF(CS20&gt;2000000,12,IF(CS20&gt;1000000,13,IF(CS20&gt;700000,14,IF(CS20&gt;600000,15,IF(CS20&gt;500000,16,IF(CS20&gt;400000,17,IF(CS20&gt;300000,18,IF(CS20&gt;200000,19,IF(CS20&gt;=0,20,ERROR”)))))))))))))))))))))</f>
        <v>20</v>
      </c>
      <c r="CU20" s="27">
        <v>141636</v>
      </c>
      <c r="CV20" s="27">
        <f t="shared" si="0"/>
        <v>7900</v>
      </c>
      <c r="CW20" s="32">
        <v>6.076923076923077E-2</v>
      </c>
      <c r="CX20" s="32">
        <v>0.9392307692307692</v>
      </c>
      <c r="CY20" s="27">
        <v>-11636</v>
      </c>
      <c r="CZ20" s="20" t="s">
        <v>16</v>
      </c>
      <c r="DA20" s="20" t="s">
        <v>16</v>
      </c>
      <c r="DB20" s="20">
        <v>73</v>
      </c>
      <c r="DC20" s="20">
        <v>2.4333333333333331</v>
      </c>
      <c r="DD20" s="30">
        <v>0.1</v>
      </c>
      <c r="DE20" s="20">
        <v>1</v>
      </c>
      <c r="DF20" s="20">
        <v>1</v>
      </c>
      <c r="DG20" s="20" t="s">
        <v>1613</v>
      </c>
      <c r="DH20" s="20">
        <v>2</v>
      </c>
      <c r="DI20" s="20" t="s">
        <v>16</v>
      </c>
      <c r="DJ20" s="20"/>
      <c r="DK20" s="20" t="s">
        <v>16</v>
      </c>
      <c r="DL20" s="20" t="s">
        <v>16</v>
      </c>
      <c r="DM20" s="20" t="s">
        <v>16</v>
      </c>
      <c r="DN20" s="20"/>
      <c r="DO20" s="33">
        <f t="shared" si="5"/>
        <v>1</v>
      </c>
      <c r="DP20" s="33">
        <f t="shared" si="1"/>
        <v>0</v>
      </c>
      <c r="DQ20" s="33">
        <f t="shared" si="6"/>
        <v>1</v>
      </c>
      <c r="DR20" s="33">
        <f t="shared" si="7"/>
        <v>0</v>
      </c>
      <c r="DS20" s="27">
        <f t="shared" si="8"/>
        <v>122100</v>
      </c>
      <c r="DT20" s="27">
        <f t="shared" si="9"/>
        <v>0</v>
      </c>
      <c r="DU20" s="27">
        <f t="shared" si="10"/>
        <v>0</v>
      </c>
      <c r="DV20" s="27">
        <f t="shared" si="11"/>
        <v>122100</v>
      </c>
      <c r="DW20" s="27">
        <f t="shared" si="12"/>
        <v>122100</v>
      </c>
      <c r="DX20" s="20" t="s">
        <v>16</v>
      </c>
      <c r="DY20" s="20" t="s">
        <v>16</v>
      </c>
      <c r="DZ20" s="20" t="s">
        <v>16</v>
      </c>
      <c r="EA20" s="20" t="s">
        <v>16</v>
      </c>
      <c r="EB20" s="20">
        <v>122100</v>
      </c>
      <c r="EC20" s="20">
        <v>0</v>
      </c>
      <c r="ED20" s="20" t="s">
        <v>16</v>
      </c>
      <c r="EE20" s="20">
        <v>0</v>
      </c>
      <c r="EF20" s="30">
        <v>0.1</v>
      </c>
      <c r="EG20" s="20" t="s">
        <v>16</v>
      </c>
      <c r="EH20" s="20">
        <v>122100</v>
      </c>
      <c r="EI20" s="20" t="s">
        <v>16</v>
      </c>
      <c r="EJ20" s="20" t="s">
        <v>16</v>
      </c>
      <c r="EK20" s="20" t="s">
        <v>16</v>
      </c>
      <c r="EL20" s="20" t="s">
        <v>1074</v>
      </c>
      <c r="EM20" s="20" t="s">
        <v>1604</v>
      </c>
      <c r="EN20" s="20" t="s">
        <v>16</v>
      </c>
      <c r="EO20" s="20" t="s">
        <v>1612</v>
      </c>
      <c r="EP20" s="20" t="s">
        <v>16</v>
      </c>
      <c r="EQ20" s="20" t="s">
        <v>16</v>
      </c>
      <c r="ER20" s="20" t="s">
        <v>1614</v>
      </c>
      <c r="ES20" s="20" t="s">
        <v>1615</v>
      </c>
      <c r="ET20" s="20">
        <v>161</v>
      </c>
      <c r="EU20" s="20">
        <v>6450</v>
      </c>
      <c r="EV20" s="20" t="s">
        <v>698</v>
      </c>
      <c r="EW20" s="20" t="s">
        <v>251</v>
      </c>
      <c r="EX20" s="34" t="s">
        <v>16</v>
      </c>
      <c r="EY20" s="57">
        <v>1</v>
      </c>
      <c r="EZ20" s="21"/>
    </row>
    <row r="21" spans="1:156" s="64" customFormat="1" ht="12.75" customHeight="1" x14ac:dyDescent="0.2">
      <c r="A21" s="64" t="s">
        <v>1230</v>
      </c>
      <c r="B21" s="64" t="s">
        <v>1232</v>
      </c>
      <c r="C21" s="64">
        <v>832038</v>
      </c>
      <c r="D21" s="64" t="s">
        <v>1230</v>
      </c>
      <c r="E21" s="64" t="s">
        <v>1231</v>
      </c>
      <c r="F21" s="64" t="s">
        <v>1232</v>
      </c>
      <c r="G21" s="20" t="s">
        <v>194</v>
      </c>
      <c r="H21" s="20" t="s">
        <v>1138</v>
      </c>
      <c r="I21" s="20" t="s">
        <v>358</v>
      </c>
      <c r="J21" s="22" t="s">
        <v>1233</v>
      </c>
      <c r="K21" s="23">
        <v>0</v>
      </c>
      <c r="L21" s="23">
        <v>1</v>
      </c>
      <c r="M21" s="23" t="s">
        <v>16</v>
      </c>
      <c r="N21" s="23">
        <v>1</v>
      </c>
      <c r="O21" s="24" t="s">
        <v>1234</v>
      </c>
      <c r="P21" s="20" t="s">
        <v>1235</v>
      </c>
      <c r="Q21" s="20" t="s">
        <v>1234</v>
      </c>
      <c r="R21" s="20" t="s">
        <v>1236</v>
      </c>
      <c r="S21" s="20" t="s">
        <v>16</v>
      </c>
      <c r="T21" s="25">
        <v>15520</v>
      </c>
      <c r="U21" s="20" t="s">
        <v>1237</v>
      </c>
      <c r="V21" s="20" t="s">
        <v>251</v>
      </c>
      <c r="W21" s="26" t="s">
        <v>1031</v>
      </c>
      <c r="X21" s="20" t="s">
        <v>16</v>
      </c>
      <c r="Y21" s="20" t="s">
        <v>16</v>
      </c>
      <c r="Z21" s="20" t="str">
        <f t="shared" si="3"/>
        <v>-</v>
      </c>
      <c r="AA21" s="20" t="s">
        <v>16</v>
      </c>
      <c r="AB21" s="20">
        <v>46101</v>
      </c>
      <c r="AC21" s="27">
        <v>7667600</v>
      </c>
      <c r="AD21" s="20" t="s">
        <v>1074</v>
      </c>
      <c r="AE21" s="20" t="s">
        <v>1238</v>
      </c>
      <c r="AF21" s="20">
        <v>4</v>
      </c>
      <c r="AG21" s="20">
        <v>1</v>
      </c>
      <c r="AH21" s="20">
        <v>8</v>
      </c>
      <c r="AI21" s="20">
        <v>0.5</v>
      </c>
      <c r="AJ21" s="20">
        <v>2</v>
      </c>
      <c r="AK21" s="20">
        <v>1</v>
      </c>
      <c r="AL21" s="20">
        <v>0</v>
      </c>
      <c r="AM21" s="20">
        <v>1</v>
      </c>
      <c r="AN21" s="20">
        <v>1</v>
      </c>
      <c r="AO21" s="20">
        <v>1</v>
      </c>
      <c r="AP21" s="26">
        <v>42283</v>
      </c>
      <c r="AQ21" s="26" t="s">
        <v>16</v>
      </c>
      <c r="AR21" s="26" t="s">
        <v>16</v>
      </c>
      <c r="AS21" s="20" t="s">
        <v>16</v>
      </c>
      <c r="AT21" s="26" t="s">
        <v>16</v>
      </c>
      <c r="AU21" s="26" t="s">
        <v>16</v>
      </c>
      <c r="AV21" s="26" t="s">
        <v>16</v>
      </c>
      <c r="AW21" s="28" t="s">
        <v>16</v>
      </c>
      <c r="AX21" s="28" t="s">
        <v>16</v>
      </c>
      <c r="AY21" s="28" t="s">
        <v>16</v>
      </c>
      <c r="AZ21" s="28" t="s">
        <v>16</v>
      </c>
      <c r="BA21" s="28" t="s">
        <v>16</v>
      </c>
      <c r="BB21" s="29">
        <v>0</v>
      </c>
      <c r="BC21" s="26">
        <v>42125</v>
      </c>
      <c r="BD21" s="26">
        <v>42369</v>
      </c>
      <c r="BE21" s="26" t="s">
        <v>1031</v>
      </c>
      <c r="BF21" s="20" t="s">
        <v>1233</v>
      </c>
      <c r="BG21" s="20">
        <v>0</v>
      </c>
      <c r="BH21" s="27">
        <v>0</v>
      </c>
      <c r="BI21" s="20" t="s">
        <v>16</v>
      </c>
      <c r="BJ21" s="20" t="s">
        <v>16</v>
      </c>
      <c r="BK21" s="20" t="s">
        <v>16</v>
      </c>
      <c r="BL21" s="20" t="s">
        <v>16</v>
      </c>
      <c r="BM21" s="20" t="s">
        <v>16</v>
      </c>
      <c r="BN21" s="20" t="s">
        <v>16</v>
      </c>
      <c r="BO21" s="20" t="s">
        <v>16</v>
      </c>
      <c r="BP21" s="20" t="s">
        <v>16</v>
      </c>
      <c r="BQ21" s="20" t="s">
        <v>16</v>
      </c>
      <c r="BR21" s="20" t="s">
        <v>16</v>
      </c>
      <c r="BS21" s="20" t="s">
        <v>16</v>
      </c>
      <c r="BT21" s="20" t="s">
        <v>16</v>
      </c>
      <c r="BU21" s="20" t="s">
        <v>16</v>
      </c>
      <c r="BV21" s="20" t="s">
        <v>16</v>
      </c>
      <c r="BW21" s="20" t="s">
        <v>16</v>
      </c>
      <c r="BX21" s="20" t="s">
        <v>16</v>
      </c>
      <c r="BY21" s="20" t="s">
        <v>16</v>
      </c>
      <c r="BZ21" s="20" t="s">
        <v>16</v>
      </c>
      <c r="CA21" s="20" t="s">
        <v>16</v>
      </c>
      <c r="CB21" s="20" t="s">
        <v>16</v>
      </c>
      <c r="CC21" s="20" t="s">
        <v>16</v>
      </c>
      <c r="CD21" s="20" t="s">
        <v>16</v>
      </c>
      <c r="CE21" s="20">
        <f t="shared" si="4"/>
        <v>0</v>
      </c>
      <c r="CF21" s="20" t="s">
        <v>16</v>
      </c>
      <c r="CG21" s="20" t="s">
        <v>16</v>
      </c>
      <c r="CH21" s="20" t="s">
        <v>16</v>
      </c>
      <c r="CI21" s="27" t="s">
        <v>16</v>
      </c>
      <c r="CJ21" s="27" t="s">
        <v>16</v>
      </c>
      <c r="CK21" s="31" t="s">
        <v>16</v>
      </c>
      <c r="CL21" s="27" t="s">
        <v>16</v>
      </c>
      <c r="CM21" s="20" t="s">
        <v>16</v>
      </c>
      <c r="CN21" s="20" t="s">
        <v>16</v>
      </c>
      <c r="CO21" s="20" t="s">
        <v>16</v>
      </c>
      <c r="CP21" s="20" t="s">
        <v>16</v>
      </c>
      <c r="CQ21" s="20" t="s">
        <v>16</v>
      </c>
      <c r="CR21" s="20" t="s">
        <v>16</v>
      </c>
      <c r="CS21" s="27">
        <v>800000</v>
      </c>
      <c r="CT21" s="79">
        <f>IF(OR(CS21="",CS21="-"),"NA",IF(CS21&gt;10000000000,1,IF(CS21&gt;3000000000,2,IF(CS21&gt;1000000000,3,IF(CS21&gt;600000000,4,IF(CS21&gt;200000000,5,IF(CS21&gt;100000000,6,IF(CS21&gt;50000000,7,IF(CS21&gt;30000000,8,IF(CS21&gt;10000000,9,IF(CS21&gt;7000000,10,IF(CS21&gt;4000000,11,IF(CS21&gt;2000000,12,IF(CS21&gt;1000000,13,IF(CS21&gt;700000,14,IF(CS21&gt;600000,15,IF(CS21&gt;500000,16,IF(CS21&gt;400000,17,IF(CS21&gt;300000,18,IF(CS21&gt;200000,19,IF(CS21&gt;=0,20,ERROR”)))))))))))))))))))))</f>
        <v>14</v>
      </c>
      <c r="CU21" s="27">
        <v>927999.99999999988</v>
      </c>
      <c r="CV21" s="27">
        <f t="shared" si="0"/>
        <v>6867600</v>
      </c>
      <c r="CW21" s="32">
        <v>0.89566487558036412</v>
      </c>
      <c r="CX21" s="32">
        <v>0.10433512441963587</v>
      </c>
      <c r="CY21" s="27">
        <v>6739600</v>
      </c>
      <c r="CZ21" s="20" t="s">
        <v>16</v>
      </c>
      <c r="DA21" s="20" t="s">
        <v>16</v>
      </c>
      <c r="DB21" s="20">
        <v>244</v>
      </c>
      <c r="DC21" s="20">
        <v>8.1333333333333329</v>
      </c>
      <c r="DD21" s="30">
        <v>0.1</v>
      </c>
      <c r="DE21" s="20">
        <v>0</v>
      </c>
      <c r="DF21" s="20"/>
      <c r="DG21" s="20">
        <v>0</v>
      </c>
      <c r="DH21" s="20">
        <v>0</v>
      </c>
      <c r="DI21" s="20" t="s">
        <v>16</v>
      </c>
      <c r="DJ21" s="20"/>
      <c r="DK21" s="20" t="s">
        <v>16</v>
      </c>
      <c r="DL21" s="20" t="s">
        <v>16</v>
      </c>
      <c r="DM21" s="20" t="s">
        <v>16</v>
      </c>
      <c r="DN21" s="20"/>
      <c r="DO21" s="33">
        <f t="shared" si="5"/>
        <v>1</v>
      </c>
      <c r="DP21" s="33">
        <f t="shared" si="1"/>
        <v>0</v>
      </c>
      <c r="DQ21" s="33">
        <f t="shared" si="6"/>
        <v>1</v>
      </c>
      <c r="DR21" s="33">
        <f t="shared" si="7"/>
        <v>0</v>
      </c>
      <c r="DS21" s="27">
        <f t="shared" si="8"/>
        <v>800000</v>
      </c>
      <c r="DT21" s="27">
        <f t="shared" si="9"/>
        <v>0</v>
      </c>
      <c r="DU21" s="27">
        <f t="shared" si="10"/>
        <v>0</v>
      </c>
      <c r="DV21" s="27">
        <f t="shared" si="11"/>
        <v>800000</v>
      </c>
      <c r="DW21" s="27">
        <f t="shared" si="12"/>
        <v>800000</v>
      </c>
      <c r="DX21" s="20" t="s">
        <v>16</v>
      </c>
      <c r="DY21" s="20" t="s">
        <v>16</v>
      </c>
      <c r="DZ21" s="20" t="s">
        <v>16</v>
      </c>
      <c r="EA21" s="20" t="s">
        <v>16</v>
      </c>
      <c r="EB21" s="20">
        <v>800000</v>
      </c>
      <c r="EC21" s="20">
        <v>0</v>
      </c>
      <c r="ED21" s="20" t="s">
        <v>16</v>
      </c>
      <c r="EE21" s="20">
        <v>0</v>
      </c>
      <c r="EF21" s="20">
        <v>0</v>
      </c>
      <c r="EG21" s="20" t="s">
        <v>16</v>
      </c>
      <c r="EH21" s="20">
        <v>800000</v>
      </c>
      <c r="EI21" s="20" t="s">
        <v>16</v>
      </c>
      <c r="EJ21" s="20" t="s">
        <v>16</v>
      </c>
      <c r="EK21" s="20" t="s">
        <v>16</v>
      </c>
      <c r="EL21" s="20" t="s">
        <v>1074</v>
      </c>
      <c r="EM21" s="20" t="s">
        <v>1233</v>
      </c>
      <c r="EN21" s="20" t="s">
        <v>16</v>
      </c>
      <c r="EO21" s="20" t="s">
        <v>1238</v>
      </c>
      <c r="EP21" s="20" t="s">
        <v>16</v>
      </c>
      <c r="EQ21" s="20" t="s">
        <v>16</v>
      </c>
      <c r="ER21" s="20" t="s">
        <v>16</v>
      </c>
      <c r="ES21" s="20" t="s">
        <v>1239</v>
      </c>
      <c r="ET21" s="20" t="s">
        <v>1240</v>
      </c>
      <c r="EU21" s="20">
        <v>15520</v>
      </c>
      <c r="EV21" s="20" t="s">
        <v>1241</v>
      </c>
      <c r="EW21" s="20" t="s">
        <v>251</v>
      </c>
      <c r="EX21" s="34" t="s">
        <v>16</v>
      </c>
      <c r="EY21" s="57">
        <v>1</v>
      </c>
      <c r="EZ21" s="21"/>
    </row>
    <row r="22" spans="1:156" s="64" customFormat="1" ht="12.75" customHeight="1" x14ac:dyDescent="0.2">
      <c r="A22" s="64" t="s">
        <v>1957</v>
      </c>
      <c r="B22" s="64" t="s">
        <v>1959</v>
      </c>
      <c r="C22" s="64">
        <v>982035</v>
      </c>
      <c r="D22" s="64" t="s">
        <v>1957</v>
      </c>
      <c r="E22" s="64" t="s">
        <v>1958</v>
      </c>
      <c r="F22" s="64" t="s">
        <v>1959</v>
      </c>
      <c r="G22" s="20" t="s">
        <v>194</v>
      </c>
      <c r="H22" s="20" t="s">
        <v>1138</v>
      </c>
      <c r="I22" s="20" t="s">
        <v>358</v>
      </c>
      <c r="J22" s="22" t="s">
        <v>1960</v>
      </c>
      <c r="K22" s="23">
        <v>0</v>
      </c>
      <c r="L22" s="23">
        <v>1</v>
      </c>
      <c r="M22" s="23" t="s">
        <v>16</v>
      </c>
      <c r="N22" s="23">
        <v>1</v>
      </c>
      <c r="O22" s="24" t="s">
        <v>1961</v>
      </c>
      <c r="P22" s="20" t="s">
        <v>1962</v>
      </c>
      <c r="Q22" s="20" t="s">
        <v>1961</v>
      </c>
      <c r="R22" s="20" t="s">
        <v>1963</v>
      </c>
      <c r="S22" s="20">
        <v>49</v>
      </c>
      <c r="T22" s="25" t="s">
        <v>1945</v>
      </c>
      <c r="U22" s="20" t="s">
        <v>1237</v>
      </c>
      <c r="V22" s="20" t="s">
        <v>251</v>
      </c>
      <c r="W22" s="26" t="s">
        <v>1031</v>
      </c>
      <c r="X22" s="20" t="s">
        <v>16</v>
      </c>
      <c r="Y22" s="20" t="s">
        <v>16</v>
      </c>
      <c r="Z22" s="20" t="str">
        <f t="shared" si="3"/>
        <v>-</v>
      </c>
      <c r="AA22" s="20" t="s">
        <v>16</v>
      </c>
      <c r="AB22" s="20">
        <v>46101</v>
      </c>
      <c r="AC22" s="27">
        <v>2355000</v>
      </c>
      <c r="AD22" s="20" t="s">
        <v>1074</v>
      </c>
      <c r="AE22" s="20" t="s">
        <v>1965</v>
      </c>
      <c r="AF22" s="20">
        <v>1</v>
      </c>
      <c r="AG22" s="20">
        <v>1</v>
      </c>
      <c r="AH22" s="20" t="s">
        <v>16</v>
      </c>
      <c r="AI22" s="21" t="s">
        <v>4862</v>
      </c>
      <c r="AJ22" s="20">
        <v>5</v>
      </c>
      <c r="AK22" s="20">
        <v>1</v>
      </c>
      <c r="AL22" s="20" t="s">
        <v>16</v>
      </c>
      <c r="AM22" s="20">
        <v>0</v>
      </c>
      <c r="AN22" s="20">
        <v>0</v>
      </c>
      <c r="AO22" s="20">
        <v>1</v>
      </c>
      <c r="AP22" s="26" t="s">
        <v>1967</v>
      </c>
      <c r="AQ22" s="26" t="s">
        <v>16</v>
      </c>
      <c r="AR22" s="26" t="s">
        <v>16</v>
      </c>
      <c r="AS22" s="20" t="s">
        <v>16</v>
      </c>
      <c r="AT22" s="26" t="s">
        <v>16</v>
      </c>
      <c r="AU22" s="26" t="s">
        <v>16</v>
      </c>
      <c r="AV22" s="26" t="s">
        <v>16</v>
      </c>
      <c r="AW22" s="28" t="s">
        <v>16</v>
      </c>
      <c r="AX22" s="28" t="s">
        <v>16</v>
      </c>
      <c r="AY22" s="28" t="s">
        <v>16</v>
      </c>
      <c r="AZ22" s="28" t="s">
        <v>16</v>
      </c>
      <c r="BA22" s="28" t="s">
        <v>16</v>
      </c>
      <c r="BB22" s="29">
        <v>0</v>
      </c>
      <c r="BC22" s="26">
        <v>42142</v>
      </c>
      <c r="BD22" s="26">
        <v>42181</v>
      </c>
      <c r="BE22" s="26" t="s">
        <v>1969</v>
      </c>
      <c r="BF22" s="20" t="s">
        <v>1960</v>
      </c>
      <c r="BG22" s="30">
        <v>0.2</v>
      </c>
      <c r="BH22" s="27">
        <v>160000</v>
      </c>
      <c r="BI22" s="20" t="s">
        <v>16</v>
      </c>
      <c r="BJ22" s="20" t="s">
        <v>16</v>
      </c>
      <c r="BK22" s="20" t="s">
        <v>16</v>
      </c>
      <c r="BL22" s="20" t="s">
        <v>16</v>
      </c>
      <c r="BM22" s="20" t="s">
        <v>16</v>
      </c>
      <c r="BN22" s="20" t="s">
        <v>16</v>
      </c>
      <c r="BO22" s="20" t="s">
        <v>16</v>
      </c>
      <c r="BP22" s="20" t="s">
        <v>16</v>
      </c>
      <c r="BQ22" s="20" t="s">
        <v>16</v>
      </c>
      <c r="BR22" s="20" t="s">
        <v>16</v>
      </c>
      <c r="BS22" s="20" t="s">
        <v>16</v>
      </c>
      <c r="BT22" s="20" t="s">
        <v>16</v>
      </c>
      <c r="BU22" s="20" t="s">
        <v>16</v>
      </c>
      <c r="BV22" s="20" t="s">
        <v>16</v>
      </c>
      <c r="BW22" s="20" t="s">
        <v>16</v>
      </c>
      <c r="BX22" s="20" t="s">
        <v>16</v>
      </c>
      <c r="BY22" s="20" t="s">
        <v>16</v>
      </c>
      <c r="BZ22" s="20" t="s">
        <v>16</v>
      </c>
      <c r="CA22" s="20" t="s">
        <v>16</v>
      </c>
      <c r="CB22" s="20" t="s">
        <v>16</v>
      </c>
      <c r="CC22" s="20" t="s">
        <v>16</v>
      </c>
      <c r="CD22" s="20" t="s">
        <v>16</v>
      </c>
      <c r="CE22" s="20">
        <f t="shared" si="4"/>
        <v>0</v>
      </c>
      <c r="CF22" s="20" t="s">
        <v>16</v>
      </c>
      <c r="CG22" s="20" t="s">
        <v>16</v>
      </c>
      <c r="CH22" s="20" t="s">
        <v>16</v>
      </c>
      <c r="CI22" s="27" t="s">
        <v>16</v>
      </c>
      <c r="CJ22" s="27" t="s">
        <v>16</v>
      </c>
      <c r="CK22" s="31" t="s">
        <v>16</v>
      </c>
      <c r="CL22" s="27" t="s">
        <v>16</v>
      </c>
      <c r="CM22" s="20" t="s">
        <v>16</v>
      </c>
      <c r="CN22" s="20" t="s">
        <v>16</v>
      </c>
      <c r="CO22" s="20" t="s">
        <v>16</v>
      </c>
      <c r="CP22" s="20" t="s">
        <v>16</v>
      </c>
      <c r="CQ22" s="20" t="s">
        <v>16</v>
      </c>
      <c r="CR22" s="20" t="s">
        <v>16</v>
      </c>
      <c r="CS22" s="27">
        <v>800000</v>
      </c>
      <c r="CT22" s="79">
        <f>IF(OR(CS22="",CS22="-"),"NA",IF(CS22&gt;10000000000,1,IF(CS22&gt;3000000000,2,IF(CS22&gt;1000000000,3,IF(CS22&gt;600000000,4,IF(CS22&gt;200000000,5,IF(CS22&gt;100000000,6,IF(CS22&gt;50000000,7,IF(CS22&gt;30000000,8,IF(CS22&gt;10000000,9,IF(CS22&gt;7000000,10,IF(CS22&gt;4000000,11,IF(CS22&gt;2000000,12,IF(CS22&gt;1000000,13,IF(CS22&gt;700000,14,IF(CS22&gt;600000,15,IF(CS22&gt;500000,16,IF(CS22&gt;400000,17,IF(CS22&gt;300000,18,IF(CS22&gt;200000,19,IF(CS22&gt;=0,20,ERROR”)))))))))))))))))))))</f>
        <v>14</v>
      </c>
      <c r="CU22" s="27">
        <v>927999.99999999988</v>
      </c>
      <c r="CV22" s="27">
        <f t="shared" si="0"/>
        <v>1555000</v>
      </c>
      <c r="CW22" s="32">
        <v>0.66029723991507427</v>
      </c>
      <c r="CX22" s="32">
        <v>0.33970276008492567</v>
      </c>
      <c r="CY22" s="27">
        <v>1427000</v>
      </c>
      <c r="CZ22" s="20" t="s">
        <v>16</v>
      </c>
      <c r="DA22" s="20" t="s">
        <v>16</v>
      </c>
      <c r="DB22" s="20">
        <v>39</v>
      </c>
      <c r="DC22" s="20">
        <v>1.3</v>
      </c>
      <c r="DD22" s="30">
        <v>0.1</v>
      </c>
      <c r="DE22" s="20">
        <v>0</v>
      </c>
      <c r="DF22" s="20"/>
      <c r="DG22" s="20">
        <v>0</v>
      </c>
      <c r="DH22" s="20">
        <v>0</v>
      </c>
      <c r="DI22" s="20" t="s">
        <v>16</v>
      </c>
      <c r="DJ22" s="20"/>
      <c r="DK22" s="20" t="s">
        <v>16</v>
      </c>
      <c r="DL22" s="20" t="s">
        <v>16</v>
      </c>
      <c r="DM22" s="20" t="s">
        <v>16</v>
      </c>
      <c r="DN22" s="20"/>
      <c r="DO22" s="33">
        <f t="shared" si="5"/>
        <v>1</v>
      </c>
      <c r="DP22" s="33">
        <f t="shared" si="1"/>
        <v>0</v>
      </c>
      <c r="DQ22" s="33">
        <f t="shared" si="6"/>
        <v>1</v>
      </c>
      <c r="DR22" s="33">
        <f t="shared" si="7"/>
        <v>0</v>
      </c>
      <c r="DS22" s="27">
        <f t="shared" si="8"/>
        <v>800000</v>
      </c>
      <c r="DT22" s="27">
        <f t="shared" si="9"/>
        <v>0</v>
      </c>
      <c r="DU22" s="27">
        <f t="shared" si="10"/>
        <v>0</v>
      </c>
      <c r="DV22" s="27">
        <f t="shared" si="11"/>
        <v>800000</v>
      </c>
      <c r="DW22" s="27">
        <f t="shared" si="12"/>
        <v>800000</v>
      </c>
      <c r="DX22" s="20" t="s">
        <v>16</v>
      </c>
      <c r="DY22" s="20" t="s">
        <v>16</v>
      </c>
      <c r="DZ22" s="20" t="s">
        <v>16</v>
      </c>
      <c r="EA22" s="20" t="s">
        <v>16</v>
      </c>
      <c r="EB22" s="20">
        <v>800000</v>
      </c>
      <c r="EC22" s="20">
        <v>0</v>
      </c>
      <c r="ED22" s="20" t="s">
        <v>16</v>
      </c>
      <c r="EE22" s="30">
        <v>0.1</v>
      </c>
      <c r="EF22" s="30">
        <v>0.1</v>
      </c>
      <c r="EG22" s="20" t="s">
        <v>16</v>
      </c>
      <c r="EH22" s="20">
        <v>800000</v>
      </c>
      <c r="EI22" s="20" t="s">
        <v>16</v>
      </c>
      <c r="EJ22" s="20" t="s">
        <v>16</v>
      </c>
      <c r="EK22" s="20" t="s">
        <v>16</v>
      </c>
      <c r="EL22" s="20" t="s">
        <v>1074</v>
      </c>
      <c r="EM22" s="20" t="s">
        <v>1960</v>
      </c>
      <c r="EN22" s="20" t="s">
        <v>16</v>
      </c>
      <c r="EO22" s="20" t="s">
        <v>1965</v>
      </c>
      <c r="EP22" s="20" t="s">
        <v>16</v>
      </c>
      <c r="EQ22" s="20" t="s">
        <v>16</v>
      </c>
      <c r="ER22" s="20" t="s">
        <v>16</v>
      </c>
      <c r="ES22" s="20" t="s">
        <v>1976</v>
      </c>
      <c r="ET22" s="20">
        <v>49</v>
      </c>
      <c r="EU22" s="20">
        <v>15100</v>
      </c>
      <c r="EV22" s="20" t="s">
        <v>1241</v>
      </c>
      <c r="EW22" s="20" t="s">
        <v>251</v>
      </c>
      <c r="EX22" s="34" t="s">
        <v>16</v>
      </c>
      <c r="EY22" s="57">
        <v>1</v>
      </c>
      <c r="EZ22" s="21"/>
    </row>
    <row r="23" spans="1:156" s="64" customFormat="1" ht="12.75" customHeight="1" x14ac:dyDescent="0.2">
      <c r="A23" s="64" t="s">
        <v>1743</v>
      </c>
      <c r="B23" s="64" t="s">
        <v>1746</v>
      </c>
      <c r="C23" s="64">
        <v>1099156</v>
      </c>
      <c r="D23" s="64" t="s">
        <v>1743</v>
      </c>
      <c r="E23" s="64" t="s">
        <v>1745</v>
      </c>
      <c r="F23" s="64" t="s">
        <v>1746</v>
      </c>
      <c r="G23" s="20" t="s">
        <v>194</v>
      </c>
      <c r="H23" s="20" t="s">
        <v>1138</v>
      </c>
      <c r="I23" s="20" t="s">
        <v>358</v>
      </c>
      <c r="J23" s="22" t="s">
        <v>1747</v>
      </c>
      <c r="K23" s="23">
        <v>0</v>
      </c>
      <c r="L23" s="23">
        <v>1</v>
      </c>
      <c r="M23" s="23" t="s">
        <v>16</v>
      </c>
      <c r="N23" s="23">
        <v>1</v>
      </c>
      <c r="O23" s="24" t="s">
        <v>1748</v>
      </c>
      <c r="P23" s="20" t="s">
        <v>1749</v>
      </c>
      <c r="Q23" s="20" t="s">
        <v>1748</v>
      </c>
      <c r="R23" s="20" t="s">
        <v>1750</v>
      </c>
      <c r="S23" s="20">
        <v>707</v>
      </c>
      <c r="T23" s="25" t="s">
        <v>1751</v>
      </c>
      <c r="U23" s="20" t="s">
        <v>1752</v>
      </c>
      <c r="V23" s="20" t="s">
        <v>1443</v>
      </c>
      <c r="W23" s="26" t="s">
        <v>1031</v>
      </c>
      <c r="X23" s="20" t="s">
        <v>16</v>
      </c>
      <c r="Y23" s="20" t="s">
        <v>16</v>
      </c>
      <c r="Z23" s="20" t="str">
        <f t="shared" si="3"/>
        <v>-</v>
      </c>
      <c r="AA23" s="20" t="s">
        <v>16</v>
      </c>
      <c r="AB23" s="20">
        <v>46101</v>
      </c>
      <c r="AC23" s="27">
        <v>4026000</v>
      </c>
      <c r="AD23" s="20" t="s">
        <v>1074</v>
      </c>
      <c r="AE23" s="20" t="s">
        <v>1755</v>
      </c>
      <c r="AF23" s="20">
        <v>4</v>
      </c>
      <c r="AG23" s="20">
        <v>1</v>
      </c>
      <c r="AH23" s="20">
        <v>8</v>
      </c>
      <c r="AI23" s="20">
        <v>0.5</v>
      </c>
      <c r="AJ23" s="20">
        <v>40</v>
      </c>
      <c r="AK23" s="20">
        <v>1</v>
      </c>
      <c r="AL23" s="20">
        <v>0</v>
      </c>
      <c r="AM23" s="20">
        <v>0</v>
      </c>
      <c r="AN23" s="20" t="s">
        <v>16</v>
      </c>
      <c r="AO23" s="20">
        <v>1</v>
      </c>
      <c r="AP23" s="26" t="s">
        <v>1576</v>
      </c>
      <c r="AQ23" s="26" t="s">
        <v>16</v>
      </c>
      <c r="AR23" s="26" t="s">
        <v>16</v>
      </c>
      <c r="AS23" s="20" t="s">
        <v>16</v>
      </c>
      <c r="AT23" s="26" t="s">
        <v>16</v>
      </c>
      <c r="AU23" s="26" t="s">
        <v>16</v>
      </c>
      <c r="AV23" s="26" t="s">
        <v>16</v>
      </c>
      <c r="AW23" s="28" t="s">
        <v>16</v>
      </c>
      <c r="AX23" s="28" t="s">
        <v>16</v>
      </c>
      <c r="AY23" s="28" t="s">
        <v>16</v>
      </c>
      <c r="AZ23" s="28" t="s">
        <v>16</v>
      </c>
      <c r="BA23" s="28" t="s">
        <v>16</v>
      </c>
      <c r="BB23" s="29">
        <v>0</v>
      </c>
      <c r="BC23" s="26">
        <v>42482</v>
      </c>
      <c r="BD23" s="26">
        <v>43100</v>
      </c>
      <c r="BE23" s="26" t="s">
        <v>1031</v>
      </c>
      <c r="BF23" s="20" t="s">
        <v>1747</v>
      </c>
      <c r="BG23" s="20">
        <v>0</v>
      </c>
      <c r="BH23" s="27">
        <v>0</v>
      </c>
      <c r="BI23" s="20" t="s">
        <v>16</v>
      </c>
      <c r="BJ23" s="20" t="s">
        <v>16</v>
      </c>
      <c r="BK23" s="20" t="s">
        <v>16</v>
      </c>
      <c r="BL23" s="20" t="s">
        <v>16</v>
      </c>
      <c r="BM23" s="20" t="s">
        <v>16</v>
      </c>
      <c r="BN23" s="20" t="s">
        <v>16</v>
      </c>
      <c r="BO23" s="20" t="s">
        <v>16</v>
      </c>
      <c r="BP23" s="20" t="s">
        <v>16</v>
      </c>
      <c r="BQ23" s="20" t="s">
        <v>16</v>
      </c>
      <c r="BR23" s="20" t="s">
        <v>16</v>
      </c>
      <c r="BS23" s="20" t="s">
        <v>16</v>
      </c>
      <c r="BT23" s="20" t="s">
        <v>16</v>
      </c>
      <c r="BU23" s="20" t="s">
        <v>16</v>
      </c>
      <c r="BV23" s="20" t="s">
        <v>16</v>
      </c>
      <c r="BW23" s="20" t="s">
        <v>16</v>
      </c>
      <c r="BX23" s="20" t="s">
        <v>16</v>
      </c>
      <c r="BY23" s="20" t="s">
        <v>16</v>
      </c>
      <c r="BZ23" s="20" t="s">
        <v>16</v>
      </c>
      <c r="CA23" s="20" t="s">
        <v>16</v>
      </c>
      <c r="CB23" s="20" t="s">
        <v>16</v>
      </c>
      <c r="CC23" s="20" t="s">
        <v>16</v>
      </c>
      <c r="CD23" s="20" t="s">
        <v>16</v>
      </c>
      <c r="CE23" s="20">
        <f t="shared" si="4"/>
        <v>0</v>
      </c>
      <c r="CF23" s="20" t="s">
        <v>16</v>
      </c>
      <c r="CG23" s="20" t="s">
        <v>16</v>
      </c>
      <c r="CH23" s="20" t="s">
        <v>16</v>
      </c>
      <c r="CI23" s="27" t="s">
        <v>16</v>
      </c>
      <c r="CJ23" s="27" t="s">
        <v>16</v>
      </c>
      <c r="CK23" s="31" t="s">
        <v>16</v>
      </c>
      <c r="CL23" s="27" t="s">
        <v>16</v>
      </c>
      <c r="CM23" s="20" t="s">
        <v>16</v>
      </c>
      <c r="CN23" s="20" t="s">
        <v>16</v>
      </c>
      <c r="CO23" s="20" t="s">
        <v>16</v>
      </c>
      <c r="CP23" s="20" t="s">
        <v>16</v>
      </c>
      <c r="CQ23" s="20" t="s">
        <v>16</v>
      </c>
      <c r="CR23" s="20" t="s">
        <v>16</v>
      </c>
      <c r="CS23" s="27">
        <v>4026000</v>
      </c>
      <c r="CT23" s="79">
        <f>IF(OR(CS23="",CS23="-"),"NA",IF(CS23&gt;10000000000,1,IF(CS23&gt;3000000000,2,IF(CS23&gt;1000000000,3,IF(CS23&gt;600000000,4,IF(CS23&gt;200000000,5,IF(CS23&gt;100000000,6,IF(CS23&gt;50000000,7,IF(CS23&gt;30000000,8,IF(CS23&gt;10000000,9,IF(CS23&gt;7000000,10,IF(CS23&gt;4000000,11,IF(CS23&gt;2000000,12,IF(CS23&gt;1000000,13,IF(CS23&gt;700000,14,IF(CS23&gt;600000,15,IF(CS23&gt;500000,16,IF(CS23&gt;400000,17,IF(CS23&gt;300000,18,IF(CS23&gt;200000,19,IF(CS23&gt;=0,20,ERROR”)))))))))))))))))))))</f>
        <v>11</v>
      </c>
      <c r="CU23" s="27">
        <v>4670160</v>
      </c>
      <c r="CV23" s="27">
        <f t="shared" si="0"/>
        <v>0</v>
      </c>
      <c r="CW23" s="32">
        <v>0</v>
      </c>
      <c r="CX23" s="32">
        <v>1</v>
      </c>
      <c r="CY23" s="27">
        <v>-644160</v>
      </c>
      <c r="CZ23" s="20" t="s">
        <v>16</v>
      </c>
      <c r="DA23" s="20" t="s">
        <v>16</v>
      </c>
      <c r="DB23" s="20">
        <v>618</v>
      </c>
      <c r="DC23" s="20">
        <v>20.6</v>
      </c>
      <c r="DD23" s="30">
        <v>0.1</v>
      </c>
      <c r="DE23" s="20">
        <v>0</v>
      </c>
      <c r="DF23" s="20"/>
      <c r="DG23" s="20">
        <v>0</v>
      </c>
      <c r="DH23" s="20">
        <v>0</v>
      </c>
      <c r="DI23" s="20">
        <v>2</v>
      </c>
      <c r="DJ23" s="20">
        <v>1</v>
      </c>
      <c r="DK23" s="20" t="s">
        <v>16</v>
      </c>
      <c r="DL23" s="20" t="s">
        <v>16</v>
      </c>
      <c r="DM23" s="20" t="s">
        <v>16</v>
      </c>
      <c r="DN23" s="20"/>
      <c r="DO23" s="33">
        <f t="shared" si="5"/>
        <v>1</v>
      </c>
      <c r="DP23" s="33">
        <f t="shared" si="1"/>
        <v>0</v>
      </c>
      <c r="DQ23" s="33">
        <f t="shared" si="6"/>
        <v>1</v>
      </c>
      <c r="DR23" s="33">
        <f t="shared" si="7"/>
        <v>0</v>
      </c>
      <c r="DS23" s="27">
        <f t="shared" si="8"/>
        <v>4026000</v>
      </c>
      <c r="DT23" s="27">
        <f t="shared" si="9"/>
        <v>0</v>
      </c>
      <c r="DU23" s="27">
        <f t="shared" si="10"/>
        <v>0</v>
      </c>
      <c r="DV23" s="27">
        <f t="shared" si="11"/>
        <v>4026000</v>
      </c>
      <c r="DW23" s="27">
        <f t="shared" si="12"/>
        <v>4026000</v>
      </c>
      <c r="DX23" s="20" t="s">
        <v>16</v>
      </c>
      <c r="DY23" s="20" t="s">
        <v>16</v>
      </c>
      <c r="DZ23" s="20" t="s">
        <v>16</v>
      </c>
      <c r="EA23" s="20" t="s">
        <v>16</v>
      </c>
      <c r="EB23" s="20">
        <v>4026000</v>
      </c>
      <c r="EC23" s="20">
        <v>0</v>
      </c>
      <c r="ED23" s="20" t="s">
        <v>16</v>
      </c>
      <c r="EE23" s="20">
        <v>0</v>
      </c>
      <c r="EF23" s="20">
        <v>0</v>
      </c>
      <c r="EG23" s="20" t="s">
        <v>16</v>
      </c>
      <c r="EH23" s="20">
        <v>4026000</v>
      </c>
      <c r="EI23" s="20" t="s">
        <v>16</v>
      </c>
      <c r="EJ23" s="20" t="s">
        <v>16</v>
      </c>
      <c r="EK23" s="20" t="s">
        <v>16</v>
      </c>
      <c r="EL23" s="20" t="s">
        <v>1074</v>
      </c>
      <c r="EM23" s="20" t="s">
        <v>1747</v>
      </c>
      <c r="EN23" s="20" t="s">
        <v>16</v>
      </c>
      <c r="EO23" s="20" t="s">
        <v>1755</v>
      </c>
      <c r="EP23" s="20" t="s">
        <v>16</v>
      </c>
      <c r="EQ23" s="20" t="s">
        <v>16</v>
      </c>
      <c r="ER23" s="20" t="s">
        <v>16</v>
      </c>
      <c r="ES23" s="20" t="s">
        <v>1765</v>
      </c>
      <c r="ET23" s="20">
        <v>707</v>
      </c>
      <c r="EU23" s="20">
        <v>42086</v>
      </c>
      <c r="EV23" s="20" t="s">
        <v>1766</v>
      </c>
      <c r="EW23" s="20" t="s">
        <v>3936</v>
      </c>
      <c r="EX23" s="34" t="s">
        <v>16</v>
      </c>
      <c r="EY23" s="57">
        <v>0</v>
      </c>
      <c r="EZ23" s="21"/>
    </row>
    <row r="24" spans="1:156" s="64" customFormat="1" ht="12.75" customHeight="1" x14ac:dyDescent="0.2">
      <c r="A24" s="64" t="s">
        <v>1767</v>
      </c>
      <c r="B24" s="64" t="s">
        <v>1769</v>
      </c>
      <c r="C24" s="64">
        <v>1108157</v>
      </c>
      <c r="D24" s="64" t="s">
        <v>1767</v>
      </c>
      <c r="E24" s="64" t="s">
        <v>1768</v>
      </c>
      <c r="F24" s="64" t="s">
        <v>1769</v>
      </c>
      <c r="G24" s="20" t="s">
        <v>194</v>
      </c>
      <c r="H24" s="20" t="s">
        <v>1770</v>
      </c>
      <c r="I24" s="20" t="s">
        <v>1771</v>
      </c>
      <c r="J24" s="22" t="s">
        <v>1772</v>
      </c>
      <c r="K24" s="23">
        <v>0</v>
      </c>
      <c r="L24" s="23">
        <v>1</v>
      </c>
      <c r="M24" s="23" t="s">
        <v>16</v>
      </c>
      <c r="N24" s="23">
        <v>1</v>
      </c>
      <c r="O24" s="24" t="s">
        <v>1773</v>
      </c>
      <c r="P24" s="20" t="s">
        <v>1774</v>
      </c>
      <c r="Q24" s="20" t="s">
        <v>1775</v>
      </c>
      <c r="R24" s="20" t="s">
        <v>1776</v>
      </c>
      <c r="S24" s="20">
        <v>245</v>
      </c>
      <c r="T24" s="25" t="s">
        <v>661</v>
      </c>
      <c r="U24" s="20" t="s">
        <v>467</v>
      </c>
      <c r="V24" s="20" t="s">
        <v>251</v>
      </c>
      <c r="W24" s="26" t="s">
        <v>1777</v>
      </c>
      <c r="X24" s="20">
        <v>195</v>
      </c>
      <c r="Y24" s="20" t="s">
        <v>251</v>
      </c>
      <c r="Z24" s="20" t="str">
        <f t="shared" si="3"/>
        <v>-</v>
      </c>
      <c r="AA24" s="20" t="s">
        <v>1780</v>
      </c>
      <c r="AB24" s="20">
        <v>46101</v>
      </c>
      <c r="AC24" s="27">
        <v>862560</v>
      </c>
      <c r="AD24" s="20" t="s">
        <v>1074</v>
      </c>
      <c r="AE24" s="20" t="s">
        <v>1781</v>
      </c>
      <c r="AF24" s="20">
        <v>2</v>
      </c>
      <c r="AG24" s="20">
        <v>1</v>
      </c>
      <c r="AH24" s="20">
        <v>10</v>
      </c>
      <c r="AI24" s="20">
        <v>0.5</v>
      </c>
      <c r="AJ24" s="20">
        <v>8</v>
      </c>
      <c r="AK24" s="20">
        <v>0</v>
      </c>
      <c r="AL24" s="20">
        <v>0</v>
      </c>
      <c r="AM24" s="20">
        <v>0</v>
      </c>
      <c r="AN24" s="20">
        <v>0</v>
      </c>
      <c r="AO24" s="20">
        <v>1</v>
      </c>
      <c r="AP24" s="26">
        <v>42711</v>
      </c>
      <c r="AQ24" s="26" t="s">
        <v>16</v>
      </c>
      <c r="AR24" s="26" t="s">
        <v>16</v>
      </c>
      <c r="AS24" s="20" t="s">
        <v>16</v>
      </c>
      <c r="AT24" s="26" t="s">
        <v>16</v>
      </c>
      <c r="AU24" s="26" t="s">
        <v>16</v>
      </c>
      <c r="AV24" s="26" t="s">
        <v>16</v>
      </c>
      <c r="AW24" s="28" t="s">
        <v>16</v>
      </c>
      <c r="AX24" s="28" t="s">
        <v>16</v>
      </c>
      <c r="AY24" s="28" t="s">
        <v>16</v>
      </c>
      <c r="AZ24" s="28" t="s">
        <v>16</v>
      </c>
      <c r="BA24" s="28" t="s">
        <v>16</v>
      </c>
      <c r="BB24" s="29">
        <v>0</v>
      </c>
      <c r="BC24" s="26">
        <v>42491</v>
      </c>
      <c r="BD24" s="26">
        <v>43039</v>
      </c>
      <c r="BE24" s="26" t="s">
        <v>1031</v>
      </c>
      <c r="BF24" s="20" t="s">
        <v>1772</v>
      </c>
      <c r="BG24" s="30">
        <v>0.1</v>
      </c>
      <c r="BH24" s="27">
        <v>74358.620999999999</v>
      </c>
      <c r="BI24" s="20" t="s">
        <v>16</v>
      </c>
      <c r="BJ24" s="20" t="s">
        <v>16</v>
      </c>
      <c r="BK24" s="20" t="s">
        <v>16</v>
      </c>
      <c r="BL24" s="20" t="s">
        <v>16</v>
      </c>
      <c r="BM24" s="20" t="s">
        <v>16</v>
      </c>
      <c r="BN24" s="20" t="s">
        <v>16</v>
      </c>
      <c r="BO24" s="20" t="s">
        <v>16</v>
      </c>
      <c r="BP24" s="20" t="s">
        <v>16</v>
      </c>
      <c r="BQ24" s="20" t="s">
        <v>16</v>
      </c>
      <c r="BR24" s="20" t="s">
        <v>16</v>
      </c>
      <c r="BS24" s="20" t="s">
        <v>16</v>
      </c>
      <c r="BT24" s="20" t="s">
        <v>16</v>
      </c>
      <c r="BU24" s="20" t="s">
        <v>16</v>
      </c>
      <c r="BV24" s="20" t="s">
        <v>16</v>
      </c>
      <c r="BW24" s="20" t="s">
        <v>16</v>
      </c>
      <c r="BX24" s="20" t="s">
        <v>16</v>
      </c>
      <c r="BY24" s="20" t="s">
        <v>16</v>
      </c>
      <c r="BZ24" s="20" t="s">
        <v>16</v>
      </c>
      <c r="CA24" s="20" t="s">
        <v>16</v>
      </c>
      <c r="CB24" s="20" t="s">
        <v>16</v>
      </c>
      <c r="CC24" s="20" t="s">
        <v>16</v>
      </c>
      <c r="CD24" s="20" t="s">
        <v>16</v>
      </c>
      <c r="CE24" s="20">
        <f t="shared" si="4"/>
        <v>0</v>
      </c>
      <c r="CF24" s="20" t="s">
        <v>16</v>
      </c>
      <c r="CG24" s="20" t="s">
        <v>16</v>
      </c>
      <c r="CH24" s="20" t="s">
        <v>16</v>
      </c>
      <c r="CI24" s="27" t="s">
        <v>16</v>
      </c>
      <c r="CJ24" s="27" t="s">
        <v>16</v>
      </c>
      <c r="CK24" s="31" t="s">
        <v>16</v>
      </c>
      <c r="CL24" s="27" t="s">
        <v>16</v>
      </c>
      <c r="CM24" s="20" t="s">
        <v>16</v>
      </c>
      <c r="CN24" s="20" t="s">
        <v>16</v>
      </c>
      <c r="CO24" s="20" t="s">
        <v>16</v>
      </c>
      <c r="CP24" s="20" t="s">
        <v>16</v>
      </c>
      <c r="CQ24" s="20" t="s">
        <v>16</v>
      </c>
      <c r="CR24" s="20" t="s">
        <v>16</v>
      </c>
      <c r="CS24" s="27">
        <v>743586.21</v>
      </c>
      <c r="CT24" s="79">
        <f>IF(OR(CS24="",CS24="-"),"NA",IF(CS24&gt;10000000000,1,IF(CS24&gt;3000000000,2,IF(CS24&gt;1000000000,3,IF(CS24&gt;600000000,4,IF(CS24&gt;200000000,5,IF(CS24&gt;100000000,6,IF(CS24&gt;50000000,7,IF(CS24&gt;30000000,8,IF(CS24&gt;10000000,9,IF(CS24&gt;7000000,10,IF(CS24&gt;4000000,11,IF(CS24&gt;2000000,12,IF(CS24&gt;1000000,13,IF(CS24&gt;700000,14,IF(CS24&gt;600000,15,IF(CS24&gt;500000,16,IF(CS24&gt;400000,17,IF(CS24&gt;300000,18,IF(CS24&gt;200000,19,IF(CS24&gt;=0,20,ERROR”)))))))))))))))))))))</f>
        <v>14</v>
      </c>
      <c r="CU24" s="27">
        <v>862560.00359999994</v>
      </c>
      <c r="CV24" s="27">
        <f t="shared" si="0"/>
        <v>118973.79000000004</v>
      </c>
      <c r="CW24" s="32">
        <v>0.13793103088480807</v>
      </c>
      <c r="CX24" s="32">
        <v>0.86206896911519193</v>
      </c>
      <c r="CY24" s="27">
        <v>-3.599999938160181E-3</v>
      </c>
      <c r="CZ24" s="20" t="s">
        <v>16</v>
      </c>
      <c r="DA24" s="20" t="s">
        <v>16</v>
      </c>
      <c r="DB24" s="20">
        <v>548</v>
      </c>
      <c r="DC24" s="20">
        <v>18.266666666666666</v>
      </c>
      <c r="DD24" s="30">
        <v>0.1</v>
      </c>
      <c r="DE24" s="20">
        <v>0</v>
      </c>
      <c r="DF24" s="20"/>
      <c r="DG24" s="20">
        <v>0</v>
      </c>
      <c r="DH24" s="20">
        <v>0</v>
      </c>
      <c r="DI24" s="20">
        <v>2</v>
      </c>
      <c r="DJ24" s="20">
        <v>1</v>
      </c>
      <c r="DK24" s="20" t="s">
        <v>16</v>
      </c>
      <c r="DL24" s="20" t="s">
        <v>16</v>
      </c>
      <c r="DM24" s="20" t="s">
        <v>16</v>
      </c>
      <c r="DN24" s="20"/>
      <c r="DO24" s="33">
        <f t="shared" si="5"/>
        <v>1</v>
      </c>
      <c r="DP24" s="33">
        <f t="shared" si="1"/>
        <v>0</v>
      </c>
      <c r="DQ24" s="33">
        <f t="shared" si="6"/>
        <v>1</v>
      </c>
      <c r="DR24" s="33">
        <f t="shared" si="7"/>
        <v>0</v>
      </c>
      <c r="DS24" s="27">
        <f t="shared" si="8"/>
        <v>743586.21</v>
      </c>
      <c r="DT24" s="27">
        <f t="shared" si="9"/>
        <v>0</v>
      </c>
      <c r="DU24" s="27">
        <f t="shared" si="10"/>
        <v>0</v>
      </c>
      <c r="DV24" s="27">
        <f t="shared" si="11"/>
        <v>743586.21</v>
      </c>
      <c r="DW24" s="27">
        <f t="shared" si="12"/>
        <v>743586.21</v>
      </c>
      <c r="DX24" s="20" t="s">
        <v>16</v>
      </c>
      <c r="DY24" s="20" t="s">
        <v>16</v>
      </c>
      <c r="DZ24" s="20" t="s">
        <v>16</v>
      </c>
      <c r="EA24" s="20" t="s">
        <v>16</v>
      </c>
      <c r="EB24" s="20">
        <v>743586.21</v>
      </c>
      <c r="EC24" s="20">
        <v>0</v>
      </c>
      <c r="ED24" s="20" t="s">
        <v>16</v>
      </c>
      <c r="EE24" s="20">
        <v>0</v>
      </c>
      <c r="EF24" s="30">
        <v>0.1</v>
      </c>
      <c r="EG24" s="20" t="s">
        <v>16</v>
      </c>
      <c r="EH24" s="20">
        <v>743586.21</v>
      </c>
      <c r="EI24" s="20" t="s">
        <v>16</v>
      </c>
      <c r="EJ24" s="20" t="s">
        <v>16</v>
      </c>
      <c r="EK24" s="20" t="s">
        <v>16</v>
      </c>
      <c r="EL24" s="20" t="s">
        <v>1074</v>
      </c>
      <c r="EM24" s="20" t="s">
        <v>1772</v>
      </c>
      <c r="EN24" s="20" t="s">
        <v>16</v>
      </c>
      <c r="EO24" s="20" t="s">
        <v>1781</v>
      </c>
      <c r="EP24" s="20" t="s">
        <v>16</v>
      </c>
      <c r="EQ24" s="20" t="s">
        <v>16</v>
      </c>
      <c r="ER24" s="20" t="s">
        <v>1792</v>
      </c>
      <c r="ES24" s="20" t="s">
        <v>1793</v>
      </c>
      <c r="ET24" s="20">
        <v>245</v>
      </c>
      <c r="EU24" s="20">
        <v>11529</v>
      </c>
      <c r="EV24" s="20" t="s">
        <v>500</v>
      </c>
      <c r="EW24" s="20" t="s">
        <v>251</v>
      </c>
      <c r="EX24" s="34" t="s">
        <v>16</v>
      </c>
      <c r="EY24" s="57">
        <v>1</v>
      </c>
      <c r="EZ24" s="21"/>
    </row>
    <row r="25" spans="1:156" s="64" customFormat="1" ht="12.75" customHeight="1" x14ac:dyDescent="0.2">
      <c r="A25" s="64" t="s">
        <v>2025</v>
      </c>
      <c r="B25" s="64" t="s">
        <v>2027</v>
      </c>
      <c r="C25" s="64">
        <v>1044199</v>
      </c>
      <c r="D25" s="64" t="s">
        <v>2025</v>
      </c>
      <c r="E25" s="64" t="s">
        <v>2026</v>
      </c>
      <c r="F25" s="64" t="s">
        <v>2027</v>
      </c>
      <c r="G25" s="20" t="s">
        <v>194</v>
      </c>
      <c r="H25" s="20" t="s">
        <v>1435</v>
      </c>
      <c r="I25" s="20" t="s">
        <v>1436</v>
      </c>
      <c r="J25" s="22" t="s">
        <v>2028</v>
      </c>
      <c r="K25" s="23">
        <v>0</v>
      </c>
      <c r="L25" s="23">
        <v>1</v>
      </c>
      <c r="M25" s="23" t="s">
        <v>16</v>
      </c>
      <c r="N25" s="23">
        <v>1</v>
      </c>
      <c r="O25" s="24" t="s">
        <v>2030</v>
      </c>
      <c r="P25" s="20" t="s">
        <v>2031</v>
      </c>
      <c r="Q25" s="20" t="s">
        <v>2032</v>
      </c>
      <c r="R25" s="20" t="s">
        <v>2033</v>
      </c>
      <c r="S25" s="20">
        <v>160</v>
      </c>
      <c r="T25" s="25">
        <v>11700</v>
      </c>
      <c r="U25" s="20" t="s">
        <v>467</v>
      </c>
      <c r="V25" s="20" t="s">
        <v>251</v>
      </c>
      <c r="W25" s="26" t="s">
        <v>2034</v>
      </c>
      <c r="X25" s="20">
        <v>231</v>
      </c>
      <c r="Y25" s="20" t="s">
        <v>251</v>
      </c>
      <c r="Z25" s="20" t="str">
        <f t="shared" si="3"/>
        <v>-</v>
      </c>
      <c r="AA25" s="20" t="s">
        <v>2035</v>
      </c>
      <c r="AB25" s="20">
        <v>46101</v>
      </c>
      <c r="AC25" s="27">
        <v>490000</v>
      </c>
      <c r="AD25" s="20" t="s">
        <v>1074</v>
      </c>
      <c r="AE25" s="20" t="s">
        <v>1445</v>
      </c>
      <c r="AF25" s="20">
        <v>1</v>
      </c>
      <c r="AG25" s="20">
        <v>1</v>
      </c>
      <c r="AH25" s="20" t="s">
        <v>16</v>
      </c>
      <c r="AI25" s="21" t="s">
        <v>4862</v>
      </c>
      <c r="AJ25" s="20">
        <v>2</v>
      </c>
      <c r="AK25" s="20">
        <v>0</v>
      </c>
      <c r="AL25" s="20" t="s">
        <v>16</v>
      </c>
      <c r="AM25" s="20">
        <v>0</v>
      </c>
      <c r="AN25" s="20">
        <v>1</v>
      </c>
      <c r="AO25" s="20">
        <v>1</v>
      </c>
      <c r="AP25" s="26" t="s">
        <v>1076</v>
      </c>
      <c r="AQ25" s="26" t="s">
        <v>16</v>
      </c>
      <c r="AR25" s="26" t="s">
        <v>16</v>
      </c>
      <c r="AS25" s="20" t="s">
        <v>16</v>
      </c>
      <c r="AT25" s="26" t="s">
        <v>16</v>
      </c>
      <c r="AU25" s="26" t="s">
        <v>16</v>
      </c>
      <c r="AV25" s="26" t="s">
        <v>16</v>
      </c>
      <c r="AW25" s="28" t="s">
        <v>16</v>
      </c>
      <c r="AX25" s="28" t="s">
        <v>16</v>
      </c>
      <c r="AY25" s="28" t="s">
        <v>16</v>
      </c>
      <c r="AZ25" s="28" t="s">
        <v>16</v>
      </c>
      <c r="BA25" s="28" t="s">
        <v>16</v>
      </c>
      <c r="BB25" s="29">
        <v>0</v>
      </c>
      <c r="BC25" s="26">
        <v>42006</v>
      </c>
      <c r="BD25" s="26">
        <v>42248</v>
      </c>
      <c r="BE25" s="26">
        <v>42036</v>
      </c>
      <c r="BF25" s="20" t="s">
        <v>2028</v>
      </c>
      <c r="BG25" s="20">
        <v>0</v>
      </c>
      <c r="BH25" s="27">
        <v>0</v>
      </c>
      <c r="BI25" s="20" t="s">
        <v>16</v>
      </c>
      <c r="BJ25" s="20" t="s">
        <v>16</v>
      </c>
      <c r="BK25" s="20" t="s">
        <v>16</v>
      </c>
      <c r="BL25" s="20" t="s">
        <v>16</v>
      </c>
      <c r="BM25" s="20" t="s">
        <v>16</v>
      </c>
      <c r="BN25" s="20" t="s">
        <v>16</v>
      </c>
      <c r="BO25" s="20" t="s">
        <v>16</v>
      </c>
      <c r="BP25" s="20" t="s">
        <v>16</v>
      </c>
      <c r="BQ25" s="20" t="s">
        <v>16</v>
      </c>
      <c r="BR25" s="20" t="s">
        <v>16</v>
      </c>
      <c r="BS25" s="20" t="s">
        <v>16</v>
      </c>
      <c r="BT25" s="20" t="s">
        <v>16</v>
      </c>
      <c r="BU25" s="20" t="s">
        <v>16</v>
      </c>
      <c r="BV25" s="20" t="s">
        <v>16</v>
      </c>
      <c r="BW25" s="20" t="s">
        <v>16</v>
      </c>
      <c r="BX25" s="20" t="s">
        <v>16</v>
      </c>
      <c r="BY25" s="20" t="s">
        <v>16</v>
      </c>
      <c r="BZ25" s="20" t="s">
        <v>16</v>
      </c>
      <c r="CA25" s="20" t="s">
        <v>16</v>
      </c>
      <c r="CB25" s="20" t="s">
        <v>16</v>
      </c>
      <c r="CC25" s="20" t="s">
        <v>16</v>
      </c>
      <c r="CD25" s="20" t="s">
        <v>16</v>
      </c>
      <c r="CE25" s="20">
        <f t="shared" si="4"/>
        <v>0</v>
      </c>
      <c r="CF25" s="20" t="s">
        <v>16</v>
      </c>
      <c r="CG25" s="20" t="s">
        <v>16</v>
      </c>
      <c r="CH25" s="20" t="s">
        <v>16</v>
      </c>
      <c r="CI25" s="27" t="s">
        <v>16</v>
      </c>
      <c r="CJ25" s="27" t="s">
        <v>16</v>
      </c>
      <c r="CK25" s="31" t="s">
        <v>16</v>
      </c>
      <c r="CL25" s="27" t="s">
        <v>16</v>
      </c>
      <c r="CM25" s="20" t="s">
        <v>16</v>
      </c>
      <c r="CN25" s="20" t="s">
        <v>16</v>
      </c>
      <c r="CO25" s="20" t="s">
        <v>16</v>
      </c>
      <c r="CP25" s="20" t="s">
        <v>16</v>
      </c>
      <c r="CQ25" s="20" t="s">
        <v>16</v>
      </c>
      <c r="CR25" s="20" t="s">
        <v>16</v>
      </c>
      <c r="CS25" s="27">
        <v>299960</v>
      </c>
      <c r="CT25" s="79">
        <f>IF(OR(CS25="",CS25="-"),"NA",IF(CS25&gt;10000000000,1,IF(CS25&gt;3000000000,2,IF(CS25&gt;1000000000,3,IF(CS25&gt;600000000,4,IF(CS25&gt;200000000,5,IF(CS25&gt;100000000,6,IF(CS25&gt;50000000,7,IF(CS25&gt;30000000,8,IF(CS25&gt;10000000,9,IF(CS25&gt;7000000,10,IF(CS25&gt;4000000,11,IF(CS25&gt;2000000,12,IF(CS25&gt;1000000,13,IF(CS25&gt;700000,14,IF(CS25&gt;600000,15,IF(CS25&gt;500000,16,IF(CS25&gt;400000,17,IF(CS25&gt;300000,18,IF(CS25&gt;200000,19,IF(CS25&gt;=0,20,ERROR”)))))))))))))))))))))</f>
        <v>19</v>
      </c>
      <c r="CU25" s="27">
        <v>347953.6</v>
      </c>
      <c r="CV25" s="27">
        <f t="shared" si="0"/>
        <v>190040</v>
      </c>
      <c r="CW25" s="32">
        <v>0.38783673469387753</v>
      </c>
      <c r="CX25" s="32">
        <v>0.61216326530612242</v>
      </c>
      <c r="CY25" s="27">
        <v>142046.40000000002</v>
      </c>
      <c r="CZ25" s="20" t="s">
        <v>16</v>
      </c>
      <c r="DA25" s="20" t="s">
        <v>16</v>
      </c>
      <c r="DB25" s="20">
        <v>242</v>
      </c>
      <c r="DC25" s="20">
        <v>8.0666666666666664</v>
      </c>
      <c r="DD25" s="30">
        <v>0.05</v>
      </c>
      <c r="DE25" s="20">
        <v>0</v>
      </c>
      <c r="DF25" s="20"/>
      <c r="DG25" s="20">
        <v>0</v>
      </c>
      <c r="DH25" s="20">
        <v>0</v>
      </c>
      <c r="DI25" s="20" t="s">
        <v>16</v>
      </c>
      <c r="DJ25" s="20"/>
      <c r="DK25" s="20" t="s">
        <v>16</v>
      </c>
      <c r="DL25" s="20" t="s">
        <v>16</v>
      </c>
      <c r="DM25" s="20" t="s">
        <v>16</v>
      </c>
      <c r="DN25" s="20"/>
      <c r="DO25" s="33">
        <f t="shared" si="5"/>
        <v>1</v>
      </c>
      <c r="DP25" s="33">
        <f t="shared" si="1"/>
        <v>0</v>
      </c>
      <c r="DQ25" s="33">
        <f t="shared" si="6"/>
        <v>1</v>
      </c>
      <c r="DR25" s="33">
        <f t="shared" si="7"/>
        <v>0</v>
      </c>
      <c r="DS25" s="27">
        <f t="shared" si="8"/>
        <v>299960</v>
      </c>
      <c r="DT25" s="27">
        <f t="shared" si="9"/>
        <v>0</v>
      </c>
      <c r="DU25" s="27">
        <f t="shared" si="10"/>
        <v>0</v>
      </c>
      <c r="DV25" s="27">
        <f t="shared" si="11"/>
        <v>299960</v>
      </c>
      <c r="DW25" s="27">
        <f t="shared" si="12"/>
        <v>299960</v>
      </c>
      <c r="DX25" s="20" t="s">
        <v>16</v>
      </c>
      <c r="DY25" s="20" t="s">
        <v>16</v>
      </c>
      <c r="DZ25" s="20" t="s">
        <v>16</v>
      </c>
      <c r="EA25" s="20" t="s">
        <v>16</v>
      </c>
      <c r="EB25" s="20">
        <v>299960</v>
      </c>
      <c r="EC25" s="20">
        <v>0</v>
      </c>
      <c r="ED25" s="20" t="s">
        <v>16</v>
      </c>
      <c r="EE25" s="20">
        <v>0</v>
      </c>
      <c r="EF25" s="20">
        <v>0</v>
      </c>
      <c r="EG25" s="20" t="s">
        <v>16</v>
      </c>
      <c r="EH25" s="20">
        <v>299960</v>
      </c>
      <c r="EI25" s="20" t="s">
        <v>16</v>
      </c>
      <c r="EJ25" s="20" t="s">
        <v>16</v>
      </c>
      <c r="EK25" s="20" t="s">
        <v>16</v>
      </c>
      <c r="EL25" s="20" t="s">
        <v>1074</v>
      </c>
      <c r="EM25" s="20" t="s">
        <v>2028</v>
      </c>
      <c r="EN25" s="20" t="s">
        <v>16</v>
      </c>
      <c r="EO25" s="20" t="s">
        <v>1445</v>
      </c>
      <c r="EP25" s="20" t="s">
        <v>16</v>
      </c>
      <c r="EQ25" s="20" t="s">
        <v>16</v>
      </c>
      <c r="ER25" s="20" t="s">
        <v>2042</v>
      </c>
      <c r="ES25" s="20" t="s">
        <v>2043</v>
      </c>
      <c r="ET25" s="20">
        <v>160</v>
      </c>
      <c r="EU25" s="20">
        <v>11700</v>
      </c>
      <c r="EV25" s="20" t="s">
        <v>500</v>
      </c>
      <c r="EW25" s="20" t="s">
        <v>251</v>
      </c>
      <c r="EX25" s="34" t="s">
        <v>16</v>
      </c>
      <c r="EY25" s="57">
        <v>1</v>
      </c>
      <c r="EZ25" s="21"/>
    </row>
    <row r="26" spans="1:156" s="64" customFormat="1" ht="12.75" customHeight="1" x14ac:dyDescent="0.2">
      <c r="A26" s="64" t="s">
        <v>1996</v>
      </c>
      <c r="B26" s="64" t="s">
        <v>1998</v>
      </c>
      <c r="C26" s="64">
        <v>1159843</v>
      </c>
      <c r="D26" s="64" t="s">
        <v>1996</v>
      </c>
      <c r="E26" s="64" t="s">
        <v>1997</v>
      </c>
      <c r="F26" s="64" t="s">
        <v>1998</v>
      </c>
      <c r="G26" s="20" t="s">
        <v>194</v>
      </c>
      <c r="H26" s="20" t="s">
        <v>1138</v>
      </c>
      <c r="I26" s="20" t="s">
        <v>358</v>
      </c>
      <c r="J26" s="22" t="s">
        <v>2000</v>
      </c>
      <c r="K26" s="23">
        <v>0</v>
      </c>
      <c r="L26" s="23">
        <v>1</v>
      </c>
      <c r="M26" s="23" t="s">
        <v>16</v>
      </c>
      <c r="N26" s="23">
        <v>1</v>
      </c>
      <c r="O26" s="24" t="s">
        <v>2001</v>
      </c>
      <c r="P26" s="20" t="s">
        <v>2002</v>
      </c>
      <c r="Q26" s="20" t="s">
        <v>2003</v>
      </c>
      <c r="R26" s="20" t="s">
        <v>818</v>
      </c>
      <c r="S26" s="20">
        <v>1971</v>
      </c>
      <c r="T26" s="25" t="s">
        <v>661</v>
      </c>
      <c r="U26" s="20" t="s">
        <v>795</v>
      </c>
      <c r="V26" s="20" t="s">
        <v>251</v>
      </c>
      <c r="W26" s="26">
        <v>34548</v>
      </c>
      <c r="X26" s="20">
        <v>141</v>
      </c>
      <c r="Y26" s="20" t="s">
        <v>251</v>
      </c>
      <c r="Z26" s="20">
        <f t="shared" si="3"/>
        <v>7989</v>
      </c>
      <c r="AA26" s="20" t="s">
        <v>2004</v>
      </c>
      <c r="AB26" s="20">
        <v>46101</v>
      </c>
      <c r="AC26" s="27">
        <v>62900</v>
      </c>
      <c r="AD26" s="20" t="s">
        <v>1074</v>
      </c>
      <c r="AE26" s="20" t="s">
        <v>1947</v>
      </c>
      <c r="AF26" s="20">
        <v>1</v>
      </c>
      <c r="AG26" s="20">
        <v>1</v>
      </c>
      <c r="AH26" s="20" t="s">
        <v>16</v>
      </c>
      <c r="AI26" s="21" t="s">
        <v>4862</v>
      </c>
      <c r="AJ26" s="20">
        <v>2</v>
      </c>
      <c r="AK26" s="20">
        <v>0</v>
      </c>
      <c r="AL26" s="20" t="s">
        <v>16</v>
      </c>
      <c r="AM26" s="20">
        <v>0</v>
      </c>
      <c r="AN26" s="20">
        <v>1</v>
      </c>
      <c r="AO26" s="20">
        <v>1</v>
      </c>
      <c r="AP26" s="26" t="s">
        <v>2005</v>
      </c>
      <c r="AQ26" s="26" t="s">
        <v>16</v>
      </c>
      <c r="AR26" s="26" t="s">
        <v>16</v>
      </c>
      <c r="AS26" s="20" t="s">
        <v>16</v>
      </c>
      <c r="AT26" s="26" t="s">
        <v>16</v>
      </c>
      <c r="AU26" s="26" t="s">
        <v>16</v>
      </c>
      <c r="AV26" s="26" t="s">
        <v>16</v>
      </c>
      <c r="AW26" s="28" t="s">
        <v>16</v>
      </c>
      <c r="AX26" s="28" t="s">
        <v>16</v>
      </c>
      <c r="AY26" s="28" t="s">
        <v>16</v>
      </c>
      <c r="AZ26" s="28" t="s">
        <v>16</v>
      </c>
      <c r="BA26" s="28" t="s">
        <v>16</v>
      </c>
      <c r="BB26" s="29">
        <v>0</v>
      </c>
      <c r="BC26" s="26">
        <v>42537</v>
      </c>
      <c r="BD26" s="26">
        <v>42658</v>
      </c>
      <c r="BE26" s="26" t="s">
        <v>1836</v>
      </c>
      <c r="BF26" s="20" t="s">
        <v>2000</v>
      </c>
      <c r="BG26" s="20">
        <v>0</v>
      </c>
      <c r="BH26" s="27">
        <v>0</v>
      </c>
      <c r="BI26" s="20" t="s">
        <v>16</v>
      </c>
      <c r="BJ26" s="20" t="s">
        <v>16</v>
      </c>
      <c r="BK26" s="20" t="s">
        <v>16</v>
      </c>
      <c r="BL26" s="20" t="s">
        <v>16</v>
      </c>
      <c r="BM26" s="20" t="s">
        <v>16</v>
      </c>
      <c r="BN26" s="20" t="s">
        <v>16</v>
      </c>
      <c r="BO26" s="20" t="s">
        <v>16</v>
      </c>
      <c r="BP26" s="20" t="s">
        <v>16</v>
      </c>
      <c r="BQ26" s="20" t="s">
        <v>16</v>
      </c>
      <c r="BR26" s="20" t="s">
        <v>16</v>
      </c>
      <c r="BS26" s="20" t="s">
        <v>16</v>
      </c>
      <c r="BT26" s="20" t="s">
        <v>16</v>
      </c>
      <c r="BU26" s="20" t="s">
        <v>16</v>
      </c>
      <c r="BV26" s="20" t="s">
        <v>16</v>
      </c>
      <c r="BW26" s="20" t="s">
        <v>16</v>
      </c>
      <c r="BX26" s="20" t="s">
        <v>16</v>
      </c>
      <c r="BY26" s="20" t="s">
        <v>16</v>
      </c>
      <c r="BZ26" s="20" t="s">
        <v>16</v>
      </c>
      <c r="CA26" s="20" t="s">
        <v>16</v>
      </c>
      <c r="CB26" s="20" t="s">
        <v>16</v>
      </c>
      <c r="CC26" s="20" t="s">
        <v>16</v>
      </c>
      <c r="CD26" s="20" t="s">
        <v>16</v>
      </c>
      <c r="CE26" s="20">
        <f t="shared" si="4"/>
        <v>0</v>
      </c>
      <c r="CF26" s="20" t="s">
        <v>16</v>
      </c>
      <c r="CG26" s="20" t="s">
        <v>16</v>
      </c>
      <c r="CH26" s="20" t="s">
        <v>16</v>
      </c>
      <c r="CI26" s="27" t="s">
        <v>16</v>
      </c>
      <c r="CJ26" s="27" t="s">
        <v>16</v>
      </c>
      <c r="CK26" s="31" t="s">
        <v>16</v>
      </c>
      <c r="CL26" s="27" t="s">
        <v>16</v>
      </c>
      <c r="CM26" s="20" t="s">
        <v>16</v>
      </c>
      <c r="CN26" s="20" t="s">
        <v>16</v>
      </c>
      <c r="CO26" s="20" t="s">
        <v>16</v>
      </c>
      <c r="CP26" s="20" t="s">
        <v>16</v>
      </c>
      <c r="CQ26" s="20" t="s">
        <v>16</v>
      </c>
      <c r="CR26" s="20" t="s">
        <v>16</v>
      </c>
      <c r="CS26" s="27">
        <v>62900</v>
      </c>
      <c r="CT26" s="79">
        <f>IF(OR(CS26="",CS26="-"),"NA",IF(CS26&gt;10000000000,1,IF(CS26&gt;3000000000,2,IF(CS26&gt;1000000000,3,IF(CS26&gt;600000000,4,IF(CS26&gt;200000000,5,IF(CS26&gt;100000000,6,IF(CS26&gt;50000000,7,IF(CS26&gt;30000000,8,IF(CS26&gt;10000000,9,IF(CS26&gt;7000000,10,IF(CS26&gt;4000000,11,IF(CS26&gt;2000000,12,IF(CS26&gt;1000000,13,IF(CS26&gt;700000,14,IF(CS26&gt;600000,15,IF(CS26&gt;500000,16,IF(CS26&gt;400000,17,IF(CS26&gt;300000,18,IF(CS26&gt;200000,19,IF(CS26&gt;=0,20,ERROR”)))))))))))))))))))))</f>
        <v>20</v>
      </c>
      <c r="CU26" s="27">
        <v>72964</v>
      </c>
      <c r="CV26" s="27">
        <f t="shared" si="0"/>
        <v>0</v>
      </c>
      <c r="CW26" s="57">
        <f>(ABS(CV26)/AC26)</f>
        <v>0</v>
      </c>
      <c r="CX26" s="57">
        <f>(CS26/AC26)</f>
        <v>1</v>
      </c>
      <c r="CY26" s="21">
        <f>(AC26-CU26)</f>
        <v>-10064</v>
      </c>
      <c r="CZ26" s="20" t="s">
        <v>16</v>
      </c>
      <c r="DA26" s="20" t="s">
        <v>16</v>
      </c>
      <c r="DB26" s="20">
        <v>121</v>
      </c>
      <c r="DC26" s="20">
        <v>4.0333333333333332</v>
      </c>
      <c r="DD26" s="30">
        <v>0.05</v>
      </c>
      <c r="DE26" s="20">
        <v>0</v>
      </c>
      <c r="DF26" s="20"/>
      <c r="DG26" s="20">
        <v>0</v>
      </c>
      <c r="DH26" s="20">
        <v>0</v>
      </c>
      <c r="DI26" s="20" t="s">
        <v>16</v>
      </c>
      <c r="DJ26" s="20"/>
      <c r="DK26" s="20" t="s">
        <v>16</v>
      </c>
      <c r="DL26" s="20" t="s">
        <v>16</v>
      </c>
      <c r="DM26" s="20" t="s">
        <v>16</v>
      </c>
      <c r="DN26" s="20"/>
      <c r="DO26" s="33">
        <f t="shared" si="5"/>
        <v>1</v>
      </c>
      <c r="DP26" s="33">
        <f t="shared" si="1"/>
        <v>0</v>
      </c>
      <c r="DQ26" s="33">
        <f t="shared" si="6"/>
        <v>1</v>
      </c>
      <c r="DR26" s="33">
        <f t="shared" si="7"/>
        <v>0</v>
      </c>
      <c r="DS26" s="27">
        <f t="shared" si="8"/>
        <v>62900</v>
      </c>
      <c r="DT26" s="27">
        <f t="shared" si="9"/>
        <v>0</v>
      </c>
      <c r="DU26" s="27">
        <f t="shared" si="10"/>
        <v>0</v>
      </c>
      <c r="DV26" s="27">
        <f t="shared" si="11"/>
        <v>62900</v>
      </c>
      <c r="DW26" s="27">
        <f t="shared" si="12"/>
        <v>62900</v>
      </c>
      <c r="DX26" s="20" t="s">
        <v>16</v>
      </c>
      <c r="DY26" s="20" t="s">
        <v>16</v>
      </c>
      <c r="DZ26" s="20" t="s">
        <v>16</v>
      </c>
      <c r="EA26" s="20" t="s">
        <v>16</v>
      </c>
      <c r="EB26" s="20">
        <v>62900</v>
      </c>
      <c r="EC26" s="20">
        <v>0</v>
      </c>
      <c r="ED26" s="20" t="s">
        <v>16</v>
      </c>
      <c r="EE26" s="20">
        <v>0</v>
      </c>
      <c r="EF26" s="20">
        <v>0</v>
      </c>
      <c r="EG26" s="20" t="s">
        <v>16</v>
      </c>
      <c r="EH26" s="20">
        <v>62900</v>
      </c>
      <c r="EI26" s="20" t="s">
        <v>16</v>
      </c>
      <c r="EJ26" s="20" t="s">
        <v>16</v>
      </c>
      <c r="EK26" s="20" t="s">
        <v>16</v>
      </c>
      <c r="EL26" s="20" t="s">
        <v>1074</v>
      </c>
      <c r="EM26" s="20" t="s">
        <v>2000</v>
      </c>
      <c r="EN26" s="20" t="s">
        <v>16</v>
      </c>
      <c r="EO26" s="20" t="s">
        <v>1947</v>
      </c>
      <c r="EP26" s="20" t="s">
        <v>16</v>
      </c>
      <c r="EQ26" s="20" t="s">
        <v>16</v>
      </c>
      <c r="ER26" s="20" t="s">
        <v>2010</v>
      </c>
      <c r="ES26" s="20" t="s">
        <v>2011</v>
      </c>
      <c r="ET26" s="20">
        <v>1971</v>
      </c>
      <c r="EU26" s="20">
        <v>1020</v>
      </c>
      <c r="EV26" s="20" t="s">
        <v>799</v>
      </c>
      <c r="EW26" s="20" t="s">
        <v>251</v>
      </c>
      <c r="EX26" s="34" t="s">
        <v>16</v>
      </c>
      <c r="EY26" s="57">
        <v>1</v>
      </c>
    </row>
    <row r="27" spans="1:156" s="64" customFormat="1" ht="12.75" customHeight="1" x14ac:dyDescent="0.2">
      <c r="A27" s="64" t="s">
        <v>2178</v>
      </c>
      <c r="B27" s="64" t="s">
        <v>2180</v>
      </c>
      <c r="C27" s="64">
        <v>1211511</v>
      </c>
      <c r="D27" s="64" t="s">
        <v>2178</v>
      </c>
      <c r="E27" s="64" t="s">
        <v>2179</v>
      </c>
      <c r="F27" s="64" t="s">
        <v>2180</v>
      </c>
      <c r="G27" s="20" t="s">
        <v>194</v>
      </c>
      <c r="H27" s="20" t="s">
        <v>1067</v>
      </c>
      <c r="I27" s="20" t="s">
        <v>1068</v>
      </c>
      <c r="J27" s="22" t="s">
        <v>2181</v>
      </c>
      <c r="K27" s="23">
        <v>0</v>
      </c>
      <c r="L27" s="23">
        <v>1</v>
      </c>
      <c r="M27" s="23" t="s">
        <v>16</v>
      </c>
      <c r="N27" s="23">
        <v>1</v>
      </c>
      <c r="O27" s="24" t="s">
        <v>1202</v>
      </c>
      <c r="P27" s="20" t="s">
        <v>2182</v>
      </c>
      <c r="Q27" s="20" t="s">
        <v>1204</v>
      </c>
      <c r="R27" s="20" t="s">
        <v>1205</v>
      </c>
      <c r="S27" s="20">
        <v>573</v>
      </c>
      <c r="T27" s="25" t="s">
        <v>1831</v>
      </c>
      <c r="U27" s="20" t="s">
        <v>467</v>
      </c>
      <c r="V27" s="20" t="s">
        <v>251</v>
      </c>
      <c r="W27" s="26" t="s">
        <v>1206</v>
      </c>
      <c r="X27" s="20">
        <v>21</v>
      </c>
      <c r="Y27" s="20" t="s">
        <v>251</v>
      </c>
      <c r="Z27" s="20" t="str">
        <f t="shared" si="3"/>
        <v>-</v>
      </c>
      <c r="AA27" s="20" t="s">
        <v>1207</v>
      </c>
      <c r="AB27" s="20">
        <v>46101</v>
      </c>
      <c r="AC27" s="27">
        <v>168000</v>
      </c>
      <c r="AD27" s="20" t="s">
        <v>1074</v>
      </c>
      <c r="AE27" s="20" t="s">
        <v>2183</v>
      </c>
      <c r="AF27" s="20">
        <v>1</v>
      </c>
      <c r="AG27" s="20">
        <v>0</v>
      </c>
      <c r="AH27" s="20" t="s">
        <v>16</v>
      </c>
      <c r="AI27" s="21" t="s">
        <v>4862</v>
      </c>
      <c r="AJ27" s="20" t="s">
        <v>16</v>
      </c>
      <c r="AK27" s="20" t="s">
        <v>16</v>
      </c>
      <c r="AL27" s="20" t="s">
        <v>16</v>
      </c>
      <c r="AM27" s="20" t="s">
        <v>16</v>
      </c>
      <c r="AN27" s="20" t="s">
        <v>16</v>
      </c>
      <c r="AO27" s="20">
        <v>1</v>
      </c>
      <c r="AP27" s="26" t="s">
        <v>2184</v>
      </c>
      <c r="AQ27" s="26" t="s">
        <v>16</v>
      </c>
      <c r="AR27" s="26" t="s">
        <v>16</v>
      </c>
      <c r="AS27" s="20" t="s">
        <v>16</v>
      </c>
      <c r="AT27" s="26" t="s">
        <v>16</v>
      </c>
      <c r="AU27" s="26" t="s">
        <v>16</v>
      </c>
      <c r="AV27" s="26" t="s">
        <v>16</v>
      </c>
      <c r="AW27" s="28" t="s">
        <v>16</v>
      </c>
      <c r="AX27" s="28" t="s">
        <v>16</v>
      </c>
      <c r="AY27" s="28" t="s">
        <v>16</v>
      </c>
      <c r="AZ27" s="28" t="s">
        <v>16</v>
      </c>
      <c r="BA27" s="28" t="s">
        <v>16</v>
      </c>
      <c r="BB27" s="29">
        <v>0</v>
      </c>
      <c r="BC27" s="26">
        <v>42534</v>
      </c>
      <c r="BD27" s="26">
        <v>42585</v>
      </c>
      <c r="BE27" s="26" t="s">
        <v>1031</v>
      </c>
      <c r="BF27" s="20" t="s">
        <v>2181</v>
      </c>
      <c r="BG27" s="30">
        <v>0.1</v>
      </c>
      <c r="BH27" s="27">
        <v>16800</v>
      </c>
      <c r="BI27" s="20" t="s">
        <v>16</v>
      </c>
      <c r="BJ27" s="20" t="s">
        <v>16</v>
      </c>
      <c r="BK27" s="20" t="s">
        <v>16</v>
      </c>
      <c r="BL27" s="20" t="s">
        <v>16</v>
      </c>
      <c r="BM27" s="20" t="s">
        <v>16</v>
      </c>
      <c r="BN27" s="20" t="s">
        <v>16</v>
      </c>
      <c r="BO27" s="20" t="s">
        <v>16</v>
      </c>
      <c r="BP27" s="20" t="s">
        <v>16</v>
      </c>
      <c r="BQ27" s="20" t="s">
        <v>16</v>
      </c>
      <c r="BR27" s="20" t="s">
        <v>16</v>
      </c>
      <c r="BS27" s="20" t="s">
        <v>16</v>
      </c>
      <c r="BT27" s="20" t="s">
        <v>16</v>
      </c>
      <c r="BU27" s="20" t="s">
        <v>16</v>
      </c>
      <c r="BV27" s="20" t="s">
        <v>16</v>
      </c>
      <c r="BW27" s="20" t="s">
        <v>16</v>
      </c>
      <c r="BX27" s="20" t="s">
        <v>16</v>
      </c>
      <c r="BY27" s="20" t="s">
        <v>16</v>
      </c>
      <c r="BZ27" s="20" t="s">
        <v>16</v>
      </c>
      <c r="CA27" s="20" t="s">
        <v>16</v>
      </c>
      <c r="CB27" s="20" t="s">
        <v>16</v>
      </c>
      <c r="CC27" s="20" t="s">
        <v>16</v>
      </c>
      <c r="CD27" s="20" t="s">
        <v>16</v>
      </c>
      <c r="CE27" s="20">
        <f t="shared" si="4"/>
        <v>0</v>
      </c>
      <c r="CF27" s="20" t="s">
        <v>16</v>
      </c>
      <c r="CG27" s="20" t="s">
        <v>16</v>
      </c>
      <c r="CH27" s="20" t="s">
        <v>16</v>
      </c>
      <c r="CI27" s="27" t="s">
        <v>16</v>
      </c>
      <c r="CJ27" s="27" t="s">
        <v>16</v>
      </c>
      <c r="CK27" s="31" t="s">
        <v>16</v>
      </c>
      <c r="CL27" s="27" t="s">
        <v>16</v>
      </c>
      <c r="CM27" s="20" t="s">
        <v>16</v>
      </c>
      <c r="CN27" s="20" t="s">
        <v>16</v>
      </c>
      <c r="CO27" s="20" t="s">
        <v>16</v>
      </c>
      <c r="CP27" s="20" t="s">
        <v>16</v>
      </c>
      <c r="CQ27" s="20" t="s">
        <v>16</v>
      </c>
      <c r="CR27" s="20" t="s">
        <v>16</v>
      </c>
      <c r="CS27" s="27">
        <v>168000</v>
      </c>
      <c r="CT27" s="79">
        <f>IF(OR(CS27="",CS27="-"),"NA",IF(CS27&gt;10000000000,1,IF(CS27&gt;3000000000,2,IF(CS27&gt;1000000000,3,IF(CS27&gt;600000000,4,IF(CS27&gt;200000000,5,IF(CS27&gt;100000000,6,IF(CS27&gt;50000000,7,IF(CS27&gt;30000000,8,IF(CS27&gt;10000000,9,IF(CS27&gt;7000000,10,IF(CS27&gt;4000000,11,IF(CS27&gt;2000000,12,IF(CS27&gt;1000000,13,IF(CS27&gt;700000,14,IF(CS27&gt;600000,15,IF(CS27&gt;500000,16,IF(CS27&gt;400000,17,IF(CS27&gt;300000,18,IF(CS27&gt;200000,19,IF(CS27&gt;=0,20,ERROR”)))))))))))))))))))))</f>
        <v>20</v>
      </c>
      <c r="CU27" s="27">
        <v>194880</v>
      </c>
      <c r="CV27" s="27">
        <f t="shared" si="0"/>
        <v>0</v>
      </c>
      <c r="CW27" s="32">
        <v>0</v>
      </c>
      <c r="CX27" s="32">
        <v>1</v>
      </c>
      <c r="CY27" s="27">
        <v>-26880</v>
      </c>
      <c r="CZ27" s="20" t="s">
        <v>16</v>
      </c>
      <c r="DA27" s="20" t="s">
        <v>16</v>
      </c>
      <c r="DB27" s="20">
        <v>51</v>
      </c>
      <c r="DC27" s="20">
        <v>1.7</v>
      </c>
      <c r="DD27" s="30">
        <v>0.1</v>
      </c>
      <c r="DE27" s="20">
        <v>0</v>
      </c>
      <c r="DF27" s="20"/>
      <c r="DG27" s="20">
        <v>0</v>
      </c>
      <c r="DH27" s="20">
        <v>0</v>
      </c>
      <c r="DI27" s="20" t="s">
        <v>16</v>
      </c>
      <c r="DJ27" s="20"/>
      <c r="DK27" s="20" t="s">
        <v>16</v>
      </c>
      <c r="DL27" s="20" t="s">
        <v>16</v>
      </c>
      <c r="DM27" s="20" t="s">
        <v>16</v>
      </c>
      <c r="DN27" s="20"/>
      <c r="DO27" s="33">
        <f t="shared" si="5"/>
        <v>1</v>
      </c>
      <c r="DP27" s="33">
        <f t="shared" si="1"/>
        <v>0</v>
      </c>
      <c r="DQ27" s="33">
        <f t="shared" si="6"/>
        <v>1</v>
      </c>
      <c r="DR27" s="33">
        <f t="shared" si="7"/>
        <v>0</v>
      </c>
      <c r="DS27" s="27">
        <f t="shared" si="8"/>
        <v>168000</v>
      </c>
      <c r="DT27" s="27">
        <f t="shared" si="9"/>
        <v>0</v>
      </c>
      <c r="DU27" s="27">
        <f t="shared" si="10"/>
        <v>0</v>
      </c>
      <c r="DV27" s="27">
        <f t="shared" si="11"/>
        <v>168000</v>
      </c>
      <c r="DW27" s="27">
        <f t="shared" si="12"/>
        <v>168000</v>
      </c>
      <c r="DX27" s="20" t="s">
        <v>16</v>
      </c>
      <c r="DY27" s="20" t="s">
        <v>16</v>
      </c>
      <c r="DZ27" s="20" t="s">
        <v>16</v>
      </c>
      <c r="EA27" s="20" t="s">
        <v>16</v>
      </c>
      <c r="EB27" s="20">
        <v>168000</v>
      </c>
      <c r="EC27" s="20">
        <v>0</v>
      </c>
      <c r="ED27" s="20" t="s">
        <v>16</v>
      </c>
      <c r="EE27" s="20">
        <v>0</v>
      </c>
      <c r="EF27" s="30">
        <v>0.1</v>
      </c>
      <c r="EG27" s="20" t="s">
        <v>16</v>
      </c>
      <c r="EH27" s="20">
        <v>168000</v>
      </c>
      <c r="EI27" s="20" t="s">
        <v>16</v>
      </c>
      <c r="EJ27" s="20" t="s">
        <v>16</v>
      </c>
      <c r="EK27" s="20" t="s">
        <v>16</v>
      </c>
      <c r="EL27" s="20" t="s">
        <v>1074</v>
      </c>
      <c r="EM27" s="20" t="s">
        <v>2181</v>
      </c>
      <c r="EN27" s="20" t="s">
        <v>16</v>
      </c>
      <c r="EO27" s="20" t="s">
        <v>2183</v>
      </c>
      <c r="EP27" s="20" t="s">
        <v>16</v>
      </c>
      <c r="EQ27" s="20" t="s">
        <v>16</v>
      </c>
      <c r="ER27" s="20" t="s">
        <v>1210</v>
      </c>
      <c r="ES27" s="20" t="s">
        <v>1211</v>
      </c>
      <c r="ET27" s="20">
        <v>573</v>
      </c>
      <c r="EU27" s="20">
        <v>11580</v>
      </c>
      <c r="EV27" s="20" t="s">
        <v>500</v>
      </c>
      <c r="EW27" s="20" t="s">
        <v>251</v>
      </c>
      <c r="EX27" s="34" t="s">
        <v>16</v>
      </c>
      <c r="EY27" s="57">
        <v>1</v>
      </c>
    </row>
    <row r="28" spans="1:156" s="64" customFormat="1" ht="12.75" customHeight="1" x14ac:dyDescent="0.2">
      <c r="A28" s="64" t="s">
        <v>1821</v>
      </c>
      <c r="B28" s="64" t="s">
        <v>1823</v>
      </c>
      <c r="C28" s="64">
        <v>1138271</v>
      </c>
      <c r="D28" s="64" t="s">
        <v>1821</v>
      </c>
      <c r="E28" s="64" t="s">
        <v>1822</v>
      </c>
      <c r="F28" s="64" t="s">
        <v>1823</v>
      </c>
      <c r="G28" s="20" t="s">
        <v>194</v>
      </c>
      <c r="H28" s="20" t="s">
        <v>1824</v>
      </c>
      <c r="I28" s="20" t="s">
        <v>1825</v>
      </c>
      <c r="J28" s="22" t="s">
        <v>1826</v>
      </c>
      <c r="K28" s="23">
        <v>0</v>
      </c>
      <c r="L28" s="23">
        <v>1</v>
      </c>
      <c r="M28" s="23" t="s">
        <v>16</v>
      </c>
      <c r="N28" s="23">
        <v>1</v>
      </c>
      <c r="O28" s="24" t="s">
        <v>1827</v>
      </c>
      <c r="P28" s="20" t="s">
        <v>1828</v>
      </c>
      <c r="Q28" s="20" t="s">
        <v>1829</v>
      </c>
      <c r="R28" s="20" t="s">
        <v>1830</v>
      </c>
      <c r="S28" s="20">
        <v>259</v>
      </c>
      <c r="T28" s="25" t="s">
        <v>1831</v>
      </c>
      <c r="U28" s="20" t="s">
        <v>1832</v>
      </c>
      <c r="V28" s="20" t="s">
        <v>251</v>
      </c>
      <c r="W28" s="26" t="s">
        <v>1833</v>
      </c>
      <c r="X28" s="20">
        <v>89</v>
      </c>
      <c r="Y28" s="20" t="s">
        <v>251</v>
      </c>
      <c r="Z28" s="20" t="str">
        <f t="shared" si="3"/>
        <v>-</v>
      </c>
      <c r="AA28" s="20" t="s">
        <v>1834</v>
      </c>
      <c r="AB28" s="20">
        <v>46101</v>
      </c>
      <c r="AC28" s="27">
        <v>180000</v>
      </c>
      <c r="AD28" s="20" t="s">
        <v>1074</v>
      </c>
      <c r="AE28" s="20" t="s">
        <v>1344</v>
      </c>
      <c r="AF28" s="20">
        <v>1</v>
      </c>
      <c r="AG28" s="20">
        <v>1</v>
      </c>
      <c r="AH28" s="20" t="s">
        <v>16</v>
      </c>
      <c r="AI28" s="21" t="s">
        <v>4862</v>
      </c>
      <c r="AJ28" s="20">
        <v>22</v>
      </c>
      <c r="AK28" s="20">
        <v>1</v>
      </c>
      <c r="AL28" s="20" t="s">
        <v>16</v>
      </c>
      <c r="AM28" s="20">
        <v>0</v>
      </c>
      <c r="AN28" s="20">
        <v>1</v>
      </c>
      <c r="AO28" s="20">
        <v>1</v>
      </c>
      <c r="AP28" s="26" t="s">
        <v>1835</v>
      </c>
      <c r="AQ28" s="26" t="s">
        <v>16</v>
      </c>
      <c r="AR28" s="26" t="s">
        <v>16</v>
      </c>
      <c r="AS28" s="20" t="s">
        <v>16</v>
      </c>
      <c r="AT28" s="26" t="s">
        <v>16</v>
      </c>
      <c r="AU28" s="26" t="s">
        <v>16</v>
      </c>
      <c r="AV28" s="26" t="s">
        <v>16</v>
      </c>
      <c r="AW28" s="28" t="s">
        <v>16</v>
      </c>
      <c r="AX28" s="28" t="s">
        <v>16</v>
      </c>
      <c r="AY28" s="28" t="s">
        <v>16</v>
      </c>
      <c r="AZ28" s="28" t="s">
        <v>16</v>
      </c>
      <c r="BA28" s="28" t="s">
        <v>16</v>
      </c>
      <c r="BB28" s="29">
        <v>0</v>
      </c>
      <c r="BC28" s="26">
        <v>42559</v>
      </c>
      <c r="BD28" s="26">
        <v>42618</v>
      </c>
      <c r="BE28" s="26" t="s">
        <v>1836</v>
      </c>
      <c r="BF28" s="20" t="s">
        <v>1826</v>
      </c>
      <c r="BG28" s="30">
        <v>0.1</v>
      </c>
      <c r="BH28" s="27">
        <v>18000</v>
      </c>
      <c r="BI28" s="20" t="s">
        <v>16</v>
      </c>
      <c r="BJ28" s="20" t="s">
        <v>16</v>
      </c>
      <c r="BK28" s="20" t="s">
        <v>16</v>
      </c>
      <c r="BL28" s="20" t="s">
        <v>16</v>
      </c>
      <c r="BM28" s="20" t="s">
        <v>16</v>
      </c>
      <c r="BN28" s="20" t="s">
        <v>16</v>
      </c>
      <c r="BO28" s="20" t="s">
        <v>16</v>
      </c>
      <c r="BP28" s="20" t="s">
        <v>16</v>
      </c>
      <c r="BQ28" s="20" t="s">
        <v>16</v>
      </c>
      <c r="BR28" s="20" t="s">
        <v>16</v>
      </c>
      <c r="BS28" s="20" t="s">
        <v>16</v>
      </c>
      <c r="BT28" s="20" t="s">
        <v>16</v>
      </c>
      <c r="BU28" s="20" t="s">
        <v>16</v>
      </c>
      <c r="BV28" s="20" t="s">
        <v>16</v>
      </c>
      <c r="BW28" s="20" t="s">
        <v>16</v>
      </c>
      <c r="BX28" s="20" t="s">
        <v>16</v>
      </c>
      <c r="BY28" s="20" t="s">
        <v>16</v>
      </c>
      <c r="BZ28" s="20" t="s">
        <v>16</v>
      </c>
      <c r="CA28" s="20" t="s">
        <v>16</v>
      </c>
      <c r="CB28" s="20" t="s">
        <v>16</v>
      </c>
      <c r="CC28" s="20" t="s">
        <v>16</v>
      </c>
      <c r="CD28" s="20" t="s">
        <v>16</v>
      </c>
      <c r="CE28" s="20">
        <f t="shared" si="4"/>
        <v>0</v>
      </c>
      <c r="CF28" s="20" t="s">
        <v>16</v>
      </c>
      <c r="CG28" s="20" t="s">
        <v>16</v>
      </c>
      <c r="CH28" s="20" t="s">
        <v>16</v>
      </c>
      <c r="CI28" s="27" t="s">
        <v>16</v>
      </c>
      <c r="CJ28" s="27" t="s">
        <v>16</v>
      </c>
      <c r="CK28" s="31" t="s">
        <v>16</v>
      </c>
      <c r="CL28" s="27" t="s">
        <v>16</v>
      </c>
      <c r="CM28" s="20" t="s">
        <v>16</v>
      </c>
      <c r="CN28" s="20" t="s">
        <v>16</v>
      </c>
      <c r="CO28" s="20" t="s">
        <v>16</v>
      </c>
      <c r="CP28" s="20" t="s">
        <v>16</v>
      </c>
      <c r="CQ28" s="20" t="s">
        <v>16</v>
      </c>
      <c r="CR28" s="20" t="s">
        <v>16</v>
      </c>
      <c r="CS28" s="27">
        <v>180000</v>
      </c>
      <c r="CT28" s="79">
        <f>IF(OR(CS28="",CS28="-"),"NA",IF(CS28&gt;10000000000,1,IF(CS28&gt;3000000000,2,IF(CS28&gt;1000000000,3,IF(CS28&gt;600000000,4,IF(CS28&gt;200000000,5,IF(CS28&gt;100000000,6,IF(CS28&gt;50000000,7,IF(CS28&gt;30000000,8,IF(CS28&gt;10000000,9,IF(CS28&gt;7000000,10,IF(CS28&gt;4000000,11,IF(CS28&gt;2000000,12,IF(CS28&gt;1000000,13,IF(CS28&gt;700000,14,IF(CS28&gt;600000,15,IF(CS28&gt;500000,16,IF(CS28&gt;400000,17,IF(CS28&gt;300000,18,IF(CS28&gt;200000,19,IF(CS28&gt;=0,20,ERROR”)))))))))))))))))))))</f>
        <v>20</v>
      </c>
      <c r="CU28" s="27">
        <v>208800</v>
      </c>
      <c r="CV28" s="27">
        <f t="shared" si="0"/>
        <v>0</v>
      </c>
      <c r="CW28" s="32">
        <v>0</v>
      </c>
      <c r="CX28" s="32">
        <v>1</v>
      </c>
      <c r="CY28" s="27">
        <v>-28800</v>
      </c>
      <c r="CZ28" s="20" t="s">
        <v>16</v>
      </c>
      <c r="DA28" s="20" t="s">
        <v>16</v>
      </c>
      <c r="DB28" s="20">
        <v>59</v>
      </c>
      <c r="DC28" s="20">
        <v>1.9666666666666666</v>
      </c>
      <c r="DD28" s="30">
        <v>0.1</v>
      </c>
      <c r="DE28" s="20">
        <v>0</v>
      </c>
      <c r="DF28" s="20"/>
      <c r="DG28" s="20">
        <v>0</v>
      </c>
      <c r="DH28" s="20">
        <v>0</v>
      </c>
      <c r="DI28" s="20" t="s">
        <v>16</v>
      </c>
      <c r="DJ28" s="20"/>
      <c r="DK28" s="20" t="s">
        <v>16</v>
      </c>
      <c r="DL28" s="20" t="s">
        <v>16</v>
      </c>
      <c r="DM28" s="20" t="s">
        <v>16</v>
      </c>
      <c r="DN28" s="20"/>
      <c r="DO28" s="33">
        <f t="shared" si="5"/>
        <v>1</v>
      </c>
      <c r="DP28" s="33">
        <f t="shared" si="1"/>
        <v>0</v>
      </c>
      <c r="DQ28" s="33">
        <f t="shared" si="6"/>
        <v>1</v>
      </c>
      <c r="DR28" s="33">
        <f t="shared" si="7"/>
        <v>0</v>
      </c>
      <c r="DS28" s="27">
        <f t="shared" si="8"/>
        <v>180000</v>
      </c>
      <c r="DT28" s="27">
        <f t="shared" si="9"/>
        <v>0</v>
      </c>
      <c r="DU28" s="27">
        <f t="shared" si="10"/>
        <v>0</v>
      </c>
      <c r="DV28" s="27">
        <f t="shared" si="11"/>
        <v>180000</v>
      </c>
      <c r="DW28" s="27">
        <f t="shared" si="12"/>
        <v>180000</v>
      </c>
      <c r="DX28" s="20" t="s">
        <v>16</v>
      </c>
      <c r="DY28" s="20" t="s">
        <v>16</v>
      </c>
      <c r="DZ28" s="20" t="s">
        <v>16</v>
      </c>
      <c r="EA28" s="20" t="s">
        <v>16</v>
      </c>
      <c r="EB28" s="20">
        <v>180000</v>
      </c>
      <c r="EC28" s="20">
        <v>0</v>
      </c>
      <c r="ED28" s="20" t="s">
        <v>16</v>
      </c>
      <c r="EE28" s="20">
        <v>0</v>
      </c>
      <c r="EF28" s="30">
        <v>0.1</v>
      </c>
      <c r="EG28" s="20" t="s">
        <v>16</v>
      </c>
      <c r="EH28" s="20">
        <v>180000</v>
      </c>
      <c r="EI28" s="20" t="s">
        <v>16</v>
      </c>
      <c r="EJ28" s="20" t="s">
        <v>16</v>
      </c>
      <c r="EK28" s="20" t="s">
        <v>16</v>
      </c>
      <c r="EL28" s="20" t="s">
        <v>1074</v>
      </c>
      <c r="EM28" s="20" t="s">
        <v>1826</v>
      </c>
      <c r="EN28" s="20" t="s">
        <v>16</v>
      </c>
      <c r="EO28" s="20" t="s">
        <v>1344</v>
      </c>
      <c r="EP28" s="20" t="s">
        <v>16</v>
      </c>
      <c r="EQ28" s="20" t="s">
        <v>16</v>
      </c>
      <c r="ER28" s="20" t="s">
        <v>1390</v>
      </c>
      <c r="ES28" s="20" t="s">
        <v>1837</v>
      </c>
      <c r="ET28" s="20">
        <v>259</v>
      </c>
      <c r="EU28" s="20">
        <v>8500</v>
      </c>
      <c r="EV28" s="20" t="s">
        <v>1838</v>
      </c>
      <c r="EW28" s="20" t="s">
        <v>251</v>
      </c>
      <c r="EX28" s="34" t="s">
        <v>16</v>
      </c>
      <c r="EY28" s="57">
        <v>1</v>
      </c>
      <c r="EZ28" s="21"/>
    </row>
    <row r="29" spans="1:156" s="64" customFormat="1" ht="12.75" customHeight="1" x14ac:dyDescent="0.2">
      <c r="A29" s="64" t="s">
        <v>1839</v>
      </c>
      <c r="B29" s="64" t="s">
        <v>1841</v>
      </c>
      <c r="C29" s="64">
        <v>1131499</v>
      </c>
      <c r="D29" s="64" t="s">
        <v>1839</v>
      </c>
      <c r="E29" s="64" t="s">
        <v>1840</v>
      </c>
      <c r="F29" s="64" t="s">
        <v>1841</v>
      </c>
      <c r="G29" s="20" t="s">
        <v>194</v>
      </c>
      <c r="H29" s="20" t="s">
        <v>1842</v>
      </c>
      <c r="I29" s="20" t="s">
        <v>1843</v>
      </c>
      <c r="J29" s="22" t="s">
        <v>1844</v>
      </c>
      <c r="K29" s="23">
        <v>0</v>
      </c>
      <c r="L29" s="23">
        <v>1</v>
      </c>
      <c r="M29" s="23" t="s">
        <v>16</v>
      </c>
      <c r="N29" s="23">
        <v>1</v>
      </c>
      <c r="O29" s="24" t="s">
        <v>1845</v>
      </c>
      <c r="P29" s="20" t="s">
        <v>1846</v>
      </c>
      <c r="Q29" s="20" t="s">
        <v>1847</v>
      </c>
      <c r="R29" s="20" t="s">
        <v>1848</v>
      </c>
      <c r="S29" s="20" t="s">
        <v>16</v>
      </c>
      <c r="T29" s="25" t="s">
        <v>554</v>
      </c>
      <c r="U29" s="20" t="s">
        <v>695</v>
      </c>
      <c r="V29" s="20" t="s">
        <v>251</v>
      </c>
      <c r="W29" s="26">
        <v>37958</v>
      </c>
      <c r="X29" s="20">
        <v>77</v>
      </c>
      <c r="Y29" s="20" t="s">
        <v>251</v>
      </c>
      <c r="Z29" s="20">
        <f t="shared" si="3"/>
        <v>4600</v>
      </c>
      <c r="AA29" s="20" t="s">
        <v>1852</v>
      </c>
      <c r="AB29" s="20">
        <v>46101</v>
      </c>
      <c r="AC29" s="27">
        <v>150000</v>
      </c>
      <c r="AD29" s="20" t="s">
        <v>1074</v>
      </c>
      <c r="AE29" s="20" t="s">
        <v>1344</v>
      </c>
      <c r="AF29" s="20">
        <v>1</v>
      </c>
      <c r="AG29" s="20">
        <v>1</v>
      </c>
      <c r="AH29" s="20" t="s">
        <v>16</v>
      </c>
      <c r="AI29" s="21" t="s">
        <v>4862</v>
      </c>
      <c r="AJ29" s="20">
        <v>3</v>
      </c>
      <c r="AK29" s="20">
        <v>0</v>
      </c>
      <c r="AL29" s="20" t="s">
        <v>16</v>
      </c>
      <c r="AM29" s="20">
        <v>0</v>
      </c>
      <c r="AN29" s="20">
        <v>1</v>
      </c>
      <c r="AO29" s="20">
        <v>1</v>
      </c>
      <c r="AP29" s="26" t="s">
        <v>1853</v>
      </c>
      <c r="AQ29" s="26" t="s">
        <v>16</v>
      </c>
      <c r="AR29" s="26" t="s">
        <v>16</v>
      </c>
      <c r="AS29" s="20" t="s">
        <v>16</v>
      </c>
      <c r="AT29" s="26" t="s">
        <v>16</v>
      </c>
      <c r="AU29" s="26" t="s">
        <v>16</v>
      </c>
      <c r="AV29" s="26" t="s">
        <v>16</v>
      </c>
      <c r="AW29" s="28" t="s">
        <v>16</v>
      </c>
      <c r="AX29" s="28" t="s">
        <v>16</v>
      </c>
      <c r="AY29" s="28" t="s">
        <v>16</v>
      </c>
      <c r="AZ29" s="28" t="s">
        <v>16</v>
      </c>
      <c r="BA29" s="28" t="s">
        <v>16</v>
      </c>
      <c r="BB29" s="29">
        <v>0</v>
      </c>
      <c r="BC29" s="26">
        <v>42558</v>
      </c>
      <c r="BD29" s="26">
        <v>42587</v>
      </c>
      <c r="BE29" s="26" t="s">
        <v>1836</v>
      </c>
      <c r="BF29" s="20" t="s">
        <v>1844</v>
      </c>
      <c r="BG29" s="30">
        <v>0.1</v>
      </c>
      <c r="BH29" s="27">
        <v>15000</v>
      </c>
      <c r="BI29" s="20" t="s">
        <v>16</v>
      </c>
      <c r="BJ29" s="20" t="s">
        <v>16</v>
      </c>
      <c r="BK29" s="20" t="s">
        <v>16</v>
      </c>
      <c r="BL29" s="20" t="s">
        <v>16</v>
      </c>
      <c r="BM29" s="20" t="s">
        <v>16</v>
      </c>
      <c r="BN29" s="20" t="s">
        <v>16</v>
      </c>
      <c r="BO29" s="20" t="s">
        <v>16</v>
      </c>
      <c r="BP29" s="20" t="s">
        <v>16</v>
      </c>
      <c r="BQ29" s="20" t="s">
        <v>16</v>
      </c>
      <c r="BR29" s="20" t="s">
        <v>16</v>
      </c>
      <c r="BS29" s="20" t="s">
        <v>16</v>
      </c>
      <c r="BT29" s="20" t="s">
        <v>16</v>
      </c>
      <c r="BU29" s="20" t="s">
        <v>16</v>
      </c>
      <c r="BV29" s="20" t="s">
        <v>16</v>
      </c>
      <c r="BW29" s="20" t="s">
        <v>16</v>
      </c>
      <c r="BX29" s="20" t="s">
        <v>16</v>
      </c>
      <c r="BY29" s="20" t="s">
        <v>16</v>
      </c>
      <c r="BZ29" s="20" t="s">
        <v>16</v>
      </c>
      <c r="CA29" s="20" t="s">
        <v>16</v>
      </c>
      <c r="CB29" s="20" t="s">
        <v>16</v>
      </c>
      <c r="CC29" s="20" t="s">
        <v>16</v>
      </c>
      <c r="CD29" s="20" t="s">
        <v>16</v>
      </c>
      <c r="CE29" s="20">
        <f t="shared" si="4"/>
        <v>0</v>
      </c>
      <c r="CF29" s="20" t="s">
        <v>16</v>
      </c>
      <c r="CG29" s="20" t="s">
        <v>16</v>
      </c>
      <c r="CH29" s="20" t="s">
        <v>16</v>
      </c>
      <c r="CI29" s="27" t="s">
        <v>16</v>
      </c>
      <c r="CJ29" s="27" t="s">
        <v>16</v>
      </c>
      <c r="CK29" s="31" t="s">
        <v>16</v>
      </c>
      <c r="CL29" s="27" t="s">
        <v>16</v>
      </c>
      <c r="CM29" s="20" t="s">
        <v>16</v>
      </c>
      <c r="CN29" s="20" t="s">
        <v>16</v>
      </c>
      <c r="CO29" s="20" t="s">
        <v>16</v>
      </c>
      <c r="CP29" s="20" t="s">
        <v>16</v>
      </c>
      <c r="CQ29" s="20" t="s">
        <v>16</v>
      </c>
      <c r="CR29" s="20" t="s">
        <v>16</v>
      </c>
      <c r="CS29" s="27">
        <v>150000</v>
      </c>
      <c r="CT29" s="79">
        <f>IF(OR(CS29="",CS29="-"),"NA",IF(CS29&gt;10000000000,1,IF(CS29&gt;3000000000,2,IF(CS29&gt;1000000000,3,IF(CS29&gt;600000000,4,IF(CS29&gt;200000000,5,IF(CS29&gt;100000000,6,IF(CS29&gt;50000000,7,IF(CS29&gt;30000000,8,IF(CS29&gt;10000000,9,IF(CS29&gt;7000000,10,IF(CS29&gt;4000000,11,IF(CS29&gt;2000000,12,IF(CS29&gt;1000000,13,IF(CS29&gt;700000,14,IF(CS29&gt;600000,15,IF(CS29&gt;500000,16,IF(CS29&gt;400000,17,IF(CS29&gt;300000,18,IF(CS29&gt;200000,19,IF(CS29&gt;=0,20,ERROR”)))))))))))))))))))))</f>
        <v>20</v>
      </c>
      <c r="CU29" s="27">
        <v>174000</v>
      </c>
      <c r="CV29" s="27">
        <f t="shared" si="0"/>
        <v>0</v>
      </c>
      <c r="CW29" s="32">
        <v>0</v>
      </c>
      <c r="CX29" s="32">
        <v>1</v>
      </c>
      <c r="CY29" s="27">
        <v>-24000</v>
      </c>
      <c r="CZ29" s="20" t="s">
        <v>16</v>
      </c>
      <c r="DA29" s="20" t="s">
        <v>16</v>
      </c>
      <c r="DB29" s="20">
        <v>29</v>
      </c>
      <c r="DC29" s="20">
        <v>0.96666666666666667</v>
      </c>
      <c r="DD29" s="30">
        <v>0.1</v>
      </c>
      <c r="DE29" s="20">
        <v>0</v>
      </c>
      <c r="DF29" s="20"/>
      <c r="DG29" s="20">
        <v>0</v>
      </c>
      <c r="DH29" s="20">
        <v>0</v>
      </c>
      <c r="DI29" s="20" t="s">
        <v>16</v>
      </c>
      <c r="DJ29" s="20"/>
      <c r="DK29" s="20" t="s">
        <v>16</v>
      </c>
      <c r="DL29" s="20" t="s">
        <v>16</v>
      </c>
      <c r="DM29" s="20" t="s">
        <v>16</v>
      </c>
      <c r="DN29" s="20"/>
      <c r="DO29" s="33">
        <f t="shared" si="5"/>
        <v>1</v>
      </c>
      <c r="DP29" s="33">
        <f t="shared" si="1"/>
        <v>0</v>
      </c>
      <c r="DQ29" s="33">
        <f t="shared" si="6"/>
        <v>1</v>
      </c>
      <c r="DR29" s="33">
        <f t="shared" si="7"/>
        <v>0</v>
      </c>
      <c r="DS29" s="27">
        <f t="shared" si="8"/>
        <v>150000</v>
      </c>
      <c r="DT29" s="27">
        <f t="shared" si="9"/>
        <v>0</v>
      </c>
      <c r="DU29" s="27">
        <f t="shared" si="10"/>
        <v>0</v>
      </c>
      <c r="DV29" s="27">
        <f t="shared" si="11"/>
        <v>150000</v>
      </c>
      <c r="DW29" s="27">
        <f t="shared" si="12"/>
        <v>150000</v>
      </c>
      <c r="DX29" s="20" t="s">
        <v>16</v>
      </c>
      <c r="DY29" s="20" t="s">
        <v>16</v>
      </c>
      <c r="DZ29" s="20" t="s">
        <v>16</v>
      </c>
      <c r="EA29" s="20" t="s">
        <v>16</v>
      </c>
      <c r="EB29" s="20">
        <v>150000</v>
      </c>
      <c r="EC29" s="20">
        <v>0</v>
      </c>
      <c r="ED29" s="20" t="s">
        <v>16</v>
      </c>
      <c r="EE29" s="20">
        <v>0</v>
      </c>
      <c r="EF29" s="30">
        <v>0.1</v>
      </c>
      <c r="EG29" s="20" t="s">
        <v>16</v>
      </c>
      <c r="EH29" s="20">
        <v>150000</v>
      </c>
      <c r="EI29" s="20" t="s">
        <v>16</v>
      </c>
      <c r="EJ29" s="20" t="s">
        <v>16</v>
      </c>
      <c r="EK29" s="20" t="s">
        <v>16</v>
      </c>
      <c r="EL29" s="20" t="s">
        <v>1074</v>
      </c>
      <c r="EM29" s="20" t="s">
        <v>1844</v>
      </c>
      <c r="EN29" s="20" t="s">
        <v>16</v>
      </c>
      <c r="EO29" s="20" t="s">
        <v>1344</v>
      </c>
      <c r="EP29" s="20" t="s">
        <v>16</v>
      </c>
      <c r="EQ29" s="20" t="s">
        <v>16</v>
      </c>
      <c r="ER29" s="20" t="s">
        <v>1866</v>
      </c>
      <c r="ES29" s="20" t="s">
        <v>1867</v>
      </c>
      <c r="ET29" s="20" t="s">
        <v>16</v>
      </c>
      <c r="EU29" s="20">
        <v>3170</v>
      </c>
      <c r="EV29" s="20" t="s">
        <v>698</v>
      </c>
      <c r="EW29" s="20" t="s">
        <v>251</v>
      </c>
      <c r="EX29" s="34" t="s">
        <v>16</v>
      </c>
      <c r="EY29" s="57">
        <v>1</v>
      </c>
      <c r="EZ29" s="21"/>
    </row>
    <row r="30" spans="1:156" s="64" customFormat="1" ht="12.75" customHeight="1" x14ac:dyDescent="0.2">
      <c r="A30" s="64" t="s">
        <v>2764</v>
      </c>
      <c r="B30" s="64" t="s">
        <v>2766</v>
      </c>
      <c r="C30" s="64" t="s">
        <v>16</v>
      </c>
      <c r="D30" s="64" t="s">
        <v>2764</v>
      </c>
      <c r="E30" s="64" t="s">
        <v>2765</v>
      </c>
      <c r="F30" s="64" t="s">
        <v>2766</v>
      </c>
      <c r="G30" s="20" t="s">
        <v>194</v>
      </c>
      <c r="H30" s="20" t="s">
        <v>1380</v>
      </c>
      <c r="I30" s="20" t="s">
        <v>1381</v>
      </c>
      <c r="J30" s="22" t="s">
        <v>2767</v>
      </c>
      <c r="K30" s="23">
        <v>0</v>
      </c>
      <c r="L30" s="23">
        <v>1</v>
      </c>
      <c r="M30" s="23" t="s">
        <v>16</v>
      </c>
      <c r="N30" s="23">
        <v>1</v>
      </c>
      <c r="O30" s="24" t="s">
        <v>2768</v>
      </c>
      <c r="P30" s="20" t="s">
        <v>2769</v>
      </c>
      <c r="Q30" s="20" t="s">
        <v>2770</v>
      </c>
      <c r="R30" s="20" t="s">
        <v>2771</v>
      </c>
      <c r="S30" s="20">
        <v>35</v>
      </c>
      <c r="T30" s="25" t="s">
        <v>2772</v>
      </c>
      <c r="U30" s="20" t="s">
        <v>795</v>
      </c>
      <c r="V30" s="20" t="s">
        <v>251</v>
      </c>
      <c r="W30" s="26" t="s">
        <v>2773</v>
      </c>
      <c r="X30" s="20">
        <v>2</v>
      </c>
      <c r="Y30" s="20" t="s">
        <v>576</v>
      </c>
      <c r="Z30" s="20" t="str">
        <f t="shared" si="3"/>
        <v>-</v>
      </c>
      <c r="AA30" s="20" t="s">
        <v>2774</v>
      </c>
      <c r="AB30" s="20">
        <v>46101</v>
      </c>
      <c r="AC30" s="27">
        <v>47660000</v>
      </c>
      <c r="AD30" s="20" t="s">
        <v>1074</v>
      </c>
      <c r="AE30" s="20" t="s">
        <v>2775</v>
      </c>
      <c r="AF30" s="20">
        <v>2</v>
      </c>
      <c r="AG30" s="20">
        <v>0</v>
      </c>
      <c r="AH30" s="20">
        <v>12</v>
      </c>
      <c r="AI30" s="20" t="s">
        <v>2631</v>
      </c>
      <c r="AJ30" s="20" t="s">
        <v>16</v>
      </c>
      <c r="AK30" s="20" t="s">
        <v>16</v>
      </c>
      <c r="AL30" s="20" t="s">
        <v>16</v>
      </c>
      <c r="AM30" s="20" t="s">
        <v>16</v>
      </c>
      <c r="AN30" s="20" t="s">
        <v>16</v>
      </c>
      <c r="AO30" s="20">
        <v>0</v>
      </c>
      <c r="AP30" s="26" t="s">
        <v>1031</v>
      </c>
      <c r="AQ30" s="26" t="s">
        <v>16</v>
      </c>
      <c r="AR30" s="26" t="s">
        <v>16</v>
      </c>
      <c r="AS30" s="20" t="s">
        <v>16</v>
      </c>
      <c r="AT30" s="26" t="s">
        <v>16</v>
      </c>
      <c r="AU30" s="26" t="s">
        <v>16</v>
      </c>
      <c r="AV30" s="26" t="s">
        <v>16</v>
      </c>
      <c r="AW30" s="28" t="s">
        <v>16</v>
      </c>
      <c r="AX30" s="28" t="s">
        <v>16</v>
      </c>
      <c r="AY30" s="28" t="s">
        <v>16</v>
      </c>
      <c r="AZ30" s="28" t="s">
        <v>16</v>
      </c>
      <c r="BA30" s="28" t="s">
        <v>16</v>
      </c>
      <c r="BB30" s="29">
        <v>0</v>
      </c>
      <c r="BC30" s="26" t="s">
        <v>2762</v>
      </c>
      <c r="BD30" s="26" t="s">
        <v>2776</v>
      </c>
      <c r="BE30" s="26">
        <v>42162</v>
      </c>
      <c r="BF30" s="20" t="s">
        <v>2777</v>
      </c>
      <c r="BG30" s="30">
        <v>0.2</v>
      </c>
      <c r="BH30" s="27">
        <v>6355975.6000000006</v>
      </c>
      <c r="BI30" s="20" t="s">
        <v>16</v>
      </c>
      <c r="BJ30" s="20" t="s">
        <v>16</v>
      </c>
      <c r="BK30" s="20" t="s">
        <v>16</v>
      </c>
      <c r="BL30" s="20" t="s">
        <v>16</v>
      </c>
      <c r="BM30" s="20" t="s">
        <v>16</v>
      </c>
      <c r="BN30" s="20" t="s">
        <v>16</v>
      </c>
      <c r="BO30" s="20" t="s">
        <v>16</v>
      </c>
      <c r="BP30" s="20" t="s">
        <v>16</v>
      </c>
      <c r="BQ30" s="20" t="s">
        <v>16</v>
      </c>
      <c r="BR30" s="20" t="s">
        <v>16</v>
      </c>
      <c r="BS30" s="20" t="s">
        <v>16</v>
      </c>
      <c r="BT30" s="20" t="s">
        <v>16</v>
      </c>
      <c r="BU30" s="20" t="s">
        <v>16</v>
      </c>
      <c r="BV30" s="20" t="s">
        <v>16</v>
      </c>
      <c r="BW30" s="20" t="s">
        <v>16</v>
      </c>
      <c r="BX30" s="20" t="s">
        <v>16</v>
      </c>
      <c r="BY30" s="20" t="s">
        <v>16</v>
      </c>
      <c r="BZ30" s="20" t="s">
        <v>16</v>
      </c>
      <c r="CA30" s="20" t="s">
        <v>16</v>
      </c>
      <c r="CB30" s="20" t="s">
        <v>16</v>
      </c>
      <c r="CC30" s="20" t="s">
        <v>16</v>
      </c>
      <c r="CD30" s="20" t="s">
        <v>16</v>
      </c>
      <c r="CE30" s="20">
        <f t="shared" si="4"/>
        <v>0</v>
      </c>
      <c r="CF30" s="20" t="s">
        <v>16</v>
      </c>
      <c r="CG30" s="20" t="s">
        <v>16</v>
      </c>
      <c r="CH30" s="20" t="s">
        <v>16</v>
      </c>
      <c r="CI30" s="27" t="s">
        <v>16</v>
      </c>
      <c r="CJ30" s="27" t="s">
        <v>16</v>
      </c>
      <c r="CK30" s="31" t="s">
        <v>16</v>
      </c>
      <c r="CL30" s="27" t="s">
        <v>16</v>
      </c>
      <c r="CM30" s="20" t="s">
        <v>16</v>
      </c>
      <c r="CN30" s="20" t="s">
        <v>16</v>
      </c>
      <c r="CO30" s="20" t="s">
        <v>16</v>
      </c>
      <c r="CP30" s="20" t="s">
        <v>16</v>
      </c>
      <c r="CQ30" s="20" t="s">
        <v>16</v>
      </c>
      <c r="CR30" s="20" t="s">
        <v>16</v>
      </c>
      <c r="CS30" s="27">
        <v>31779878</v>
      </c>
      <c r="CT30" s="79">
        <f>IF(OR(CS30="",CS30="-"),"NA",IF(CS30&gt;10000000000,1,IF(CS30&gt;3000000000,2,IF(CS30&gt;1000000000,3,IF(CS30&gt;600000000,4,IF(CS30&gt;200000000,5,IF(CS30&gt;100000000,6,IF(CS30&gt;50000000,7,IF(CS30&gt;30000000,8,IF(CS30&gt;10000000,9,IF(CS30&gt;7000000,10,IF(CS30&gt;4000000,11,IF(CS30&gt;2000000,12,IF(CS30&gt;1000000,13,IF(CS30&gt;700000,14,IF(CS30&gt;600000,15,IF(CS30&gt;500000,16,IF(CS30&gt;400000,17,IF(CS30&gt;300000,18,IF(CS30&gt;200000,19,IF(CS30&gt;=0,20,ERROR”)))))))))))))))))))))</f>
        <v>8</v>
      </c>
      <c r="CU30" s="27">
        <v>36864658.479999997</v>
      </c>
      <c r="CV30" s="27">
        <f t="shared" si="0"/>
        <v>15880122</v>
      </c>
      <c r="CW30" s="32">
        <v>0.33319601342845151</v>
      </c>
      <c r="CX30" s="32">
        <v>0.66680398657154849</v>
      </c>
      <c r="CY30" s="27">
        <v>10795341.520000003</v>
      </c>
      <c r="CZ30" s="20" t="s">
        <v>16</v>
      </c>
      <c r="DA30" s="20" t="s">
        <v>16</v>
      </c>
      <c r="DB30" s="20">
        <v>1260</v>
      </c>
      <c r="DC30" s="20">
        <v>42</v>
      </c>
      <c r="DD30" s="30">
        <v>0.02</v>
      </c>
      <c r="DE30" s="20">
        <v>0</v>
      </c>
      <c r="DF30" s="20"/>
      <c r="DG30" s="20">
        <v>0</v>
      </c>
      <c r="DH30" s="20">
        <v>0</v>
      </c>
      <c r="DI30" s="20" t="s">
        <v>16</v>
      </c>
      <c r="DJ30" s="20"/>
      <c r="DK30" s="20" t="s">
        <v>16</v>
      </c>
      <c r="DL30" s="20" t="s">
        <v>16</v>
      </c>
      <c r="DM30" s="20" t="s">
        <v>16</v>
      </c>
      <c r="DN30" s="20"/>
      <c r="DO30" s="33">
        <f t="shared" si="5"/>
        <v>1</v>
      </c>
      <c r="DP30" s="33">
        <f t="shared" si="1"/>
        <v>0</v>
      </c>
      <c r="DQ30" s="33">
        <f t="shared" si="6"/>
        <v>1</v>
      </c>
      <c r="DR30" s="33">
        <f t="shared" si="7"/>
        <v>0</v>
      </c>
      <c r="DS30" s="27">
        <f t="shared" si="8"/>
        <v>31779878</v>
      </c>
      <c r="DT30" s="27">
        <f t="shared" si="9"/>
        <v>0</v>
      </c>
      <c r="DU30" s="27">
        <f t="shared" si="10"/>
        <v>0</v>
      </c>
      <c r="DV30" s="27">
        <f t="shared" si="11"/>
        <v>31779878</v>
      </c>
      <c r="DW30" s="27">
        <f t="shared" si="12"/>
        <v>31779878</v>
      </c>
      <c r="DX30" s="20" t="s">
        <v>16</v>
      </c>
      <c r="DY30" s="20" t="s">
        <v>16</v>
      </c>
      <c r="DZ30" s="20" t="s">
        <v>16</v>
      </c>
      <c r="EA30" s="20" t="s">
        <v>16</v>
      </c>
      <c r="EB30" s="20">
        <v>31779878</v>
      </c>
      <c r="EC30" s="20">
        <v>0</v>
      </c>
      <c r="ED30" s="20" t="s">
        <v>16</v>
      </c>
      <c r="EE30" s="30">
        <v>0.1</v>
      </c>
      <c r="EF30" s="30">
        <v>0.1</v>
      </c>
      <c r="EG30" s="20" t="s">
        <v>350</v>
      </c>
      <c r="EH30" s="20">
        <v>31779878</v>
      </c>
      <c r="EI30" s="20" t="s">
        <v>16</v>
      </c>
      <c r="EJ30" s="20" t="s">
        <v>16</v>
      </c>
      <c r="EK30" s="20" t="s">
        <v>16</v>
      </c>
      <c r="EL30" s="20" t="s">
        <v>1074</v>
      </c>
      <c r="EM30" s="20" t="s">
        <v>2777</v>
      </c>
      <c r="EN30" s="20" t="s">
        <v>16</v>
      </c>
      <c r="EO30" s="20" t="s">
        <v>2775</v>
      </c>
      <c r="EP30" s="20" t="s">
        <v>16</v>
      </c>
      <c r="EQ30" s="20" t="s">
        <v>16</v>
      </c>
      <c r="ER30" s="20" t="s">
        <v>2778</v>
      </c>
      <c r="ES30" s="20" t="s">
        <v>2779</v>
      </c>
      <c r="ET30" s="20">
        <v>35</v>
      </c>
      <c r="EU30" s="20">
        <v>1060</v>
      </c>
      <c r="EV30" s="20" t="s">
        <v>799</v>
      </c>
      <c r="EW30" s="20" t="s">
        <v>251</v>
      </c>
      <c r="EX30" s="34" t="s">
        <v>16</v>
      </c>
      <c r="EY30" s="59">
        <v>0.79290000000000005</v>
      </c>
      <c r="EZ30" s="21"/>
    </row>
    <row r="31" spans="1:156" s="64" customFormat="1" ht="12.75" customHeight="1" x14ac:dyDescent="0.2">
      <c r="A31" s="64" t="s">
        <v>2680</v>
      </c>
      <c r="B31" s="64" t="s">
        <v>2682</v>
      </c>
      <c r="C31" s="64">
        <v>900348</v>
      </c>
      <c r="D31" s="64" t="s">
        <v>2680</v>
      </c>
      <c r="E31" s="64" t="s">
        <v>2681</v>
      </c>
      <c r="F31" s="64" t="s">
        <v>2682</v>
      </c>
      <c r="G31" s="20" t="s">
        <v>194</v>
      </c>
      <c r="H31" s="20" t="s">
        <v>2683</v>
      </c>
      <c r="I31" s="20" t="s">
        <v>2684</v>
      </c>
      <c r="J31" s="22" t="s">
        <v>2685</v>
      </c>
      <c r="K31" s="23">
        <v>0</v>
      </c>
      <c r="L31" s="23">
        <v>1</v>
      </c>
      <c r="M31" s="23" t="s">
        <v>16</v>
      </c>
      <c r="N31" s="23">
        <v>1</v>
      </c>
      <c r="O31" s="24" t="s">
        <v>2686</v>
      </c>
      <c r="P31" s="20" t="s">
        <v>2687</v>
      </c>
      <c r="Q31" s="20" t="s">
        <v>2688</v>
      </c>
      <c r="R31" s="20" t="s">
        <v>2689</v>
      </c>
      <c r="S31" s="20">
        <v>1218</v>
      </c>
      <c r="T31" s="25" t="s">
        <v>2690</v>
      </c>
      <c r="U31" s="20" t="s">
        <v>365</v>
      </c>
      <c r="V31" s="20" t="s">
        <v>251</v>
      </c>
      <c r="W31" s="26" t="s">
        <v>2691</v>
      </c>
      <c r="X31" s="20">
        <v>170</v>
      </c>
      <c r="Y31" s="20" t="s">
        <v>251</v>
      </c>
      <c r="Z31" s="20" t="str">
        <f t="shared" si="3"/>
        <v>-</v>
      </c>
      <c r="AA31" s="20" t="s">
        <v>2692</v>
      </c>
      <c r="AB31" s="20">
        <v>46101</v>
      </c>
      <c r="AC31" s="27">
        <v>1500000</v>
      </c>
      <c r="AD31" s="20" t="s">
        <v>1074</v>
      </c>
      <c r="AE31" s="20" t="s">
        <v>1781</v>
      </c>
      <c r="AF31" s="20">
        <v>2</v>
      </c>
      <c r="AG31" s="20">
        <v>1</v>
      </c>
      <c r="AH31" s="20">
        <v>14</v>
      </c>
      <c r="AI31" s="20">
        <v>1</v>
      </c>
      <c r="AJ31" s="20">
        <v>2</v>
      </c>
      <c r="AK31" s="20">
        <v>0</v>
      </c>
      <c r="AL31" s="20">
        <v>0</v>
      </c>
      <c r="AM31" s="20">
        <v>0</v>
      </c>
      <c r="AN31" s="20">
        <v>1</v>
      </c>
      <c r="AO31" s="20">
        <v>0</v>
      </c>
      <c r="AP31" s="26" t="s">
        <v>1031</v>
      </c>
      <c r="AQ31" s="26" t="s">
        <v>16</v>
      </c>
      <c r="AR31" s="26" t="s">
        <v>16</v>
      </c>
      <c r="AS31" s="20" t="s">
        <v>16</v>
      </c>
      <c r="AT31" s="26" t="s">
        <v>16</v>
      </c>
      <c r="AU31" s="26" t="s">
        <v>16</v>
      </c>
      <c r="AV31" s="26" t="s">
        <v>16</v>
      </c>
      <c r="AW31" s="28" t="s">
        <v>16</v>
      </c>
      <c r="AX31" s="28" t="s">
        <v>16</v>
      </c>
      <c r="AY31" s="28" t="s">
        <v>16</v>
      </c>
      <c r="AZ31" s="28" t="s">
        <v>16</v>
      </c>
      <c r="BA31" s="28" t="s">
        <v>16</v>
      </c>
      <c r="BB31" s="29">
        <v>0</v>
      </c>
      <c r="BC31" s="26">
        <v>42205</v>
      </c>
      <c r="BD31" s="26">
        <v>42735</v>
      </c>
      <c r="BE31" s="26">
        <v>42162</v>
      </c>
      <c r="BF31" s="20" t="s">
        <v>2693</v>
      </c>
      <c r="BG31" s="30">
        <v>0.2</v>
      </c>
      <c r="BH31" s="27">
        <v>1168103.4480000001</v>
      </c>
      <c r="BI31" s="20" t="s">
        <v>16</v>
      </c>
      <c r="BJ31" s="20" t="s">
        <v>16</v>
      </c>
      <c r="BK31" s="20" t="s">
        <v>16</v>
      </c>
      <c r="BL31" s="20" t="s">
        <v>16</v>
      </c>
      <c r="BM31" s="20" t="s">
        <v>16</v>
      </c>
      <c r="BN31" s="20" t="s">
        <v>16</v>
      </c>
      <c r="BO31" s="20" t="s">
        <v>16</v>
      </c>
      <c r="BP31" s="20" t="s">
        <v>16</v>
      </c>
      <c r="BQ31" s="20" t="s">
        <v>16</v>
      </c>
      <c r="BR31" s="20" t="s">
        <v>16</v>
      </c>
      <c r="BS31" s="20" t="s">
        <v>16</v>
      </c>
      <c r="BT31" s="20" t="s">
        <v>16</v>
      </c>
      <c r="BU31" s="20" t="s">
        <v>16</v>
      </c>
      <c r="BV31" s="20" t="s">
        <v>16</v>
      </c>
      <c r="BW31" s="20" t="s">
        <v>16</v>
      </c>
      <c r="BX31" s="20" t="s">
        <v>16</v>
      </c>
      <c r="BY31" s="20" t="s">
        <v>16</v>
      </c>
      <c r="BZ31" s="20" t="s">
        <v>16</v>
      </c>
      <c r="CA31" s="20" t="s">
        <v>16</v>
      </c>
      <c r="CB31" s="20" t="s">
        <v>16</v>
      </c>
      <c r="CC31" s="20" t="s">
        <v>16</v>
      </c>
      <c r="CD31" s="20" t="s">
        <v>16</v>
      </c>
      <c r="CE31" s="20">
        <f t="shared" si="4"/>
        <v>0</v>
      </c>
      <c r="CF31" s="20" t="s">
        <v>16</v>
      </c>
      <c r="CG31" s="20" t="s">
        <v>16</v>
      </c>
      <c r="CH31" s="20" t="s">
        <v>16</v>
      </c>
      <c r="CI31" s="27" t="s">
        <v>16</v>
      </c>
      <c r="CJ31" s="27" t="s">
        <v>16</v>
      </c>
      <c r="CK31" s="31" t="s">
        <v>16</v>
      </c>
      <c r="CL31" s="27" t="s">
        <v>16</v>
      </c>
      <c r="CM31" s="20" t="s">
        <v>16</v>
      </c>
      <c r="CN31" s="20" t="s">
        <v>16</v>
      </c>
      <c r="CO31" s="20" t="s">
        <v>16</v>
      </c>
      <c r="CP31" s="20" t="s">
        <v>16</v>
      </c>
      <c r="CQ31" s="20" t="s">
        <v>16</v>
      </c>
      <c r="CR31" s="20" t="s">
        <v>16</v>
      </c>
      <c r="CS31" s="27">
        <v>5840517.2400000002</v>
      </c>
      <c r="CT31" s="79">
        <f>IF(OR(CS31="",CS31="-"),"NA",IF(CS31&gt;10000000000,1,IF(CS31&gt;3000000000,2,IF(CS31&gt;1000000000,3,IF(CS31&gt;600000000,4,IF(CS31&gt;200000000,5,IF(CS31&gt;100000000,6,IF(CS31&gt;50000000,7,IF(CS31&gt;30000000,8,IF(CS31&gt;10000000,9,IF(CS31&gt;7000000,10,IF(CS31&gt;4000000,11,IF(CS31&gt;2000000,12,IF(CS31&gt;1000000,13,IF(CS31&gt;700000,14,IF(CS31&gt;600000,15,IF(CS31&gt;500000,16,IF(CS31&gt;400000,17,IF(CS31&gt;300000,18,IF(CS31&gt;200000,19,IF(CS31&gt;=0,20,ERROR”)))))))))))))))))))))</f>
        <v>11</v>
      </c>
      <c r="CU31" s="27">
        <v>6774999.9983999999</v>
      </c>
      <c r="CV31" s="27">
        <f t="shared" si="0"/>
        <v>-4340517.24</v>
      </c>
      <c r="CW31" s="32">
        <v>-2.8936781600000003</v>
      </c>
      <c r="CX31" s="32">
        <v>3.8936781600000003</v>
      </c>
      <c r="CY31" s="27">
        <v>-5274999.9983999999</v>
      </c>
      <c r="CZ31" s="20" t="s">
        <v>16</v>
      </c>
      <c r="DA31" s="20" t="s">
        <v>16</v>
      </c>
      <c r="DB31" s="20">
        <v>530</v>
      </c>
      <c r="DC31" s="20">
        <v>17.666666666666668</v>
      </c>
      <c r="DD31" s="30">
        <v>0.02</v>
      </c>
      <c r="DE31" s="20">
        <v>0</v>
      </c>
      <c r="DF31" s="20"/>
      <c r="DG31" s="20">
        <v>0</v>
      </c>
      <c r="DH31" s="20">
        <v>0</v>
      </c>
      <c r="DI31" s="20" t="s">
        <v>16</v>
      </c>
      <c r="DJ31" s="20"/>
      <c r="DK31" s="20" t="s">
        <v>16</v>
      </c>
      <c r="DL31" s="20" t="s">
        <v>16</v>
      </c>
      <c r="DM31" s="20" t="s">
        <v>16</v>
      </c>
      <c r="DN31" s="20"/>
      <c r="DO31" s="33">
        <f t="shared" si="5"/>
        <v>1</v>
      </c>
      <c r="DP31" s="33">
        <f t="shared" si="1"/>
        <v>0</v>
      </c>
      <c r="DQ31" s="33">
        <f t="shared" si="6"/>
        <v>1</v>
      </c>
      <c r="DR31" s="33">
        <f t="shared" si="7"/>
        <v>0</v>
      </c>
      <c r="DS31" s="27">
        <f t="shared" si="8"/>
        <v>5840517.2400000002</v>
      </c>
      <c r="DT31" s="27">
        <f t="shared" si="9"/>
        <v>0</v>
      </c>
      <c r="DU31" s="27">
        <f t="shared" si="10"/>
        <v>0</v>
      </c>
      <c r="DV31" s="27">
        <f t="shared" si="11"/>
        <v>5840517.2400000002</v>
      </c>
      <c r="DW31" s="27">
        <f t="shared" si="12"/>
        <v>5840517.2400000002</v>
      </c>
      <c r="DX31" s="20" t="s">
        <v>16</v>
      </c>
      <c r="DY31" s="20" t="s">
        <v>16</v>
      </c>
      <c r="DZ31" s="20" t="s">
        <v>16</v>
      </c>
      <c r="EA31" s="20" t="s">
        <v>16</v>
      </c>
      <c r="EB31" s="20">
        <v>5840517.2400000002</v>
      </c>
      <c r="EC31" s="20">
        <v>0</v>
      </c>
      <c r="ED31" s="20" t="s">
        <v>16</v>
      </c>
      <c r="EE31" s="30">
        <v>0.1</v>
      </c>
      <c r="EF31" s="31">
        <v>566080</v>
      </c>
      <c r="EG31" s="20" t="s">
        <v>2604</v>
      </c>
      <c r="EH31" s="20">
        <v>5840517.2400000002</v>
      </c>
      <c r="EI31" s="20" t="s">
        <v>16</v>
      </c>
      <c r="EJ31" s="20" t="s">
        <v>16</v>
      </c>
      <c r="EK31" s="20" t="s">
        <v>16</v>
      </c>
      <c r="EL31" s="20" t="s">
        <v>1074</v>
      </c>
      <c r="EM31" s="20" t="s">
        <v>2693</v>
      </c>
      <c r="EN31" s="20" t="s">
        <v>16</v>
      </c>
      <c r="EO31" s="20" t="s">
        <v>1781</v>
      </c>
      <c r="EP31" s="20" t="s">
        <v>16</v>
      </c>
      <c r="EQ31" s="20" t="s">
        <v>16</v>
      </c>
      <c r="ER31" s="20" t="s">
        <v>2694</v>
      </c>
      <c r="ES31" s="20" t="s">
        <v>2695</v>
      </c>
      <c r="ET31" s="20">
        <v>1218</v>
      </c>
      <c r="EU31" s="20">
        <v>3020</v>
      </c>
      <c r="EV31" s="20" t="s">
        <v>406</v>
      </c>
      <c r="EW31" s="20" t="s">
        <v>251</v>
      </c>
      <c r="EX31" s="34" t="s">
        <v>16</v>
      </c>
      <c r="EY31" s="57">
        <v>1</v>
      </c>
    </row>
    <row r="32" spans="1:156" s="64" customFormat="1" ht="12.75" customHeight="1" x14ac:dyDescent="0.2">
      <c r="A32" s="64" t="s">
        <v>1404</v>
      </c>
      <c r="B32" s="64" t="s">
        <v>1406</v>
      </c>
      <c r="C32" s="64">
        <v>903614</v>
      </c>
      <c r="D32" s="64" t="s">
        <v>1404</v>
      </c>
      <c r="E32" s="64" t="s">
        <v>1405</v>
      </c>
      <c r="F32" s="64" t="s">
        <v>1406</v>
      </c>
      <c r="G32" s="20" t="s">
        <v>194</v>
      </c>
      <c r="H32" s="20" t="s">
        <v>1138</v>
      </c>
      <c r="I32" s="20" t="s">
        <v>358</v>
      </c>
      <c r="J32" s="22" t="s">
        <v>1407</v>
      </c>
      <c r="K32" s="23">
        <v>0</v>
      </c>
      <c r="L32" s="23">
        <v>1</v>
      </c>
      <c r="M32" s="23" t="s">
        <v>16</v>
      </c>
      <c r="N32" s="23">
        <v>1</v>
      </c>
      <c r="O32" s="24" t="s">
        <v>1408</v>
      </c>
      <c r="P32" s="20" t="s">
        <v>1409</v>
      </c>
      <c r="Q32" s="20" t="s">
        <v>1408</v>
      </c>
      <c r="R32" s="20" t="s">
        <v>786</v>
      </c>
      <c r="S32" s="20">
        <v>559</v>
      </c>
      <c r="T32" s="25" t="s">
        <v>882</v>
      </c>
      <c r="U32" s="20" t="s">
        <v>365</v>
      </c>
      <c r="V32" s="20" t="s">
        <v>251</v>
      </c>
      <c r="W32" s="26" t="s">
        <v>1031</v>
      </c>
      <c r="X32" s="20" t="s">
        <v>16</v>
      </c>
      <c r="Y32" s="20" t="s">
        <v>16</v>
      </c>
      <c r="Z32" s="20" t="str">
        <f t="shared" si="3"/>
        <v>-</v>
      </c>
      <c r="AA32" s="20" t="s">
        <v>16</v>
      </c>
      <c r="AB32" s="20">
        <v>46101</v>
      </c>
      <c r="AC32" s="27">
        <v>215000</v>
      </c>
      <c r="AD32" s="20" t="s">
        <v>1074</v>
      </c>
      <c r="AE32" s="20" t="s">
        <v>1410</v>
      </c>
      <c r="AF32" s="20">
        <v>1</v>
      </c>
      <c r="AG32" s="20">
        <v>0</v>
      </c>
      <c r="AH32" s="20" t="s">
        <v>16</v>
      </c>
      <c r="AI32" s="21" t="s">
        <v>4862</v>
      </c>
      <c r="AJ32" s="20" t="s">
        <v>16</v>
      </c>
      <c r="AK32" s="20" t="s">
        <v>16</v>
      </c>
      <c r="AL32" s="20" t="s">
        <v>16</v>
      </c>
      <c r="AM32" s="20" t="s">
        <v>16</v>
      </c>
      <c r="AN32" s="20" t="s">
        <v>16</v>
      </c>
      <c r="AO32" s="20">
        <v>1</v>
      </c>
      <c r="AP32" s="26" t="s">
        <v>1411</v>
      </c>
      <c r="AQ32" s="26" t="s">
        <v>16</v>
      </c>
      <c r="AR32" s="26" t="s">
        <v>16</v>
      </c>
      <c r="AS32" s="20" t="s">
        <v>16</v>
      </c>
      <c r="AT32" s="26" t="s">
        <v>16</v>
      </c>
      <c r="AU32" s="26" t="s">
        <v>16</v>
      </c>
      <c r="AV32" s="26" t="s">
        <v>16</v>
      </c>
      <c r="AW32" s="28" t="s">
        <v>16</v>
      </c>
      <c r="AX32" s="28" t="s">
        <v>16</v>
      </c>
      <c r="AY32" s="28" t="s">
        <v>16</v>
      </c>
      <c r="AZ32" s="28" t="s">
        <v>16</v>
      </c>
      <c r="BA32" s="28" t="s">
        <v>16</v>
      </c>
      <c r="BB32" s="29">
        <v>0</v>
      </c>
      <c r="BC32" s="26">
        <v>42185</v>
      </c>
      <c r="BD32" s="26">
        <v>42369</v>
      </c>
      <c r="BE32" s="26" t="s">
        <v>1412</v>
      </c>
      <c r="BF32" s="20" t="s">
        <v>1407</v>
      </c>
      <c r="BG32" s="20">
        <v>0</v>
      </c>
      <c r="BH32" s="27">
        <v>0</v>
      </c>
      <c r="BI32" s="20" t="s">
        <v>16</v>
      </c>
      <c r="BJ32" s="20" t="s">
        <v>16</v>
      </c>
      <c r="BK32" s="20" t="s">
        <v>16</v>
      </c>
      <c r="BL32" s="20" t="s">
        <v>16</v>
      </c>
      <c r="BM32" s="20" t="s">
        <v>16</v>
      </c>
      <c r="BN32" s="20" t="s">
        <v>16</v>
      </c>
      <c r="BO32" s="20" t="s">
        <v>16</v>
      </c>
      <c r="BP32" s="20" t="s">
        <v>16</v>
      </c>
      <c r="BQ32" s="20" t="s">
        <v>16</v>
      </c>
      <c r="BR32" s="20" t="s">
        <v>16</v>
      </c>
      <c r="BS32" s="20" t="s">
        <v>16</v>
      </c>
      <c r="BT32" s="20" t="s">
        <v>16</v>
      </c>
      <c r="BU32" s="20" t="s">
        <v>16</v>
      </c>
      <c r="BV32" s="20" t="s">
        <v>16</v>
      </c>
      <c r="BW32" s="20" t="s">
        <v>16</v>
      </c>
      <c r="BX32" s="20" t="s">
        <v>16</v>
      </c>
      <c r="BY32" s="20" t="s">
        <v>16</v>
      </c>
      <c r="BZ32" s="20" t="s">
        <v>16</v>
      </c>
      <c r="CA32" s="20" t="s">
        <v>16</v>
      </c>
      <c r="CB32" s="20" t="s">
        <v>16</v>
      </c>
      <c r="CC32" s="20" t="s">
        <v>16</v>
      </c>
      <c r="CD32" s="20" t="s">
        <v>16</v>
      </c>
      <c r="CE32" s="20">
        <f t="shared" si="4"/>
        <v>0</v>
      </c>
      <c r="CF32" s="20" t="s">
        <v>16</v>
      </c>
      <c r="CG32" s="20" t="s">
        <v>16</v>
      </c>
      <c r="CH32" s="20" t="s">
        <v>16</v>
      </c>
      <c r="CI32" s="27" t="s">
        <v>16</v>
      </c>
      <c r="CJ32" s="27" t="s">
        <v>16</v>
      </c>
      <c r="CK32" s="31" t="s">
        <v>16</v>
      </c>
      <c r="CL32" s="27" t="s">
        <v>16</v>
      </c>
      <c r="CM32" s="20" t="s">
        <v>16</v>
      </c>
      <c r="CN32" s="20" t="s">
        <v>16</v>
      </c>
      <c r="CO32" s="20" t="s">
        <v>16</v>
      </c>
      <c r="CP32" s="20" t="s">
        <v>16</v>
      </c>
      <c r="CQ32" s="20" t="s">
        <v>16</v>
      </c>
      <c r="CR32" s="20" t="s">
        <v>16</v>
      </c>
      <c r="CS32" s="27">
        <v>213104</v>
      </c>
      <c r="CT32" s="79">
        <f>IF(OR(CS32="",CS32="-"),"NA",IF(CS32&gt;10000000000,1,IF(CS32&gt;3000000000,2,IF(CS32&gt;1000000000,3,IF(CS32&gt;600000000,4,IF(CS32&gt;200000000,5,IF(CS32&gt;100000000,6,IF(CS32&gt;50000000,7,IF(CS32&gt;30000000,8,IF(CS32&gt;10000000,9,IF(CS32&gt;7000000,10,IF(CS32&gt;4000000,11,IF(CS32&gt;2000000,12,IF(CS32&gt;1000000,13,IF(CS32&gt;700000,14,IF(CS32&gt;600000,15,IF(CS32&gt;500000,16,IF(CS32&gt;400000,17,IF(CS32&gt;300000,18,IF(CS32&gt;200000,19,IF(CS32&gt;=0,20,ERROR”)))))))))))))))))))))</f>
        <v>19</v>
      </c>
      <c r="CU32" s="27">
        <v>247200.63999999998</v>
      </c>
      <c r="CV32" s="27">
        <f t="shared" si="0"/>
        <v>1896</v>
      </c>
      <c r="CW32" s="32">
        <v>8.8186046511627911E-3</v>
      </c>
      <c r="CX32" s="32">
        <v>0.9911813953488372</v>
      </c>
      <c r="CY32" s="27">
        <v>-32200.639999999985</v>
      </c>
      <c r="CZ32" s="20" t="s">
        <v>16</v>
      </c>
      <c r="DA32" s="20" t="s">
        <v>16</v>
      </c>
      <c r="DB32" s="20">
        <v>184</v>
      </c>
      <c r="DC32" s="20">
        <v>6.1333333333333337</v>
      </c>
      <c r="DD32" s="22">
        <v>2.5000000000000001E-2</v>
      </c>
      <c r="DE32" s="20">
        <v>0</v>
      </c>
      <c r="DF32" s="20"/>
      <c r="DG32" s="20">
        <v>0</v>
      </c>
      <c r="DH32" s="20">
        <v>0</v>
      </c>
      <c r="DI32" s="20" t="s">
        <v>16</v>
      </c>
      <c r="DJ32" s="20"/>
      <c r="DK32" s="20" t="s">
        <v>16</v>
      </c>
      <c r="DL32" s="20" t="s">
        <v>16</v>
      </c>
      <c r="DM32" s="20" t="s">
        <v>16</v>
      </c>
      <c r="DN32" s="20"/>
      <c r="DO32" s="33">
        <f t="shared" si="5"/>
        <v>2</v>
      </c>
      <c r="DP32" s="33">
        <f t="shared" si="1"/>
        <v>0</v>
      </c>
      <c r="DQ32" s="33">
        <f t="shared" si="6"/>
        <v>2</v>
      </c>
      <c r="DR32" s="33">
        <f t="shared" si="7"/>
        <v>0</v>
      </c>
      <c r="DS32" s="27">
        <f t="shared" si="8"/>
        <v>518411.2</v>
      </c>
      <c r="DT32" s="27">
        <f t="shared" si="9"/>
        <v>0</v>
      </c>
      <c r="DU32" s="27">
        <f t="shared" si="10"/>
        <v>0</v>
      </c>
      <c r="DV32" s="27">
        <f t="shared" si="11"/>
        <v>518411.2</v>
      </c>
      <c r="DW32" s="27">
        <f t="shared" si="12"/>
        <v>259205.6</v>
      </c>
      <c r="DX32" s="20" t="s">
        <v>16</v>
      </c>
      <c r="DY32" s="20" t="s">
        <v>16</v>
      </c>
      <c r="DZ32" s="20" t="s">
        <v>16</v>
      </c>
      <c r="EA32" s="20" t="s">
        <v>16</v>
      </c>
      <c r="EB32" s="20">
        <v>213104</v>
      </c>
      <c r="EC32" s="20">
        <v>0</v>
      </c>
      <c r="ED32" s="20" t="s">
        <v>16</v>
      </c>
      <c r="EE32" s="20">
        <v>0</v>
      </c>
      <c r="EF32" s="20">
        <v>0</v>
      </c>
      <c r="EG32" s="20" t="s">
        <v>16</v>
      </c>
      <c r="EH32" s="20">
        <v>213104</v>
      </c>
      <c r="EI32" s="20" t="s">
        <v>16</v>
      </c>
      <c r="EJ32" s="20" t="s">
        <v>16</v>
      </c>
      <c r="EK32" s="20" t="s">
        <v>16</v>
      </c>
      <c r="EL32" s="20" t="s">
        <v>1074</v>
      </c>
      <c r="EM32" s="20" t="s">
        <v>1407</v>
      </c>
      <c r="EN32" s="20" t="s">
        <v>16</v>
      </c>
      <c r="EO32" s="20" t="s">
        <v>1410</v>
      </c>
      <c r="EP32" s="20" t="s">
        <v>16</v>
      </c>
      <c r="EQ32" s="20" t="s">
        <v>16</v>
      </c>
      <c r="ER32" s="20" t="s">
        <v>16</v>
      </c>
      <c r="ES32" s="20" t="s">
        <v>790</v>
      </c>
      <c r="ET32" s="20">
        <v>559</v>
      </c>
      <c r="EU32" s="20">
        <v>3810</v>
      </c>
      <c r="EV32" s="20" t="s">
        <v>406</v>
      </c>
      <c r="EW32" s="20" t="s">
        <v>251</v>
      </c>
      <c r="EX32" s="34" t="s">
        <v>16</v>
      </c>
      <c r="EY32" s="57">
        <v>1</v>
      </c>
    </row>
    <row r="33" spans="1:156" s="64" customFormat="1" ht="12.75" customHeight="1" x14ac:dyDescent="0.2">
      <c r="A33" s="64" t="s">
        <v>1918</v>
      </c>
      <c r="B33" s="64" t="s">
        <v>1920</v>
      </c>
      <c r="C33" s="64">
        <v>1151219</v>
      </c>
      <c r="D33" s="64" t="s">
        <v>1918</v>
      </c>
      <c r="E33" s="64" t="s">
        <v>1919</v>
      </c>
      <c r="F33" s="64" t="s">
        <v>1920</v>
      </c>
      <c r="G33" s="20" t="s">
        <v>194</v>
      </c>
      <c r="H33" s="20" t="s">
        <v>1533</v>
      </c>
      <c r="I33" s="20" t="s">
        <v>1534</v>
      </c>
      <c r="J33" s="22" t="s">
        <v>1921</v>
      </c>
      <c r="K33" s="23">
        <v>0</v>
      </c>
      <c r="L33" s="23">
        <v>1</v>
      </c>
      <c r="M33" s="23" t="s">
        <v>16</v>
      </c>
      <c r="N33" s="23">
        <v>1</v>
      </c>
      <c r="O33" s="24" t="s">
        <v>1536</v>
      </c>
      <c r="P33" s="20" t="s">
        <v>1537</v>
      </c>
      <c r="Q33" s="20" t="s">
        <v>1536</v>
      </c>
      <c r="R33" s="20" t="s">
        <v>1922</v>
      </c>
      <c r="S33" s="20" t="s">
        <v>16</v>
      </c>
      <c r="T33" s="25" t="s">
        <v>1831</v>
      </c>
      <c r="U33" s="20" t="s">
        <v>365</v>
      </c>
      <c r="V33" s="20" t="s">
        <v>251</v>
      </c>
      <c r="W33" s="26" t="s">
        <v>1031</v>
      </c>
      <c r="X33" s="20" t="s">
        <v>16</v>
      </c>
      <c r="Y33" s="20" t="s">
        <v>16</v>
      </c>
      <c r="Z33" s="20" t="str">
        <f t="shared" si="3"/>
        <v>-</v>
      </c>
      <c r="AA33" s="20" t="s">
        <v>16</v>
      </c>
      <c r="AB33" s="20">
        <v>46101</v>
      </c>
      <c r="AC33" s="27">
        <v>1563000</v>
      </c>
      <c r="AD33" s="20" t="s">
        <v>1074</v>
      </c>
      <c r="AE33" s="20" t="s">
        <v>1924</v>
      </c>
      <c r="AF33" s="20">
        <v>2</v>
      </c>
      <c r="AG33" s="20">
        <v>1</v>
      </c>
      <c r="AH33" s="20">
        <v>6</v>
      </c>
      <c r="AI33" s="20">
        <v>0.5</v>
      </c>
      <c r="AJ33" s="20">
        <v>3</v>
      </c>
      <c r="AK33" s="20">
        <v>0</v>
      </c>
      <c r="AL33" s="20">
        <v>0</v>
      </c>
      <c r="AM33" s="20">
        <v>1</v>
      </c>
      <c r="AN33" s="20" t="s">
        <v>16</v>
      </c>
      <c r="AO33" s="20">
        <v>1</v>
      </c>
      <c r="AP33" s="26">
        <v>42622</v>
      </c>
      <c r="AQ33" s="26" t="s">
        <v>16</v>
      </c>
      <c r="AR33" s="26" t="s">
        <v>16</v>
      </c>
      <c r="AS33" s="20" t="s">
        <v>16</v>
      </c>
      <c r="AT33" s="26" t="s">
        <v>16</v>
      </c>
      <c r="AU33" s="26" t="s">
        <v>16</v>
      </c>
      <c r="AV33" s="26" t="s">
        <v>16</v>
      </c>
      <c r="AW33" s="28" t="s">
        <v>16</v>
      </c>
      <c r="AX33" s="28" t="s">
        <v>16</v>
      </c>
      <c r="AY33" s="28" t="s">
        <v>16</v>
      </c>
      <c r="AZ33" s="28" t="s">
        <v>16</v>
      </c>
      <c r="BA33" s="28" t="s">
        <v>16</v>
      </c>
      <c r="BB33" s="29">
        <v>0</v>
      </c>
      <c r="BC33" s="26">
        <v>42552</v>
      </c>
      <c r="BD33" s="26">
        <v>43008</v>
      </c>
      <c r="BE33" s="26" t="s">
        <v>1576</v>
      </c>
      <c r="BF33" s="20" t="s">
        <v>1921</v>
      </c>
      <c r="BG33" s="30">
        <v>0.1</v>
      </c>
      <c r="BH33" s="27">
        <v>156300</v>
      </c>
      <c r="BI33" s="20" t="s">
        <v>16</v>
      </c>
      <c r="BJ33" s="20" t="s">
        <v>16</v>
      </c>
      <c r="BK33" s="20" t="s">
        <v>16</v>
      </c>
      <c r="BL33" s="20" t="s">
        <v>16</v>
      </c>
      <c r="BM33" s="20" t="s">
        <v>16</v>
      </c>
      <c r="BN33" s="20" t="s">
        <v>16</v>
      </c>
      <c r="BO33" s="20" t="s">
        <v>16</v>
      </c>
      <c r="BP33" s="20" t="s">
        <v>16</v>
      </c>
      <c r="BQ33" s="20" t="s">
        <v>16</v>
      </c>
      <c r="BR33" s="20" t="s">
        <v>16</v>
      </c>
      <c r="BS33" s="20" t="s">
        <v>16</v>
      </c>
      <c r="BT33" s="20" t="s">
        <v>16</v>
      </c>
      <c r="BU33" s="20" t="s">
        <v>16</v>
      </c>
      <c r="BV33" s="20" t="s">
        <v>16</v>
      </c>
      <c r="BW33" s="20" t="s">
        <v>16</v>
      </c>
      <c r="BX33" s="20" t="s">
        <v>16</v>
      </c>
      <c r="BY33" s="20" t="s">
        <v>16</v>
      </c>
      <c r="BZ33" s="20" t="s">
        <v>16</v>
      </c>
      <c r="CA33" s="20" t="s">
        <v>16</v>
      </c>
      <c r="CB33" s="20" t="s">
        <v>16</v>
      </c>
      <c r="CC33" s="20" t="s">
        <v>16</v>
      </c>
      <c r="CD33" s="20" t="s">
        <v>16</v>
      </c>
      <c r="CE33" s="20">
        <f t="shared" si="4"/>
        <v>0</v>
      </c>
      <c r="CF33" s="20" t="s">
        <v>16</v>
      </c>
      <c r="CG33" s="20" t="s">
        <v>16</v>
      </c>
      <c r="CH33" s="20" t="s">
        <v>16</v>
      </c>
      <c r="CI33" s="27" t="s">
        <v>16</v>
      </c>
      <c r="CJ33" s="27" t="s">
        <v>16</v>
      </c>
      <c r="CK33" s="31" t="s">
        <v>16</v>
      </c>
      <c r="CL33" s="27" t="s">
        <v>16</v>
      </c>
      <c r="CM33" s="20" t="s">
        <v>16</v>
      </c>
      <c r="CN33" s="20" t="s">
        <v>16</v>
      </c>
      <c r="CO33" s="20" t="s">
        <v>16</v>
      </c>
      <c r="CP33" s="20" t="s">
        <v>16</v>
      </c>
      <c r="CQ33" s="20" t="s">
        <v>16</v>
      </c>
      <c r="CR33" s="20" t="s">
        <v>16</v>
      </c>
      <c r="CS33" s="27">
        <v>1563000</v>
      </c>
      <c r="CT33" s="79">
        <f>IF(OR(CS33="",CS33="-"),"NA",IF(CS33&gt;10000000000,1,IF(CS33&gt;3000000000,2,IF(CS33&gt;1000000000,3,IF(CS33&gt;600000000,4,IF(CS33&gt;200000000,5,IF(CS33&gt;100000000,6,IF(CS33&gt;50000000,7,IF(CS33&gt;30000000,8,IF(CS33&gt;10000000,9,IF(CS33&gt;7000000,10,IF(CS33&gt;4000000,11,IF(CS33&gt;2000000,12,IF(CS33&gt;1000000,13,IF(CS33&gt;700000,14,IF(CS33&gt;600000,15,IF(CS33&gt;500000,16,IF(CS33&gt;400000,17,IF(CS33&gt;300000,18,IF(CS33&gt;200000,19,IF(CS33&gt;=0,20,ERROR”)))))))))))))))))))))</f>
        <v>13</v>
      </c>
      <c r="CU33" s="27">
        <v>1813079.9999999998</v>
      </c>
      <c r="CV33" s="27">
        <f t="shared" si="0"/>
        <v>0</v>
      </c>
      <c r="CW33" s="32">
        <v>0</v>
      </c>
      <c r="CX33" s="32">
        <v>1</v>
      </c>
      <c r="CY33" s="27">
        <v>-250079.99999999977</v>
      </c>
      <c r="CZ33" s="20" t="s">
        <v>16</v>
      </c>
      <c r="DA33" s="20" t="s">
        <v>16</v>
      </c>
      <c r="DB33" s="20">
        <v>456</v>
      </c>
      <c r="DC33" s="20">
        <v>15.2</v>
      </c>
      <c r="DD33" s="20" t="s">
        <v>1928</v>
      </c>
      <c r="DE33" s="20">
        <v>0</v>
      </c>
      <c r="DF33" s="20"/>
      <c r="DG33" s="20">
        <v>0</v>
      </c>
      <c r="DH33" s="20">
        <v>0</v>
      </c>
      <c r="DI33" s="20" t="s">
        <v>16</v>
      </c>
      <c r="DJ33" s="20"/>
      <c r="DK33" s="20" t="s">
        <v>16</v>
      </c>
      <c r="DL33" s="20" t="s">
        <v>16</v>
      </c>
      <c r="DM33" s="20" t="s">
        <v>16</v>
      </c>
      <c r="DN33" s="20"/>
      <c r="DO33" s="33">
        <f t="shared" si="5"/>
        <v>2</v>
      </c>
      <c r="DP33" s="33">
        <f t="shared" si="1"/>
        <v>0</v>
      </c>
      <c r="DQ33" s="33">
        <f t="shared" si="6"/>
        <v>2</v>
      </c>
      <c r="DR33" s="33">
        <f t="shared" si="7"/>
        <v>0</v>
      </c>
      <c r="DS33" s="27">
        <f t="shared" si="8"/>
        <v>1825931.03</v>
      </c>
      <c r="DT33" s="27">
        <f t="shared" si="9"/>
        <v>0</v>
      </c>
      <c r="DU33" s="27">
        <f t="shared" si="10"/>
        <v>0</v>
      </c>
      <c r="DV33" s="27">
        <f t="shared" si="11"/>
        <v>1825931.03</v>
      </c>
      <c r="DW33" s="27">
        <f t="shared" si="12"/>
        <v>912965.51500000001</v>
      </c>
      <c r="DX33" s="20" t="s">
        <v>16</v>
      </c>
      <c r="DY33" s="20" t="s">
        <v>16</v>
      </c>
      <c r="DZ33" s="20" t="s">
        <v>16</v>
      </c>
      <c r="EA33" s="20" t="s">
        <v>16</v>
      </c>
      <c r="EB33" s="20">
        <v>1563000</v>
      </c>
      <c r="EC33" s="20">
        <v>0</v>
      </c>
      <c r="ED33" s="20" t="s">
        <v>16</v>
      </c>
      <c r="EE33" s="20">
        <v>0</v>
      </c>
      <c r="EF33" s="30">
        <v>0.1</v>
      </c>
      <c r="EG33" s="20" t="s">
        <v>16</v>
      </c>
      <c r="EH33" s="20">
        <v>1563000</v>
      </c>
      <c r="EI33" s="20" t="s">
        <v>16</v>
      </c>
      <c r="EJ33" s="20" t="s">
        <v>16</v>
      </c>
      <c r="EK33" s="20" t="s">
        <v>16</v>
      </c>
      <c r="EL33" s="20" t="s">
        <v>1074</v>
      </c>
      <c r="EM33" s="20" t="s">
        <v>1921</v>
      </c>
      <c r="EN33" s="20" t="s">
        <v>16</v>
      </c>
      <c r="EO33" s="20" t="s">
        <v>1924</v>
      </c>
      <c r="EP33" s="20" t="s">
        <v>16</v>
      </c>
      <c r="EQ33" s="20" t="s">
        <v>16</v>
      </c>
      <c r="ER33" s="20" t="s">
        <v>16</v>
      </c>
      <c r="ES33" s="20" t="s">
        <v>1936</v>
      </c>
      <c r="ET33" s="20"/>
      <c r="EU33" s="20">
        <v>3100</v>
      </c>
      <c r="EV33" s="20" t="s">
        <v>406</v>
      </c>
      <c r="EW33" s="20" t="s">
        <v>251</v>
      </c>
      <c r="EX33" s="34" t="s">
        <v>16</v>
      </c>
      <c r="EY33" s="57">
        <v>1</v>
      </c>
    </row>
    <row r="34" spans="1:156" s="64" customFormat="1" ht="12.75" customHeight="1" x14ac:dyDescent="0.2">
      <c r="A34" s="64" t="s">
        <v>2752</v>
      </c>
      <c r="B34" s="64" t="s">
        <v>2754</v>
      </c>
      <c r="C34" s="64">
        <v>900416</v>
      </c>
      <c r="D34" s="64" t="s">
        <v>2752</v>
      </c>
      <c r="E34" s="64" t="s">
        <v>2753</v>
      </c>
      <c r="F34" s="64" t="s">
        <v>2754</v>
      </c>
      <c r="G34" s="20" t="s">
        <v>194</v>
      </c>
      <c r="H34" s="20" t="s">
        <v>2293</v>
      </c>
      <c r="I34" s="20" t="s">
        <v>2294</v>
      </c>
      <c r="J34" s="22" t="s">
        <v>2755</v>
      </c>
      <c r="K34" s="23">
        <v>0</v>
      </c>
      <c r="L34" s="23">
        <v>1</v>
      </c>
      <c r="M34" s="23" t="s">
        <v>16</v>
      </c>
      <c r="N34" s="23">
        <v>1</v>
      </c>
      <c r="O34" s="33" t="s">
        <v>2756</v>
      </c>
      <c r="P34" s="20" t="s">
        <v>2757</v>
      </c>
      <c r="Q34" s="20" t="s">
        <v>2758</v>
      </c>
      <c r="R34" s="20" t="s">
        <v>2759</v>
      </c>
      <c r="S34" s="20">
        <v>125</v>
      </c>
      <c r="T34" s="25">
        <v>11300</v>
      </c>
      <c r="U34" s="20" t="s">
        <v>467</v>
      </c>
      <c r="V34" s="20" t="s">
        <v>251</v>
      </c>
      <c r="W34" s="26">
        <v>31358</v>
      </c>
      <c r="X34" s="20">
        <v>8</v>
      </c>
      <c r="Y34" s="20" t="s">
        <v>251</v>
      </c>
      <c r="Z34" s="20" t="str">
        <f t="shared" si="3"/>
        <v>-</v>
      </c>
      <c r="AA34" s="20" t="s">
        <v>2760</v>
      </c>
      <c r="AB34" s="20">
        <v>46101</v>
      </c>
      <c r="AC34" s="27">
        <v>15800287.5</v>
      </c>
      <c r="AD34" s="20" t="s">
        <v>1074</v>
      </c>
      <c r="AE34" s="20" t="s">
        <v>2761</v>
      </c>
      <c r="AF34" s="20">
        <v>2</v>
      </c>
      <c r="AG34" s="20">
        <v>1</v>
      </c>
      <c r="AH34" s="20">
        <v>20</v>
      </c>
      <c r="AI34" s="20" t="s">
        <v>2631</v>
      </c>
      <c r="AJ34" s="20">
        <v>3</v>
      </c>
      <c r="AK34" s="20">
        <v>0</v>
      </c>
      <c r="AL34" s="20">
        <v>0</v>
      </c>
      <c r="AM34" s="20">
        <v>0</v>
      </c>
      <c r="AN34" s="20">
        <v>1</v>
      </c>
      <c r="AO34" s="20">
        <v>0</v>
      </c>
      <c r="AP34" s="26" t="s">
        <v>1031</v>
      </c>
      <c r="AQ34" s="26" t="s">
        <v>16</v>
      </c>
      <c r="AR34" s="26" t="s">
        <v>16</v>
      </c>
      <c r="AS34" s="20" t="s">
        <v>16</v>
      </c>
      <c r="AT34" s="26" t="s">
        <v>16</v>
      </c>
      <c r="AU34" s="26" t="s">
        <v>16</v>
      </c>
      <c r="AV34" s="26" t="s">
        <v>16</v>
      </c>
      <c r="AW34" s="28" t="s">
        <v>16</v>
      </c>
      <c r="AX34" s="28" t="s">
        <v>16</v>
      </c>
      <c r="AY34" s="28" t="s">
        <v>16</v>
      </c>
      <c r="AZ34" s="28" t="s">
        <v>16</v>
      </c>
      <c r="BA34" s="28" t="s">
        <v>16</v>
      </c>
      <c r="BB34" s="29">
        <v>0</v>
      </c>
      <c r="BC34" s="26" t="s">
        <v>2762</v>
      </c>
      <c r="BD34" s="26">
        <v>43465</v>
      </c>
      <c r="BE34" s="26" t="s">
        <v>1031</v>
      </c>
      <c r="BF34" s="20" t="s">
        <v>2755</v>
      </c>
      <c r="BG34" s="30">
        <v>0.2</v>
      </c>
      <c r="BH34" s="27">
        <v>3025130.4800000004</v>
      </c>
      <c r="BI34" s="20" t="s">
        <v>16</v>
      </c>
      <c r="BJ34" s="20" t="s">
        <v>16</v>
      </c>
      <c r="BK34" s="20" t="s">
        <v>16</v>
      </c>
      <c r="BL34" s="20" t="s">
        <v>16</v>
      </c>
      <c r="BM34" s="20" t="s">
        <v>16</v>
      </c>
      <c r="BN34" s="20" t="s">
        <v>16</v>
      </c>
      <c r="BO34" s="20" t="s">
        <v>16</v>
      </c>
      <c r="BP34" s="20" t="s">
        <v>16</v>
      </c>
      <c r="BQ34" s="20" t="s">
        <v>16</v>
      </c>
      <c r="BR34" s="20" t="s">
        <v>16</v>
      </c>
      <c r="BS34" s="20" t="s">
        <v>16</v>
      </c>
      <c r="BT34" s="20" t="s">
        <v>16</v>
      </c>
      <c r="BU34" s="20" t="s">
        <v>16</v>
      </c>
      <c r="BV34" s="20" t="s">
        <v>16</v>
      </c>
      <c r="BW34" s="20" t="s">
        <v>16</v>
      </c>
      <c r="BX34" s="20" t="s">
        <v>16</v>
      </c>
      <c r="BY34" s="20" t="s">
        <v>16</v>
      </c>
      <c r="BZ34" s="20" t="s">
        <v>16</v>
      </c>
      <c r="CA34" s="20" t="s">
        <v>16</v>
      </c>
      <c r="CB34" s="20" t="s">
        <v>16</v>
      </c>
      <c r="CC34" s="20" t="s">
        <v>16</v>
      </c>
      <c r="CD34" s="20" t="s">
        <v>16</v>
      </c>
      <c r="CE34" s="20">
        <f t="shared" si="4"/>
        <v>0</v>
      </c>
      <c r="CF34" s="20" t="s">
        <v>16</v>
      </c>
      <c r="CG34" s="20" t="s">
        <v>16</v>
      </c>
      <c r="CH34" s="20" t="s">
        <v>16</v>
      </c>
      <c r="CI34" s="27" t="s">
        <v>16</v>
      </c>
      <c r="CJ34" s="27" t="s">
        <v>16</v>
      </c>
      <c r="CK34" s="31" t="s">
        <v>16</v>
      </c>
      <c r="CL34" s="27" t="s">
        <v>16</v>
      </c>
      <c r="CM34" s="20" t="s">
        <v>16</v>
      </c>
      <c r="CN34" s="20" t="s">
        <v>16</v>
      </c>
      <c r="CO34" s="20" t="s">
        <v>16</v>
      </c>
      <c r="CP34" s="20" t="s">
        <v>16</v>
      </c>
      <c r="CQ34" s="20" t="s">
        <v>16</v>
      </c>
      <c r="CR34" s="20" t="s">
        <v>16</v>
      </c>
      <c r="CS34" s="27">
        <v>15125652.4</v>
      </c>
      <c r="CT34" s="79">
        <f>IF(OR(CS34="",CS34="-"),"NA",IF(CS34&gt;10000000000,1,IF(CS34&gt;3000000000,2,IF(CS34&gt;1000000000,3,IF(CS34&gt;600000000,4,IF(CS34&gt;200000000,5,IF(CS34&gt;100000000,6,IF(CS34&gt;50000000,7,IF(CS34&gt;30000000,8,IF(CS34&gt;10000000,9,IF(CS34&gt;7000000,10,IF(CS34&gt;4000000,11,IF(CS34&gt;2000000,12,IF(CS34&gt;1000000,13,IF(CS34&gt;700000,14,IF(CS34&gt;600000,15,IF(CS34&gt;500000,16,IF(CS34&gt;400000,17,IF(CS34&gt;300000,18,IF(CS34&gt;200000,19,IF(CS34&gt;=0,20,ERROR”)))))))))))))))))))))</f>
        <v>9</v>
      </c>
      <c r="CU34" s="27">
        <v>17545756.783999998</v>
      </c>
      <c r="CV34" s="27">
        <f t="shared" si="0"/>
        <v>674635.09999999963</v>
      </c>
      <c r="CW34" s="32">
        <v>4.2697647115598349E-2</v>
      </c>
      <c r="CX34" s="32">
        <v>0.95730235288440169</v>
      </c>
      <c r="CY34" s="27">
        <v>-1745469.2839999981</v>
      </c>
      <c r="CZ34" s="20" t="s">
        <v>16</v>
      </c>
      <c r="DA34" s="20" t="s">
        <v>16</v>
      </c>
      <c r="DB34" s="20">
        <v>1260</v>
      </c>
      <c r="DC34" s="20">
        <v>42</v>
      </c>
      <c r="DD34" s="30">
        <v>0.01</v>
      </c>
      <c r="DE34" s="20">
        <v>0</v>
      </c>
      <c r="DF34" s="20"/>
      <c r="DG34" s="20">
        <v>0</v>
      </c>
      <c r="DH34" s="20">
        <v>0</v>
      </c>
      <c r="DI34" s="20" t="s">
        <v>16</v>
      </c>
      <c r="DJ34" s="20"/>
      <c r="DK34" s="20" t="s">
        <v>16</v>
      </c>
      <c r="DL34" s="20" t="s">
        <v>16</v>
      </c>
      <c r="DM34" s="20" t="s">
        <v>16</v>
      </c>
      <c r="DN34" s="20"/>
      <c r="DO34" s="33">
        <f t="shared" si="5"/>
        <v>1</v>
      </c>
      <c r="DP34" s="33">
        <f t="shared" si="1"/>
        <v>0</v>
      </c>
      <c r="DQ34" s="33">
        <f t="shared" si="6"/>
        <v>1</v>
      </c>
      <c r="DR34" s="33">
        <f t="shared" si="7"/>
        <v>0</v>
      </c>
      <c r="DS34" s="27">
        <f t="shared" si="8"/>
        <v>15125652.4</v>
      </c>
      <c r="DT34" s="27">
        <f t="shared" si="9"/>
        <v>0</v>
      </c>
      <c r="DU34" s="27">
        <f t="shared" si="10"/>
        <v>0</v>
      </c>
      <c r="DV34" s="27">
        <f t="shared" si="11"/>
        <v>15125652.4</v>
      </c>
      <c r="DW34" s="27">
        <f t="shared" si="12"/>
        <v>15125652.4</v>
      </c>
      <c r="DX34" s="20" t="s">
        <v>16</v>
      </c>
      <c r="DY34" s="20" t="s">
        <v>16</v>
      </c>
      <c r="DZ34" s="20" t="s">
        <v>16</v>
      </c>
      <c r="EA34" s="20" t="s">
        <v>16</v>
      </c>
      <c r="EB34" s="20">
        <v>15125652.4</v>
      </c>
      <c r="EC34" s="20">
        <v>0</v>
      </c>
      <c r="ED34" s="20" t="s">
        <v>16</v>
      </c>
      <c r="EE34" s="30">
        <v>0.1</v>
      </c>
      <c r="EF34" s="30">
        <v>0.1</v>
      </c>
      <c r="EG34" s="20" t="s">
        <v>655</v>
      </c>
      <c r="EH34" s="20">
        <v>15125652.4</v>
      </c>
      <c r="EI34" s="20" t="s">
        <v>16</v>
      </c>
      <c r="EJ34" s="20" t="s">
        <v>16</v>
      </c>
      <c r="EK34" s="20" t="s">
        <v>16</v>
      </c>
      <c r="EL34" s="20" t="s">
        <v>1074</v>
      </c>
      <c r="EM34" s="20" t="s">
        <v>2755</v>
      </c>
      <c r="EN34" s="20" t="s">
        <v>16</v>
      </c>
      <c r="EO34" s="20" t="s">
        <v>2761</v>
      </c>
      <c r="EP34" s="20" t="s">
        <v>16</v>
      </c>
      <c r="EQ34" s="20" t="s">
        <v>16</v>
      </c>
      <c r="ER34" s="20" t="s">
        <v>1150</v>
      </c>
      <c r="ES34" s="20" t="s">
        <v>2763</v>
      </c>
      <c r="ET34" s="20">
        <v>125</v>
      </c>
      <c r="EU34" s="20">
        <v>11300</v>
      </c>
      <c r="EV34" s="20" t="s">
        <v>500</v>
      </c>
      <c r="EW34" s="20" t="s">
        <v>251</v>
      </c>
      <c r="EX34" s="34" t="s">
        <v>16</v>
      </c>
      <c r="EY34" s="59">
        <v>0.79290000000000005</v>
      </c>
    </row>
    <row r="35" spans="1:156" s="64" customFormat="1" ht="12.75" customHeight="1" x14ac:dyDescent="0.2">
      <c r="A35" s="64" t="s">
        <v>2044</v>
      </c>
      <c r="B35" s="64" t="s">
        <v>2046</v>
      </c>
      <c r="C35" s="64">
        <v>1181971</v>
      </c>
      <c r="D35" s="64" t="s">
        <v>2044</v>
      </c>
      <c r="E35" s="64" t="s">
        <v>2045</v>
      </c>
      <c r="F35" s="64" t="s">
        <v>2046</v>
      </c>
      <c r="G35" s="20" t="s">
        <v>194</v>
      </c>
      <c r="H35" s="20" t="s">
        <v>1138</v>
      </c>
      <c r="I35" s="20" t="s">
        <v>358</v>
      </c>
      <c r="J35" s="22" t="s">
        <v>2047</v>
      </c>
      <c r="K35" s="23">
        <v>0</v>
      </c>
      <c r="L35" s="23">
        <v>1</v>
      </c>
      <c r="M35" s="23" t="s">
        <v>16</v>
      </c>
      <c r="N35" s="23">
        <v>1</v>
      </c>
      <c r="O35" s="24" t="s">
        <v>2048</v>
      </c>
      <c r="P35" s="24" t="s">
        <v>2048</v>
      </c>
      <c r="Q35" s="20" t="s">
        <v>2048</v>
      </c>
      <c r="R35" s="20" t="s">
        <v>2050</v>
      </c>
      <c r="S35" s="20">
        <v>13</v>
      </c>
      <c r="T35" s="25" t="s">
        <v>554</v>
      </c>
      <c r="U35" s="20" t="s">
        <v>695</v>
      </c>
      <c r="V35" s="20" t="s">
        <v>251</v>
      </c>
      <c r="W35" s="26" t="s">
        <v>1031</v>
      </c>
      <c r="X35" s="20" t="s">
        <v>16</v>
      </c>
      <c r="Y35" s="20" t="s">
        <v>16</v>
      </c>
      <c r="Z35" s="20" t="str">
        <f t="shared" si="3"/>
        <v>-</v>
      </c>
      <c r="AA35" s="20" t="s">
        <v>16</v>
      </c>
      <c r="AB35" s="20">
        <v>46101</v>
      </c>
      <c r="AC35" s="27">
        <v>300000</v>
      </c>
      <c r="AD35" s="20" t="s">
        <v>1074</v>
      </c>
      <c r="AE35" s="20" t="s">
        <v>2051</v>
      </c>
      <c r="AF35" s="20">
        <v>1</v>
      </c>
      <c r="AG35" s="20">
        <v>0</v>
      </c>
      <c r="AH35" s="20" t="s">
        <v>16</v>
      </c>
      <c r="AI35" s="21" t="s">
        <v>4862</v>
      </c>
      <c r="AJ35" s="20" t="s">
        <v>16</v>
      </c>
      <c r="AK35" s="20" t="s">
        <v>16</v>
      </c>
      <c r="AL35" s="20" t="s">
        <v>16</v>
      </c>
      <c r="AM35" s="20" t="s">
        <v>16</v>
      </c>
      <c r="AN35" s="20" t="s">
        <v>16</v>
      </c>
      <c r="AO35" s="20">
        <v>1</v>
      </c>
      <c r="AP35" s="26" t="s">
        <v>2052</v>
      </c>
      <c r="AQ35" s="26" t="s">
        <v>16</v>
      </c>
      <c r="AR35" s="26" t="s">
        <v>16</v>
      </c>
      <c r="AS35" s="20" t="s">
        <v>16</v>
      </c>
      <c r="AT35" s="26" t="s">
        <v>16</v>
      </c>
      <c r="AU35" s="26" t="s">
        <v>16</v>
      </c>
      <c r="AV35" s="26" t="s">
        <v>16</v>
      </c>
      <c r="AW35" s="28" t="s">
        <v>16</v>
      </c>
      <c r="AX35" s="28" t="s">
        <v>16</v>
      </c>
      <c r="AY35" s="28" t="s">
        <v>16</v>
      </c>
      <c r="AZ35" s="28" t="s">
        <v>16</v>
      </c>
      <c r="BA35" s="28" t="s">
        <v>16</v>
      </c>
      <c r="BB35" s="29">
        <v>0</v>
      </c>
      <c r="BC35" s="26">
        <v>42564</v>
      </c>
      <c r="BD35" s="26">
        <v>42735</v>
      </c>
      <c r="BE35" s="26" t="s">
        <v>1576</v>
      </c>
      <c r="BF35" s="20" t="s">
        <v>2053</v>
      </c>
      <c r="BG35" s="20">
        <v>0</v>
      </c>
      <c r="BH35" s="27">
        <v>0</v>
      </c>
      <c r="BI35" s="20" t="s">
        <v>16</v>
      </c>
      <c r="BJ35" s="20" t="s">
        <v>16</v>
      </c>
      <c r="BK35" s="20" t="s">
        <v>16</v>
      </c>
      <c r="BL35" s="20" t="s">
        <v>16</v>
      </c>
      <c r="BM35" s="20" t="s">
        <v>16</v>
      </c>
      <c r="BN35" s="20" t="s">
        <v>16</v>
      </c>
      <c r="BO35" s="20" t="s">
        <v>16</v>
      </c>
      <c r="BP35" s="20" t="s">
        <v>16</v>
      </c>
      <c r="BQ35" s="20" t="s">
        <v>16</v>
      </c>
      <c r="BR35" s="20" t="s">
        <v>16</v>
      </c>
      <c r="BS35" s="20" t="s">
        <v>16</v>
      </c>
      <c r="BT35" s="20" t="s">
        <v>16</v>
      </c>
      <c r="BU35" s="20" t="s">
        <v>16</v>
      </c>
      <c r="BV35" s="20" t="s">
        <v>16</v>
      </c>
      <c r="BW35" s="20" t="s">
        <v>16</v>
      </c>
      <c r="BX35" s="20" t="s">
        <v>16</v>
      </c>
      <c r="BY35" s="20" t="s">
        <v>16</v>
      </c>
      <c r="BZ35" s="20" t="s">
        <v>16</v>
      </c>
      <c r="CA35" s="20" t="s">
        <v>16</v>
      </c>
      <c r="CB35" s="20" t="s">
        <v>16</v>
      </c>
      <c r="CC35" s="20" t="s">
        <v>16</v>
      </c>
      <c r="CD35" s="20" t="s">
        <v>16</v>
      </c>
      <c r="CE35" s="20">
        <f t="shared" si="4"/>
        <v>0</v>
      </c>
      <c r="CF35" s="20" t="s">
        <v>16</v>
      </c>
      <c r="CG35" s="20" t="s">
        <v>16</v>
      </c>
      <c r="CH35" s="20" t="s">
        <v>16</v>
      </c>
      <c r="CI35" s="27" t="s">
        <v>16</v>
      </c>
      <c r="CJ35" s="27" t="s">
        <v>16</v>
      </c>
      <c r="CK35" s="31" t="s">
        <v>16</v>
      </c>
      <c r="CL35" s="27" t="s">
        <v>16</v>
      </c>
      <c r="CM35" s="20" t="s">
        <v>16</v>
      </c>
      <c r="CN35" s="20" t="s">
        <v>16</v>
      </c>
      <c r="CO35" s="20" t="s">
        <v>16</v>
      </c>
      <c r="CP35" s="20" t="s">
        <v>16</v>
      </c>
      <c r="CQ35" s="20" t="s">
        <v>16</v>
      </c>
      <c r="CR35" s="20" t="s">
        <v>16</v>
      </c>
      <c r="CS35" s="27">
        <v>298076.24</v>
      </c>
      <c r="CT35" s="79">
        <f>IF(OR(CS35="",CS35="-"),"NA",IF(CS35&gt;10000000000,1,IF(CS35&gt;3000000000,2,IF(CS35&gt;1000000000,3,IF(CS35&gt;600000000,4,IF(CS35&gt;200000000,5,IF(CS35&gt;100000000,6,IF(CS35&gt;50000000,7,IF(CS35&gt;30000000,8,IF(CS35&gt;10000000,9,IF(CS35&gt;7000000,10,IF(CS35&gt;4000000,11,IF(CS35&gt;2000000,12,IF(CS35&gt;1000000,13,IF(CS35&gt;700000,14,IF(CS35&gt;600000,15,IF(CS35&gt;500000,16,IF(CS35&gt;400000,17,IF(CS35&gt;300000,18,IF(CS35&gt;200000,19,IF(CS35&gt;=0,20,ERROR”)))))))))))))))))))))</f>
        <v>19</v>
      </c>
      <c r="CU35" s="27">
        <v>345768.43839999998</v>
      </c>
      <c r="CV35" s="27">
        <f t="shared" si="0"/>
        <v>1923.7600000000093</v>
      </c>
      <c r="CW35" s="32">
        <v>6.4125333333333642E-3</v>
      </c>
      <c r="CX35" s="32">
        <v>0.99358746666666664</v>
      </c>
      <c r="CY35" s="27">
        <v>-45768.438399999985</v>
      </c>
      <c r="CZ35" s="20" t="s">
        <v>16</v>
      </c>
      <c r="DA35" s="20" t="s">
        <v>16</v>
      </c>
      <c r="DB35" s="20">
        <v>171</v>
      </c>
      <c r="DC35" s="20">
        <v>5.7</v>
      </c>
      <c r="DD35" s="22">
        <v>2.5000000000000001E-2</v>
      </c>
      <c r="DE35" s="20">
        <v>0</v>
      </c>
      <c r="DF35" s="20"/>
      <c r="DG35" s="20">
        <v>0</v>
      </c>
      <c r="DH35" s="20">
        <v>0</v>
      </c>
      <c r="DI35" s="20" t="s">
        <v>16</v>
      </c>
      <c r="DJ35" s="20"/>
      <c r="DK35" s="20" t="s">
        <v>16</v>
      </c>
      <c r="DL35" s="20" t="s">
        <v>16</v>
      </c>
      <c r="DM35" s="20" t="s">
        <v>16</v>
      </c>
      <c r="DN35" s="20"/>
      <c r="DO35" s="33">
        <f t="shared" si="5"/>
        <v>1</v>
      </c>
      <c r="DP35" s="33">
        <f t="shared" si="1"/>
        <v>0</v>
      </c>
      <c r="DQ35" s="33">
        <f t="shared" si="6"/>
        <v>1</v>
      </c>
      <c r="DR35" s="33">
        <f t="shared" si="7"/>
        <v>0</v>
      </c>
      <c r="DS35" s="27">
        <f t="shared" si="8"/>
        <v>298076.24</v>
      </c>
      <c r="DT35" s="27">
        <f t="shared" si="9"/>
        <v>0</v>
      </c>
      <c r="DU35" s="27">
        <f t="shared" si="10"/>
        <v>0</v>
      </c>
      <c r="DV35" s="27">
        <f t="shared" si="11"/>
        <v>298076.24</v>
      </c>
      <c r="DW35" s="27">
        <f t="shared" si="12"/>
        <v>298076.24</v>
      </c>
      <c r="DX35" s="20" t="s">
        <v>16</v>
      </c>
      <c r="DY35" s="20" t="s">
        <v>16</v>
      </c>
      <c r="DZ35" s="20" t="s">
        <v>16</v>
      </c>
      <c r="EA35" s="20" t="s">
        <v>16</v>
      </c>
      <c r="EB35" s="20">
        <v>298076.24</v>
      </c>
      <c r="EC35" s="20">
        <v>0</v>
      </c>
      <c r="ED35" s="20" t="s">
        <v>16</v>
      </c>
      <c r="EE35" s="20">
        <v>0</v>
      </c>
      <c r="EF35" s="20">
        <v>0</v>
      </c>
      <c r="EG35" s="20" t="s">
        <v>16</v>
      </c>
      <c r="EH35" s="20">
        <v>298076.24</v>
      </c>
      <c r="EI35" s="20" t="s">
        <v>16</v>
      </c>
      <c r="EJ35" s="20" t="s">
        <v>16</v>
      </c>
      <c r="EK35" s="20" t="s">
        <v>16</v>
      </c>
      <c r="EL35" s="20" t="s">
        <v>1074</v>
      </c>
      <c r="EM35" s="20" t="s">
        <v>2053</v>
      </c>
      <c r="EN35" s="20" t="s">
        <v>16</v>
      </c>
      <c r="EO35" s="20" t="s">
        <v>2051</v>
      </c>
      <c r="EP35" s="20" t="s">
        <v>16</v>
      </c>
      <c r="EQ35" s="20" t="s">
        <v>16</v>
      </c>
      <c r="ER35" s="20" t="s">
        <v>16</v>
      </c>
      <c r="ES35" s="20" t="s">
        <v>2060</v>
      </c>
      <c r="ET35" s="20">
        <v>277</v>
      </c>
      <c r="EU35" s="20">
        <v>6400</v>
      </c>
      <c r="EV35" s="20" t="s">
        <v>698</v>
      </c>
      <c r="EW35" s="20" t="s">
        <v>251</v>
      </c>
      <c r="EX35" s="34" t="s">
        <v>16</v>
      </c>
      <c r="EY35" s="57">
        <v>1</v>
      </c>
    </row>
    <row r="36" spans="1:156" s="64" customFormat="1" ht="12.75" customHeight="1" x14ac:dyDescent="0.2">
      <c r="A36" s="64" t="s">
        <v>2316</v>
      </c>
      <c r="B36" s="64" t="s">
        <v>2318</v>
      </c>
      <c r="C36" s="64">
        <v>901604</v>
      </c>
      <c r="D36" s="64" t="s">
        <v>2316</v>
      </c>
      <c r="E36" s="64" t="s">
        <v>2317</v>
      </c>
      <c r="F36" s="64" t="s">
        <v>2318</v>
      </c>
      <c r="G36" s="20" t="s">
        <v>194</v>
      </c>
      <c r="H36" s="20" t="s">
        <v>1138</v>
      </c>
      <c r="I36" s="20" t="s">
        <v>358</v>
      </c>
      <c r="J36" s="22" t="s">
        <v>291</v>
      </c>
      <c r="K36" s="23">
        <v>0</v>
      </c>
      <c r="L36" s="23">
        <v>1</v>
      </c>
      <c r="M36" s="23" t="s">
        <v>16</v>
      </c>
      <c r="N36" s="23">
        <v>1</v>
      </c>
      <c r="O36" s="24" t="s">
        <v>2319</v>
      </c>
      <c r="P36" s="20" t="s">
        <v>2049</v>
      </c>
      <c r="Q36" s="20" t="s">
        <v>2320</v>
      </c>
      <c r="R36" s="20" t="s">
        <v>2050</v>
      </c>
      <c r="S36" s="20">
        <v>13</v>
      </c>
      <c r="T36" s="25" t="s">
        <v>1831</v>
      </c>
      <c r="U36" s="20" t="s">
        <v>695</v>
      </c>
      <c r="V36" s="20" t="s">
        <v>251</v>
      </c>
      <c r="W36" s="26" t="s">
        <v>2321</v>
      </c>
      <c r="X36" s="20">
        <v>237</v>
      </c>
      <c r="Y36" s="20" t="s">
        <v>251</v>
      </c>
      <c r="Z36" s="20" t="str">
        <f t="shared" si="3"/>
        <v>-</v>
      </c>
      <c r="AA36" s="20" t="s">
        <v>2322</v>
      </c>
      <c r="AB36" s="20">
        <v>46101</v>
      </c>
      <c r="AC36" s="27">
        <v>100000</v>
      </c>
      <c r="AD36" s="20" t="s">
        <v>1074</v>
      </c>
      <c r="AE36" s="20" t="s">
        <v>2323</v>
      </c>
      <c r="AF36" s="20">
        <v>1</v>
      </c>
      <c r="AG36" s="20">
        <v>1</v>
      </c>
      <c r="AH36" s="20" t="s">
        <v>16</v>
      </c>
      <c r="AI36" s="21" t="s">
        <v>4862</v>
      </c>
      <c r="AJ36" s="20">
        <v>2</v>
      </c>
      <c r="AK36" s="20">
        <v>0</v>
      </c>
      <c r="AL36" s="20" t="s">
        <v>16</v>
      </c>
      <c r="AM36" s="20">
        <v>0</v>
      </c>
      <c r="AN36" s="20">
        <v>1</v>
      </c>
      <c r="AO36" s="20">
        <v>1</v>
      </c>
      <c r="AP36" s="26" t="s">
        <v>1411</v>
      </c>
      <c r="AQ36" s="26" t="s">
        <v>16</v>
      </c>
      <c r="AR36" s="26" t="s">
        <v>16</v>
      </c>
      <c r="AS36" s="20" t="s">
        <v>16</v>
      </c>
      <c r="AT36" s="26" t="s">
        <v>16</v>
      </c>
      <c r="AU36" s="26" t="s">
        <v>16</v>
      </c>
      <c r="AV36" s="26" t="s">
        <v>16</v>
      </c>
      <c r="AW36" s="28" t="s">
        <v>16</v>
      </c>
      <c r="AX36" s="28" t="s">
        <v>16</v>
      </c>
      <c r="AY36" s="28" t="s">
        <v>16</v>
      </c>
      <c r="AZ36" s="28" t="s">
        <v>16</v>
      </c>
      <c r="BA36" s="28" t="s">
        <v>16</v>
      </c>
      <c r="BB36" s="29">
        <v>0</v>
      </c>
      <c r="BC36" s="26">
        <v>42213</v>
      </c>
      <c r="BD36" s="26">
        <v>42219</v>
      </c>
      <c r="BE36" s="26" t="s">
        <v>2324</v>
      </c>
      <c r="BF36" s="20" t="s">
        <v>16</v>
      </c>
      <c r="BG36" s="20">
        <v>0</v>
      </c>
      <c r="BH36" s="27">
        <v>0</v>
      </c>
      <c r="BI36" s="20" t="s">
        <v>16</v>
      </c>
      <c r="BJ36" s="20" t="s">
        <v>16</v>
      </c>
      <c r="BK36" s="20" t="s">
        <v>16</v>
      </c>
      <c r="BL36" s="20" t="s">
        <v>16</v>
      </c>
      <c r="BM36" s="20" t="s">
        <v>16</v>
      </c>
      <c r="BN36" s="20" t="s">
        <v>16</v>
      </c>
      <c r="BO36" s="20" t="s">
        <v>16</v>
      </c>
      <c r="BP36" s="20" t="s">
        <v>16</v>
      </c>
      <c r="BQ36" s="20" t="s">
        <v>16</v>
      </c>
      <c r="BR36" s="20" t="s">
        <v>16</v>
      </c>
      <c r="BS36" s="20" t="s">
        <v>16</v>
      </c>
      <c r="BT36" s="20" t="s">
        <v>16</v>
      </c>
      <c r="BU36" s="20" t="s">
        <v>16</v>
      </c>
      <c r="BV36" s="20" t="s">
        <v>16</v>
      </c>
      <c r="BW36" s="20" t="s">
        <v>16</v>
      </c>
      <c r="BX36" s="20" t="s">
        <v>16</v>
      </c>
      <c r="BY36" s="20" t="s">
        <v>16</v>
      </c>
      <c r="BZ36" s="20" t="s">
        <v>16</v>
      </c>
      <c r="CA36" s="20" t="s">
        <v>16</v>
      </c>
      <c r="CB36" s="20" t="s">
        <v>16</v>
      </c>
      <c r="CC36" s="20" t="s">
        <v>16</v>
      </c>
      <c r="CD36" s="20" t="s">
        <v>16</v>
      </c>
      <c r="CE36" s="20">
        <f t="shared" si="4"/>
        <v>0</v>
      </c>
      <c r="CF36" s="20" t="s">
        <v>16</v>
      </c>
      <c r="CG36" s="20" t="s">
        <v>16</v>
      </c>
      <c r="CH36" s="20" t="s">
        <v>16</v>
      </c>
      <c r="CI36" s="27" t="s">
        <v>16</v>
      </c>
      <c r="CJ36" s="27" t="s">
        <v>16</v>
      </c>
      <c r="CK36" s="31" t="s">
        <v>16</v>
      </c>
      <c r="CL36" s="27" t="s">
        <v>16</v>
      </c>
      <c r="CM36" s="20" t="s">
        <v>16</v>
      </c>
      <c r="CN36" s="20" t="s">
        <v>16</v>
      </c>
      <c r="CO36" s="20" t="s">
        <v>16</v>
      </c>
      <c r="CP36" s="20" t="s">
        <v>16</v>
      </c>
      <c r="CQ36" s="20" t="s">
        <v>16</v>
      </c>
      <c r="CR36" s="20" t="s">
        <v>16</v>
      </c>
      <c r="CS36" s="27">
        <v>73256.41</v>
      </c>
      <c r="CT36" s="79">
        <f>IF(OR(CS36="",CS36="-"),"NA",IF(CS36&gt;10000000000,1,IF(CS36&gt;3000000000,2,IF(CS36&gt;1000000000,3,IF(CS36&gt;600000000,4,IF(CS36&gt;200000000,5,IF(CS36&gt;100000000,6,IF(CS36&gt;50000000,7,IF(CS36&gt;30000000,8,IF(CS36&gt;10000000,9,IF(CS36&gt;7000000,10,IF(CS36&gt;4000000,11,IF(CS36&gt;2000000,12,IF(CS36&gt;1000000,13,IF(CS36&gt;700000,14,IF(CS36&gt;600000,15,IF(CS36&gt;500000,16,IF(CS36&gt;400000,17,IF(CS36&gt;300000,18,IF(CS36&gt;200000,19,IF(CS36&gt;=0,20,ERROR”)))))))))))))))))))))</f>
        <v>20</v>
      </c>
      <c r="CU36" s="27">
        <v>84977.435599999997</v>
      </c>
      <c r="CV36" s="27">
        <f t="shared" si="0"/>
        <v>26743.589999999997</v>
      </c>
      <c r="CW36" s="32">
        <v>0.26743589999999995</v>
      </c>
      <c r="CX36" s="32">
        <v>0.73256410000000005</v>
      </c>
      <c r="CY36" s="27">
        <v>15022.564400000003</v>
      </c>
      <c r="CZ36" s="20" t="s">
        <v>16</v>
      </c>
      <c r="DA36" s="20" t="s">
        <v>16</v>
      </c>
      <c r="DB36" s="20">
        <v>6</v>
      </c>
      <c r="DC36" s="20">
        <v>0.2</v>
      </c>
      <c r="DD36" s="30">
        <v>0.02</v>
      </c>
      <c r="DE36" s="20">
        <v>0</v>
      </c>
      <c r="DF36" s="20"/>
      <c r="DG36" s="20">
        <v>0</v>
      </c>
      <c r="DH36" s="20">
        <v>0</v>
      </c>
      <c r="DI36" s="20" t="s">
        <v>16</v>
      </c>
      <c r="DJ36" s="20"/>
      <c r="DK36" s="20" t="s">
        <v>16</v>
      </c>
      <c r="DL36" s="20" t="s">
        <v>16</v>
      </c>
      <c r="DM36" s="20" t="s">
        <v>16</v>
      </c>
      <c r="DN36" s="20"/>
      <c r="DO36" s="33">
        <f t="shared" si="5"/>
        <v>1</v>
      </c>
      <c r="DP36" s="33">
        <f t="shared" si="1"/>
        <v>0</v>
      </c>
      <c r="DQ36" s="33">
        <f t="shared" si="6"/>
        <v>1</v>
      </c>
      <c r="DR36" s="33">
        <f t="shared" si="7"/>
        <v>0</v>
      </c>
      <c r="DS36" s="27">
        <f t="shared" si="8"/>
        <v>73256.41</v>
      </c>
      <c r="DT36" s="27">
        <f t="shared" si="9"/>
        <v>0</v>
      </c>
      <c r="DU36" s="27">
        <f t="shared" si="10"/>
        <v>0</v>
      </c>
      <c r="DV36" s="27">
        <f t="shared" si="11"/>
        <v>73256.41</v>
      </c>
      <c r="DW36" s="27">
        <f t="shared" si="12"/>
        <v>73256.41</v>
      </c>
      <c r="DX36" s="20" t="s">
        <v>16</v>
      </c>
      <c r="DY36" s="20" t="s">
        <v>16</v>
      </c>
      <c r="DZ36" s="20" t="s">
        <v>16</v>
      </c>
      <c r="EA36" s="20" t="s">
        <v>16</v>
      </c>
      <c r="EB36" s="20">
        <v>73256.41</v>
      </c>
      <c r="EC36" s="20">
        <v>0</v>
      </c>
      <c r="ED36" s="20" t="s">
        <v>16</v>
      </c>
      <c r="EE36" s="20">
        <v>0</v>
      </c>
      <c r="EF36" s="20">
        <v>0</v>
      </c>
      <c r="EG36" s="20" t="s">
        <v>16</v>
      </c>
      <c r="EH36" s="20">
        <v>73256.41</v>
      </c>
      <c r="EI36" s="20" t="s">
        <v>16</v>
      </c>
      <c r="EJ36" s="20" t="s">
        <v>16</v>
      </c>
      <c r="EK36" s="20" t="s">
        <v>16</v>
      </c>
      <c r="EL36" s="20" t="s">
        <v>1074</v>
      </c>
      <c r="EM36" s="20" t="s">
        <v>16</v>
      </c>
      <c r="EN36" s="20" t="s">
        <v>16</v>
      </c>
      <c r="EO36" s="20" t="s">
        <v>2323</v>
      </c>
      <c r="EP36" s="20" t="s">
        <v>16</v>
      </c>
      <c r="EQ36" s="20" t="s">
        <v>16</v>
      </c>
      <c r="ER36" s="20" t="s">
        <v>2325</v>
      </c>
      <c r="ES36" s="20" t="s">
        <v>2326</v>
      </c>
      <c r="ET36" s="20">
        <v>13</v>
      </c>
      <c r="EU36" s="20">
        <v>6760</v>
      </c>
      <c r="EV36" s="20" t="s">
        <v>698</v>
      </c>
      <c r="EW36" s="20" t="s">
        <v>251</v>
      </c>
      <c r="EX36" s="34" t="s">
        <v>16</v>
      </c>
      <c r="EY36" s="57">
        <v>1</v>
      </c>
    </row>
    <row r="37" spans="1:156" s="64" customFormat="1" ht="12.75" customHeight="1" x14ac:dyDescent="0.2">
      <c r="A37" s="64" t="s">
        <v>2082</v>
      </c>
      <c r="B37" s="64" t="s">
        <v>2084</v>
      </c>
      <c r="C37" s="64">
        <v>1182287</v>
      </c>
      <c r="D37" s="64" t="s">
        <v>2082</v>
      </c>
      <c r="E37" s="64" t="s">
        <v>2083</v>
      </c>
      <c r="F37" s="64" t="s">
        <v>2084</v>
      </c>
      <c r="G37" s="20" t="s">
        <v>194</v>
      </c>
      <c r="H37" s="20" t="s">
        <v>1138</v>
      </c>
      <c r="I37" s="20" t="s">
        <v>358</v>
      </c>
      <c r="J37" s="22" t="s">
        <v>2085</v>
      </c>
      <c r="K37" s="23">
        <v>0</v>
      </c>
      <c r="L37" s="23">
        <v>1</v>
      </c>
      <c r="M37" s="23" t="s">
        <v>16</v>
      </c>
      <c r="N37" s="23">
        <v>1</v>
      </c>
      <c r="O37" s="24" t="s">
        <v>2086</v>
      </c>
      <c r="P37" s="24" t="s">
        <v>2086</v>
      </c>
      <c r="Q37" s="20" t="s">
        <v>2086</v>
      </c>
      <c r="R37" s="20" t="s">
        <v>2088</v>
      </c>
      <c r="S37" s="20">
        <v>254</v>
      </c>
      <c r="T37" s="25" t="s">
        <v>1751</v>
      </c>
      <c r="U37" s="20" t="s">
        <v>754</v>
      </c>
      <c r="V37" s="20" t="s">
        <v>251</v>
      </c>
      <c r="W37" s="26" t="s">
        <v>1031</v>
      </c>
      <c r="X37" s="20" t="s">
        <v>16</v>
      </c>
      <c r="Y37" s="20" t="s">
        <v>16</v>
      </c>
      <c r="Z37" s="20" t="str">
        <f t="shared" si="3"/>
        <v>-</v>
      </c>
      <c r="AA37" s="20" t="s">
        <v>16</v>
      </c>
      <c r="AB37" s="20">
        <v>46101</v>
      </c>
      <c r="AC37" s="27">
        <v>650000</v>
      </c>
      <c r="AD37" s="20" t="s">
        <v>1074</v>
      </c>
      <c r="AE37" s="20" t="s">
        <v>1421</v>
      </c>
      <c r="AF37" s="20">
        <v>1</v>
      </c>
      <c r="AG37" s="20">
        <v>0</v>
      </c>
      <c r="AH37" s="20">
        <v>6</v>
      </c>
      <c r="AI37" s="20">
        <v>0.5</v>
      </c>
      <c r="AJ37" s="20" t="s">
        <v>16</v>
      </c>
      <c r="AK37" s="20" t="s">
        <v>16</v>
      </c>
      <c r="AL37" s="20">
        <v>0</v>
      </c>
      <c r="AM37" s="20" t="s">
        <v>16</v>
      </c>
      <c r="AN37" s="20" t="s">
        <v>16</v>
      </c>
      <c r="AO37" s="20">
        <v>1</v>
      </c>
      <c r="AP37" s="26" t="s">
        <v>2090</v>
      </c>
      <c r="AQ37" s="26" t="s">
        <v>16</v>
      </c>
      <c r="AR37" s="26" t="s">
        <v>16</v>
      </c>
      <c r="AS37" s="20" t="s">
        <v>16</v>
      </c>
      <c r="AT37" s="26" t="s">
        <v>16</v>
      </c>
      <c r="AU37" s="26" t="s">
        <v>16</v>
      </c>
      <c r="AV37" s="26" t="s">
        <v>16</v>
      </c>
      <c r="AW37" s="28" t="s">
        <v>16</v>
      </c>
      <c r="AX37" s="28" t="s">
        <v>16</v>
      </c>
      <c r="AY37" s="28" t="s">
        <v>16</v>
      </c>
      <c r="AZ37" s="28" t="s">
        <v>16</v>
      </c>
      <c r="BA37" s="28" t="s">
        <v>16</v>
      </c>
      <c r="BB37" s="29">
        <v>0</v>
      </c>
      <c r="BC37" s="26">
        <v>42564</v>
      </c>
      <c r="BD37" s="26">
        <v>42582</v>
      </c>
      <c r="BE37" s="26" t="s">
        <v>1031</v>
      </c>
      <c r="BF37" s="20" t="s">
        <v>2092</v>
      </c>
      <c r="BG37" s="20">
        <v>0</v>
      </c>
      <c r="BH37" s="27">
        <v>0</v>
      </c>
      <c r="BI37" s="20" t="s">
        <v>16</v>
      </c>
      <c r="BJ37" s="20" t="s">
        <v>16</v>
      </c>
      <c r="BK37" s="20" t="s">
        <v>16</v>
      </c>
      <c r="BL37" s="20" t="s">
        <v>16</v>
      </c>
      <c r="BM37" s="20" t="s">
        <v>16</v>
      </c>
      <c r="BN37" s="20" t="s">
        <v>16</v>
      </c>
      <c r="BO37" s="20" t="s">
        <v>16</v>
      </c>
      <c r="BP37" s="20" t="s">
        <v>16</v>
      </c>
      <c r="BQ37" s="20" t="s">
        <v>16</v>
      </c>
      <c r="BR37" s="20" t="s">
        <v>16</v>
      </c>
      <c r="BS37" s="20" t="s">
        <v>16</v>
      </c>
      <c r="BT37" s="20" t="s">
        <v>16</v>
      </c>
      <c r="BU37" s="20" t="s">
        <v>16</v>
      </c>
      <c r="BV37" s="20" t="s">
        <v>16</v>
      </c>
      <c r="BW37" s="20" t="s">
        <v>16</v>
      </c>
      <c r="BX37" s="20" t="s">
        <v>16</v>
      </c>
      <c r="BY37" s="20" t="s">
        <v>16</v>
      </c>
      <c r="BZ37" s="20" t="s">
        <v>16</v>
      </c>
      <c r="CA37" s="20" t="s">
        <v>16</v>
      </c>
      <c r="CB37" s="20" t="s">
        <v>16</v>
      </c>
      <c r="CC37" s="20" t="s">
        <v>16</v>
      </c>
      <c r="CD37" s="20" t="s">
        <v>16</v>
      </c>
      <c r="CE37" s="20">
        <f t="shared" si="4"/>
        <v>0</v>
      </c>
      <c r="CF37" s="20" t="s">
        <v>16</v>
      </c>
      <c r="CG37" s="20" t="s">
        <v>16</v>
      </c>
      <c r="CH37" s="20" t="s">
        <v>16</v>
      </c>
      <c r="CI37" s="27" t="s">
        <v>16</v>
      </c>
      <c r="CJ37" s="27" t="s">
        <v>16</v>
      </c>
      <c r="CK37" s="31" t="s">
        <v>16</v>
      </c>
      <c r="CL37" s="27" t="s">
        <v>16</v>
      </c>
      <c r="CM37" s="20" t="s">
        <v>16</v>
      </c>
      <c r="CN37" s="20" t="s">
        <v>16</v>
      </c>
      <c r="CO37" s="20" t="s">
        <v>16</v>
      </c>
      <c r="CP37" s="20" t="s">
        <v>16</v>
      </c>
      <c r="CQ37" s="20" t="s">
        <v>16</v>
      </c>
      <c r="CR37" s="20" t="s">
        <v>16</v>
      </c>
      <c r="CS37" s="27">
        <v>627121.43999999994</v>
      </c>
      <c r="CT37" s="79">
        <f>IF(OR(CS37="",CS37="-"),"NA",IF(CS37&gt;10000000000,1,IF(CS37&gt;3000000000,2,IF(CS37&gt;1000000000,3,IF(CS37&gt;600000000,4,IF(CS37&gt;200000000,5,IF(CS37&gt;100000000,6,IF(CS37&gt;50000000,7,IF(CS37&gt;30000000,8,IF(CS37&gt;10000000,9,IF(CS37&gt;7000000,10,IF(CS37&gt;4000000,11,IF(CS37&gt;2000000,12,IF(CS37&gt;1000000,13,IF(CS37&gt;700000,14,IF(CS37&gt;600000,15,IF(CS37&gt;500000,16,IF(CS37&gt;400000,17,IF(CS37&gt;300000,18,IF(CS37&gt;200000,19,IF(CS37&gt;=0,20,ERROR”)))))))))))))))))))))</f>
        <v>15</v>
      </c>
      <c r="CU37" s="27">
        <v>727460.8703999999</v>
      </c>
      <c r="CV37" s="27">
        <f t="shared" si="0"/>
        <v>22878.560000000056</v>
      </c>
      <c r="CW37" s="32">
        <v>3.5197784615384704E-2</v>
      </c>
      <c r="CX37" s="32">
        <v>0.9648022153846153</v>
      </c>
      <c r="CY37" s="27">
        <v>-77460.870399999898</v>
      </c>
      <c r="CZ37" s="20" t="s">
        <v>16</v>
      </c>
      <c r="DA37" s="20" t="s">
        <v>16</v>
      </c>
      <c r="DB37" s="20">
        <v>18</v>
      </c>
      <c r="DC37" s="20">
        <v>0.6</v>
      </c>
      <c r="DD37" s="22">
        <v>2.5000000000000001E-2</v>
      </c>
      <c r="DE37" s="20">
        <v>0</v>
      </c>
      <c r="DF37" s="20"/>
      <c r="DG37" s="20">
        <v>0</v>
      </c>
      <c r="DH37" s="20">
        <v>0</v>
      </c>
      <c r="DI37" s="20" t="s">
        <v>16</v>
      </c>
      <c r="DJ37" s="20"/>
      <c r="DK37" s="20" t="s">
        <v>16</v>
      </c>
      <c r="DL37" s="20" t="s">
        <v>16</v>
      </c>
      <c r="DM37" s="20" t="s">
        <v>16</v>
      </c>
      <c r="DN37" s="20"/>
      <c r="DO37" s="33">
        <f t="shared" si="5"/>
        <v>1</v>
      </c>
      <c r="DP37" s="33">
        <f t="shared" si="1"/>
        <v>0</v>
      </c>
      <c r="DQ37" s="33">
        <f t="shared" si="6"/>
        <v>1</v>
      </c>
      <c r="DR37" s="33">
        <f t="shared" si="7"/>
        <v>0</v>
      </c>
      <c r="DS37" s="27">
        <f t="shared" si="8"/>
        <v>627121.43999999994</v>
      </c>
      <c r="DT37" s="27">
        <f t="shared" si="9"/>
        <v>0</v>
      </c>
      <c r="DU37" s="27">
        <f t="shared" si="10"/>
        <v>0</v>
      </c>
      <c r="DV37" s="27">
        <f t="shared" si="11"/>
        <v>627121.43999999994</v>
      </c>
      <c r="DW37" s="27">
        <f t="shared" si="12"/>
        <v>627121.43999999994</v>
      </c>
      <c r="DX37" s="20" t="s">
        <v>16</v>
      </c>
      <c r="DY37" s="20" t="s">
        <v>16</v>
      </c>
      <c r="DZ37" s="20" t="s">
        <v>16</v>
      </c>
      <c r="EA37" s="20" t="s">
        <v>16</v>
      </c>
      <c r="EB37" s="20">
        <v>627121.43999999994</v>
      </c>
      <c r="EC37" s="20">
        <v>0</v>
      </c>
      <c r="ED37" s="20" t="s">
        <v>16</v>
      </c>
      <c r="EE37" s="20">
        <v>0</v>
      </c>
      <c r="EF37" s="20">
        <v>0</v>
      </c>
      <c r="EG37" s="20" t="s">
        <v>16</v>
      </c>
      <c r="EH37" s="20">
        <v>627121.43999999994</v>
      </c>
      <c r="EI37" s="20" t="s">
        <v>16</v>
      </c>
      <c r="EJ37" s="20" t="s">
        <v>16</v>
      </c>
      <c r="EK37" s="20" t="s">
        <v>16</v>
      </c>
      <c r="EL37" s="20" t="s">
        <v>1074</v>
      </c>
      <c r="EM37" s="20" t="s">
        <v>2092</v>
      </c>
      <c r="EN37" s="20" t="s">
        <v>16</v>
      </c>
      <c r="EO37" s="20" t="s">
        <v>1421</v>
      </c>
      <c r="EP37" s="20" t="s">
        <v>16</v>
      </c>
      <c r="EQ37" s="20" t="s">
        <v>16</v>
      </c>
      <c r="ER37" s="20" t="s">
        <v>16</v>
      </c>
      <c r="ES37" s="20" t="s">
        <v>2088</v>
      </c>
      <c r="ET37" s="20">
        <v>254</v>
      </c>
      <c r="EU37" s="20">
        <v>9470</v>
      </c>
      <c r="EV37" s="20" t="s">
        <v>754</v>
      </c>
      <c r="EW37" s="20" t="s">
        <v>251</v>
      </c>
      <c r="EX37" s="34" t="s">
        <v>16</v>
      </c>
      <c r="EY37" s="57">
        <v>1</v>
      </c>
      <c r="EZ37" s="21"/>
    </row>
    <row r="38" spans="1:156" s="64" customFormat="1" ht="12.75" customHeight="1" x14ac:dyDescent="0.2">
      <c r="A38" s="64" t="s">
        <v>2438</v>
      </c>
      <c r="B38" s="64" t="s">
        <v>2440</v>
      </c>
      <c r="C38" s="64">
        <v>901363</v>
      </c>
      <c r="D38" s="64" t="s">
        <v>2438</v>
      </c>
      <c r="E38" s="64" t="s">
        <v>2439</v>
      </c>
      <c r="F38" s="64" t="s">
        <v>2440</v>
      </c>
      <c r="G38" s="20" t="s">
        <v>194</v>
      </c>
      <c r="H38" s="20" t="s">
        <v>1138</v>
      </c>
      <c r="I38" s="20" t="s">
        <v>358</v>
      </c>
      <c r="J38" s="22" t="s">
        <v>2441</v>
      </c>
      <c r="K38" s="23">
        <v>0</v>
      </c>
      <c r="L38" s="23">
        <v>1</v>
      </c>
      <c r="M38" s="23" t="s">
        <v>16</v>
      </c>
      <c r="N38" s="23">
        <v>1</v>
      </c>
      <c r="O38" s="24" t="s">
        <v>2442</v>
      </c>
      <c r="P38" s="20" t="s">
        <v>2443</v>
      </c>
      <c r="Q38" s="20" t="s">
        <v>2444</v>
      </c>
      <c r="R38" s="20" t="s">
        <v>2445</v>
      </c>
      <c r="S38" s="20">
        <v>11</v>
      </c>
      <c r="T38" s="25" t="s">
        <v>1831</v>
      </c>
      <c r="U38" s="20" t="s">
        <v>695</v>
      </c>
      <c r="V38" s="20" t="s">
        <v>251</v>
      </c>
      <c r="W38" s="26">
        <v>40972</v>
      </c>
      <c r="X38" s="20">
        <v>108</v>
      </c>
      <c r="Y38" s="20" t="s">
        <v>251</v>
      </c>
      <c r="Z38" s="20">
        <f t="shared" si="3"/>
        <v>1223</v>
      </c>
      <c r="AA38" s="20" t="s">
        <v>306</v>
      </c>
      <c r="AB38" s="20">
        <v>46101</v>
      </c>
      <c r="AC38" s="27">
        <v>420000</v>
      </c>
      <c r="AD38" s="20" t="s">
        <v>1074</v>
      </c>
      <c r="AE38" s="20" t="s">
        <v>2323</v>
      </c>
      <c r="AF38" s="20">
        <v>1</v>
      </c>
      <c r="AG38" s="20">
        <v>1</v>
      </c>
      <c r="AH38" s="20" t="s">
        <v>16</v>
      </c>
      <c r="AI38" s="21" t="s">
        <v>4862</v>
      </c>
      <c r="AJ38" s="20">
        <v>2</v>
      </c>
      <c r="AK38" s="20">
        <v>0</v>
      </c>
      <c r="AL38" s="20" t="s">
        <v>16</v>
      </c>
      <c r="AM38" s="20">
        <v>0</v>
      </c>
      <c r="AN38" s="20">
        <v>1</v>
      </c>
      <c r="AO38" s="20">
        <v>1</v>
      </c>
      <c r="AP38" s="26" t="s">
        <v>2446</v>
      </c>
      <c r="AQ38" s="26" t="s">
        <v>16</v>
      </c>
      <c r="AR38" s="26" t="s">
        <v>16</v>
      </c>
      <c r="AS38" s="20" t="s">
        <v>16</v>
      </c>
      <c r="AT38" s="26" t="s">
        <v>16</v>
      </c>
      <c r="AU38" s="26" t="s">
        <v>16</v>
      </c>
      <c r="AV38" s="26" t="s">
        <v>16</v>
      </c>
      <c r="AW38" s="28" t="s">
        <v>16</v>
      </c>
      <c r="AX38" s="28" t="s">
        <v>16</v>
      </c>
      <c r="AY38" s="28" t="s">
        <v>16</v>
      </c>
      <c r="AZ38" s="28" t="s">
        <v>16</v>
      </c>
      <c r="BA38" s="28" t="s">
        <v>16</v>
      </c>
      <c r="BB38" s="29">
        <v>0</v>
      </c>
      <c r="BC38" s="26">
        <v>42195</v>
      </c>
      <c r="BD38" s="26">
        <v>42210</v>
      </c>
      <c r="BE38" s="26" t="s">
        <v>1060</v>
      </c>
      <c r="BF38" s="20" t="s">
        <v>2441</v>
      </c>
      <c r="BG38" s="20">
        <v>0</v>
      </c>
      <c r="BH38" s="27">
        <v>0</v>
      </c>
      <c r="BI38" s="20" t="s">
        <v>16</v>
      </c>
      <c r="BJ38" s="20" t="s">
        <v>16</v>
      </c>
      <c r="BK38" s="20" t="s">
        <v>16</v>
      </c>
      <c r="BL38" s="20" t="s">
        <v>16</v>
      </c>
      <c r="BM38" s="20" t="s">
        <v>16</v>
      </c>
      <c r="BN38" s="20" t="s">
        <v>16</v>
      </c>
      <c r="BO38" s="20" t="s">
        <v>16</v>
      </c>
      <c r="BP38" s="20" t="s">
        <v>16</v>
      </c>
      <c r="BQ38" s="20" t="s">
        <v>16</v>
      </c>
      <c r="BR38" s="20" t="s">
        <v>16</v>
      </c>
      <c r="BS38" s="20" t="s">
        <v>16</v>
      </c>
      <c r="BT38" s="20" t="s">
        <v>16</v>
      </c>
      <c r="BU38" s="20" t="s">
        <v>16</v>
      </c>
      <c r="BV38" s="20" t="s">
        <v>16</v>
      </c>
      <c r="BW38" s="20" t="s">
        <v>16</v>
      </c>
      <c r="BX38" s="20" t="s">
        <v>16</v>
      </c>
      <c r="BY38" s="20" t="s">
        <v>16</v>
      </c>
      <c r="BZ38" s="20" t="s">
        <v>16</v>
      </c>
      <c r="CA38" s="20" t="s">
        <v>16</v>
      </c>
      <c r="CB38" s="20" t="s">
        <v>16</v>
      </c>
      <c r="CC38" s="20" t="s">
        <v>16</v>
      </c>
      <c r="CD38" s="20" t="s">
        <v>16</v>
      </c>
      <c r="CE38" s="20">
        <f t="shared" si="4"/>
        <v>0</v>
      </c>
      <c r="CF38" s="20" t="s">
        <v>16</v>
      </c>
      <c r="CG38" s="20" t="s">
        <v>16</v>
      </c>
      <c r="CH38" s="20" t="s">
        <v>16</v>
      </c>
      <c r="CI38" s="27" t="s">
        <v>16</v>
      </c>
      <c r="CJ38" s="27" t="s">
        <v>16</v>
      </c>
      <c r="CK38" s="31" t="s">
        <v>16</v>
      </c>
      <c r="CL38" s="27" t="s">
        <v>16</v>
      </c>
      <c r="CM38" s="20" t="s">
        <v>16</v>
      </c>
      <c r="CN38" s="20" t="s">
        <v>16</v>
      </c>
      <c r="CO38" s="20" t="s">
        <v>16</v>
      </c>
      <c r="CP38" s="20" t="s">
        <v>16</v>
      </c>
      <c r="CQ38" s="20" t="s">
        <v>16</v>
      </c>
      <c r="CR38" s="20" t="s">
        <v>16</v>
      </c>
      <c r="CS38" s="27">
        <v>87094.7</v>
      </c>
      <c r="CT38" s="79">
        <f>IF(OR(CS38="",CS38="-"),"NA",IF(CS38&gt;10000000000,1,IF(CS38&gt;3000000000,2,IF(CS38&gt;1000000000,3,IF(CS38&gt;600000000,4,IF(CS38&gt;200000000,5,IF(CS38&gt;100000000,6,IF(CS38&gt;50000000,7,IF(CS38&gt;30000000,8,IF(CS38&gt;10000000,9,IF(CS38&gt;7000000,10,IF(CS38&gt;4000000,11,IF(CS38&gt;2000000,12,IF(CS38&gt;1000000,13,IF(CS38&gt;700000,14,IF(CS38&gt;600000,15,IF(CS38&gt;500000,16,IF(CS38&gt;400000,17,IF(CS38&gt;300000,18,IF(CS38&gt;200000,19,IF(CS38&gt;=0,20,ERROR”)))))))))))))))))))))</f>
        <v>20</v>
      </c>
      <c r="CU38" s="27">
        <v>101029.85199999998</v>
      </c>
      <c r="CV38" s="27">
        <f t="shared" si="0"/>
        <v>332905.3</v>
      </c>
      <c r="CW38" s="32">
        <v>0.79263166666666662</v>
      </c>
      <c r="CX38" s="32">
        <v>0.20736833333333332</v>
      </c>
      <c r="CY38" s="27">
        <v>318970.14800000004</v>
      </c>
      <c r="CZ38" s="20" t="s">
        <v>16</v>
      </c>
      <c r="DA38" s="20" t="s">
        <v>16</v>
      </c>
      <c r="DB38" s="20">
        <v>15</v>
      </c>
      <c r="DC38" s="20">
        <v>0.5</v>
      </c>
      <c r="DD38" s="30">
        <v>0.02</v>
      </c>
      <c r="DE38" s="20">
        <v>0</v>
      </c>
      <c r="DF38" s="20"/>
      <c r="DG38" s="20">
        <v>0</v>
      </c>
      <c r="DH38" s="20">
        <v>0</v>
      </c>
      <c r="DI38" s="20" t="s">
        <v>16</v>
      </c>
      <c r="DJ38" s="20"/>
      <c r="DK38" s="20" t="s">
        <v>16</v>
      </c>
      <c r="DL38" s="20" t="s">
        <v>16</v>
      </c>
      <c r="DM38" s="20" t="s">
        <v>16</v>
      </c>
      <c r="DN38" s="20"/>
      <c r="DO38" s="33">
        <f t="shared" si="5"/>
        <v>1</v>
      </c>
      <c r="DP38" s="33">
        <f t="shared" si="1"/>
        <v>0</v>
      </c>
      <c r="DQ38" s="33">
        <f t="shared" si="6"/>
        <v>1</v>
      </c>
      <c r="DR38" s="33">
        <f t="shared" si="7"/>
        <v>0</v>
      </c>
      <c r="DS38" s="27">
        <f t="shared" si="8"/>
        <v>87094.7</v>
      </c>
      <c r="DT38" s="27">
        <f t="shared" si="9"/>
        <v>0</v>
      </c>
      <c r="DU38" s="27">
        <f t="shared" si="10"/>
        <v>0</v>
      </c>
      <c r="DV38" s="27">
        <f t="shared" si="11"/>
        <v>87094.7</v>
      </c>
      <c r="DW38" s="27">
        <f t="shared" si="12"/>
        <v>87094.7</v>
      </c>
      <c r="DX38" s="20" t="s">
        <v>16</v>
      </c>
      <c r="DY38" s="20" t="s">
        <v>16</v>
      </c>
      <c r="DZ38" s="20" t="s">
        <v>16</v>
      </c>
      <c r="EA38" s="20" t="s">
        <v>16</v>
      </c>
      <c r="EB38" s="20">
        <v>87094.7</v>
      </c>
      <c r="EC38" s="20">
        <v>0</v>
      </c>
      <c r="ED38" s="20" t="s">
        <v>16</v>
      </c>
      <c r="EE38" s="20">
        <v>0</v>
      </c>
      <c r="EF38" s="20">
        <v>0</v>
      </c>
      <c r="EG38" s="20" t="s">
        <v>16</v>
      </c>
      <c r="EH38" s="20">
        <v>87094.7</v>
      </c>
      <c r="EI38" s="20" t="s">
        <v>16</v>
      </c>
      <c r="EJ38" s="20" t="s">
        <v>16</v>
      </c>
      <c r="EK38" s="20" t="s">
        <v>16</v>
      </c>
      <c r="EL38" s="20" t="s">
        <v>1074</v>
      </c>
      <c r="EM38" s="20" t="s">
        <v>2441</v>
      </c>
      <c r="EN38" s="20" t="s">
        <v>16</v>
      </c>
      <c r="EO38" s="20" t="s">
        <v>2323</v>
      </c>
      <c r="EP38" s="20" t="s">
        <v>16</v>
      </c>
      <c r="EQ38" s="20" t="s">
        <v>16</v>
      </c>
      <c r="ER38" s="20" t="s">
        <v>2447</v>
      </c>
      <c r="ES38" s="20" t="s">
        <v>2448</v>
      </c>
      <c r="ET38" s="20">
        <v>11</v>
      </c>
      <c r="EU38" s="20">
        <v>6700</v>
      </c>
      <c r="EV38" s="20" t="s">
        <v>698</v>
      </c>
      <c r="EW38" s="20" t="s">
        <v>251</v>
      </c>
      <c r="EX38" s="34" t="s">
        <v>16</v>
      </c>
      <c r="EY38" s="57">
        <v>1</v>
      </c>
      <c r="EZ38" s="21"/>
    </row>
    <row r="39" spans="1:156" s="64" customFormat="1" ht="12.75" customHeight="1" x14ac:dyDescent="0.2">
      <c r="A39" s="64" t="s">
        <v>2100</v>
      </c>
      <c r="B39" s="64" t="s">
        <v>2102</v>
      </c>
      <c r="C39" s="64">
        <v>1183863</v>
      </c>
      <c r="D39" s="64" t="s">
        <v>2100</v>
      </c>
      <c r="E39" s="64" t="s">
        <v>2101</v>
      </c>
      <c r="F39" s="64" t="s">
        <v>2102</v>
      </c>
      <c r="G39" s="20" t="s">
        <v>194</v>
      </c>
      <c r="H39" s="20" t="s">
        <v>1138</v>
      </c>
      <c r="I39" s="20" t="s">
        <v>358</v>
      </c>
      <c r="J39" s="22" t="s">
        <v>2103</v>
      </c>
      <c r="K39" s="23">
        <v>0</v>
      </c>
      <c r="L39" s="23">
        <v>1</v>
      </c>
      <c r="M39" s="23" t="s">
        <v>16</v>
      </c>
      <c r="N39" s="23">
        <v>1</v>
      </c>
      <c r="O39" s="24" t="s">
        <v>1417</v>
      </c>
      <c r="P39" s="20" t="s">
        <v>1418</v>
      </c>
      <c r="Q39" s="20" t="s">
        <v>1417</v>
      </c>
      <c r="R39" s="20" t="s">
        <v>1419</v>
      </c>
      <c r="S39" s="20">
        <v>3</v>
      </c>
      <c r="T39" s="25" t="s">
        <v>661</v>
      </c>
      <c r="U39" s="20" t="s">
        <v>807</v>
      </c>
      <c r="V39" s="20" t="s">
        <v>251</v>
      </c>
      <c r="W39" s="26" t="s">
        <v>1031</v>
      </c>
      <c r="X39" s="20" t="s">
        <v>16</v>
      </c>
      <c r="Y39" s="20" t="s">
        <v>16</v>
      </c>
      <c r="Z39" s="20" t="str">
        <f t="shared" si="3"/>
        <v>-</v>
      </c>
      <c r="AA39" s="20" t="s">
        <v>16</v>
      </c>
      <c r="AB39" s="20">
        <v>46101</v>
      </c>
      <c r="AC39" s="27">
        <v>688000</v>
      </c>
      <c r="AD39" s="20" t="s">
        <v>1074</v>
      </c>
      <c r="AE39" s="20" t="s">
        <v>1421</v>
      </c>
      <c r="AF39" s="20">
        <v>1</v>
      </c>
      <c r="AG39" s="20">
        <v>0</v>
      </c>
      <c r="AH39" s="20">
        <v>5</v>
      </c>
      <c r="AI39" s="20">
        <v>0.5</v>
      </c>
      <c r="AJ39" s="20" t="s">
        <v>16</v>
      </c>
      <c r="AK39" s="20" t="s">
        <v>16</v>
      </c>
      <c r="AL39" s="20">
        <v>0</v>
      </c>
      <c r="AM39" s="20" t="s">
        <v>16</v>
      </c>
      <c r="AN39" s="20" t="s">
        <v>16</v>
      </c>
      <c r="AO39" s="20">
        <v>1</v>
      </c>
      <c r="AP39" s="26" t="s">
        <v>2106</v>
      </c>
      <c r="AQ39" s="26" t="s">
        <v>16</v>
      </c>
      <c r="AR39" s="26" t="s">
        <v>16</v>
      </c>
      <c r="AS39" s="20" t="s">
        <v>16</v>
      </c>
      <c r="AT39" s="26" t="s">
        <v>16</v>
      </c>
      <c r="AU39" s="26" t="s">
        <v>16</v>
      </c>
      <c r="AV39" s="26" t="s">
        <v>16</v>
      </c>
      <c r="AW39" s="28" t="s">
        <v>16</v>
      </c>
      <c r="AX39" s="28" t="s">
        <v>16</v>
      </c>
      <c r="AY39" s="28" t="s">
        <v>16</v>
      </c>
      <c r="AZ39" s="28" t="s">
        <v>16</v>
      </c>
      <c r="BA39" s="28" t="s">
        <v>16</v>
      </c>
      <c r="BB39" s="29">
        <v>0</v>
      </c>
      <c r="BC39" s="26">
        <v>42562</v>
      </c>
      <c r="BD39" s="26">
        <v>42735</v>
      </c>
      <c r="BE39" s="26" t="s">
        <v>1031</v>
      </c>
      <c r="BF39" s="20" t="s">
        <v>2107</v>
      </c>
      <c r="BG39" s="20">
        <v>0</v>
      </c>
      <c r="BH39" s="27">
        <v>0</v>
      </c>
      <c r="BI39" s="20" t="s">
        <v>16</v>
      </c>
      <c r="BJ39" s="20" t="s">
        <v>16</v>
      </c>
      <c r="BK39" s="20" t="s">
        <v>16</v>
      </c>
      <c r="BL39" s="20" t="s">
        <v>16</v>
      </c>
      <c r="BM39" s="20" t="s">
        <v>16</v>
      </c>
      <c r="BN39" s="20" t="s">
        <v>16</v>
      </c>
      <c r="BO39" s="20" t="s">
        <v>16</v>
      </c>
      <c r="BP39" s="20" t="s">
        <v>16</v>
      </c>
      <c r="BQ39" s="20" t="s">
        <v>16</v>
      </c>
      <c r="BR39" s="20" t="s">
        <v>16</v>
      </c>
      <c r="BS39" s="20" t="s">
        <v>16</v>
      </c>
      <c r="BT39" s="20" t="s">
        <v>16</v>
      </c>
      <c r="BU39" s="20" t="s">
        <v>16</v>
      </c>
      <c r="BV39" s="20" t="s">
        <v>16</v>
      </c>
      <c r="BW39" s="20" t="s">
        <v>16</v>
      </c>
      <c r="BX39" s="20" t="s">
        <v>16</v>
      </c>
      <c r="BY39" s="20" t="s">
        <v>16</v>
      </c>
      <c r="BZ39" s="20" t="s">
        <v>16</v>
      </c>
      <c r="CA39" s="20" t="s">
        <v>16</v>
      </c>
      <c r="CB39" s="20" t="s">
        <v>16</v>
      </c>
      <c r="CC39" s="20" t="s">
        <v>16</v>
      </c>
      <c r="CD39" s="20" t="s">
        <v>16</v>
      </c>
      <c r="CE39" s="20">
        <f t="shared" si="4"/>
        <v>0</v>
      </c>
      <c r="CF39" s="20" t="s">
        <v>16</v>
      </c>
      <c r="CG39" s="20" t="s">
        <v>16</v>
      </c>
      <c r="CH39" s="20" t="s">
        <v>16</v>
      </c>
      <c r="CI39" s="27" t="s">
        <v>16</v>
      </c>
      <c r="CJ39" s="27" t="s">
        <v>16</v>
      </c>
      <c r="CK39" s="31" t="s">
        <v>16</v>
      </c>
      <c r="CL39" s="27" t="s">
        <v>16</v>
      </c>
      <c r="CM39" s="20" t="s">
        <v>16</v>
      </c>
      <c r="CN39" s="20" t="s">
        <v>16</v>
      </c>
      <c r="CO39" s="20" t="s">
        <v>16</v>
      </c>
      <c r="CP39" s="20" t="s">
        <v>16</v>
      </c>
      <c r="CQ39" s="20" t="s">
        <v>16</v>
      </c>
      <c r="CR39" s="20" t="s">
        <v>16</v>
      </c>
      <c r="CS39" s="27">
        <v>687330.5</v>
      </c>
      <c r="CT39" s="79">
        <f>IF(OR(CS39="",CS39="-"),"NA",IF(CS39&gt;10000000000,1,IF(CS39&gt;3000000000,2,IF(CS39&gt;1000000000,3,IF(CS39&gt;600000000,4,IF(CS39&gt;200000000,5,IF(CS39&gt;100000000,6,IF(CS39&gt;50000000,7,IF(CS39&gt;30000000,8,IF(CS39&gt;10000000,9,IF(CS39&gt;7000000,10,IF(CS39&gt;4000000,11,IF(CS39&gt;2000000,12,IF(CS39&gt;1000000,13,IF(CS39&gt;700000,14,IF(CS39&gt;600000,15,IF(CS39&gt;500000,16,IF(CS39&gt;400000,17,IF(CS39&gt;300000,18,IF(CS39&gt;200000,19,IF(CS39&gt;=0,20,ERROR”)))))))))))))))))))))</f>
        <v>15</v>
      </c>
      <c r="CU39" s="27">
        <v>797303.37999999989</v>
      </c>
      <c r="CV39" s="27">
        <f t="shared" si="0"/>
        <v>669.5</v>
      </c>
      <c r="CW39" s="32">
        <v>9.7311046511627905E-4</v>
      </c>
      <c r="CX39" s="32">
        <v>0.99902688953488372</v>
      </c>
      <c r="CY39" s="27">
        <v>-109303.37999999989</v>
      </c>
      <c r="CZ39" s="20" t="s">
        <v>16</v>
      </c>
      <c r="DA39" s="20" t="s">
        <v>16</v>
      </c>
      <c r="DB39" s="20">
        <v>173</v>
      </c>
      <c r="DC39" s="20">
        <v>5.7666666666666666</v>
      </c>
      <c r="DD39" s="22">
        <v>2.5000000000000001E-2</v>
      </c>
      <c r="DE39" s="20">
        <v>0</v>
      </c>
      <c r="DF39" s="20"/>
      <c r="DG39" s="20">
        <v>0</v>
      </c>
      <c r="DH39" s="20">
        <v>0</v>
      </c>
      <c r="DI39" s="20" t="s">
        <v>16</v>
      </c>
      <c r="DJ39" s="20"/>
      <c r="DK39" s="20" t="s">
        <v>16</v>
      </c>
      <c r="DL39" s="20" t="s">
        <v>16</v>
      </c>
      <c r="DM39" s="20" t="s">
        <v>16</v>
      </c>
      <c r="DN39" s="20"/>
      <c r="DO39" s="33">
        <f t="shared" si="5"/>
        <v>2</v>
      </c>
      <c r="DP39" s="33">
        <f t="shared" si="1"/>
        <v>0</v>
      </c>
      <c r="DQ39" s="33">
        <f t="shared" si="6"/>
        <v>2</v>
      </c>
      <c r="DR39" s="33">
        <f t="shared" si="7"/>
        <v>0</v>
      </c>
      <c r="DS39" s="27">
        <f t="shared" si="8"/>
        <v>1166814.5</v>
      </c>
      <c r="DT39" s="27">
        <f t="shared" si="9"/>
        <v>0</v>
      </c>
      <c r="DU39" s="27">
        <f t="shared" si="10"/>
        <v>0</v>
      </c>
      <c r="DV39" s="27">
        <f t="shared" si="11"/>
        <v>1166814.5</v>
      </c>
      <c r="DW39" s="27">
        <f t="shared" si="12"/>
        <v>583407.25</v>
      </c>
      <c r="DX39" s="20" t="s">
        <v>16</v>
      </c>
      <c r="DY39" s="20" t="s">
        <v>16</v>
      </c>
      <c r="DZ39" s="20" t="s">
        <v>16</v>
      </c>
      <c r="EA39" s="20" t="s">
        <v>16</v>
      </c>
      <c r="EB39" s="20">
        <v>687330.5</v>
      </c>
      <c r="EC39" s="20">
        <v>0</v>
      </c>
      <c r="ED39" s="20" t="s">
        <v>16</v>
      </c>
      <c r="EE39" s="20">
        <v>0</v>
      </c>
      <c r="EF39" s="20">
        <v>0</v>
      </c>
      <c r="EG39" s="20" t="s">
        <v>16</v>
      </c>
      <c r="EH39" s="20">
        <v>687330.5</v>
      </c>
      <c r="EI39" s="20" t="s">
        <v>16</v>
      </c>
      <c r="EJ39" s="20" t="s">
        <v>16</v>
      </c>
      <c r="EK39" s="20" t="s">
        <v>16</v>
      </c>
      <c r="EL39" s="20" t="s">
        <v>1074</v>
      </c>
      <c r="EM39" s="20" t="s">
        <v>2107</v>
      </c>
      <c r="EN39" s="20" t="s">
        <v>16</v>
      </c>
      <c r="EO39" s="20" t="s">
        <v>1421</v>
      </c>
      <c r="EP39" s="20" t="s">
        <v>16</v>
      </c>
      <c r="EQ39" s="20" t="s">
        <v>16</v>
      </c>
      <c r="ER39" s="20" t="s">
        <v>16</v>
      </c>
      <c r="ES39" s="20" t="s">
        <v>1419</v>
      </c>
      <c r="ET39" s="20">
        <v>3</v>
      </c>
      <c r="EU39" s="20">
        <v>4700</v>
      </c>
      <c r="EV39" s="20" t="s">
        <v>811</v>
      </c>
      <c r="EW39" s="20" t="s">
        <v>251</v>
      </c>
      <c r="EX39" s="34" t="s">
        <v>16</v>
      </c>
      <c r="EY39" s="58">
        <v>1</v>
      </c>
      <c r="EZ39" s="21"/>
    </row>
    <row r="40" spans="1:156" s="64" customFormat="1" ht="12.75" customHeight="1" x14ac:dyDescent="0.2">
      <c r="A40" s="64" t="s">
        <v>3430</v>
      </c>
      <c r="B40" s="64" t="s">
        <v>3432</v>
      </c>
      <c r="C40" s="64">
        <v>1184764</v>
      </c>
      <c r="D40" s="64" t="s">
        <v>3430</v>
      </c>
      <c r="E40" s="64" t="s">
        <v>3431</v>
      </c>
      <c r="F40" s="64" t="s">
        <v>3432</v>
      </c>
      <c r="G40" s="33" t="s">
        <v>194</v>
      </c>
      <c r="H40" s="33">
        <v>6220</v>
      </c>
      <c r="I40" s="33" t="s">
        <v>358</v>
      </c>
      <c r="J40" s="33" t="s">
        <v>3433</v>
      </c>
      <c r="K40" s="33">
        <v>0</v>
      </c>
      <c r="L40" s="23">
        <v>1</v>
      </c>
      <c r="M40" s="33" t="s">
        <v>16</v>
      </c>
      <c r="N40" s="23">
        <v>1</v>
      </c>
      <c r="O40" s="33" t="s">
        <v>3434</v>
      </c>
      <c r="P40" s="33" t="s">
        <v>3434</v>
      </c>
      <c r="Q40" s="33" t="s">
        <v>3434</v>
      </c>
      <c r="R40" s="33" t="s">
        <v>3435</v>
      </c>
      <c r="S40" s="33">
        <v>6</v>
      </c>
      <c r="T40" s="33">
        <v>10200</v>
      </c>
      <c r="U40" s="33" t="s">
        <v>1132</v>
      </c>
      <c r="V40" s="33" t="s">
        <v>251</v>
      </c>
      <c r="W40" s="40" t="s">
        <v>1031</v>
      </c>
      <c r="X40" s="33" t="s">
        <v>16</v>
      </c>
      <c r="Y40" s="33" t="s">
        <v>16</v>
      </c>
      <c r="Z40" s="20" t="str">
        <f t="shared" si="3"/>
        <v>-</v>
      </c>
      <c r="AA40" s="33" t="s">
        <v>16</v>
      </c>
      <c r="AB40" s="20">
        <v>46101</v>
      </c>
      <c r="AC40" s="33">
        <v>775000</v>
      </c>
      <c r="AD40" s="33" t="s">
        <v>1074</v>
      </c>
      <c r="AE40" s="33" t="s">
        <v>1421</v>
      </c>
      <c r="AF40" s="33">
        <v>3</v>
      </c>
      <c r="AG40" s="33">
        <v>1</v>
      </c>
      <c r="AH40" s="33">
        <v>5</v>
      </c>
      <c r="AI40" s="33" t="s">
        <v>2631</v>
      </c>
      <c r="AJ40" s="20" t="s">
        <v>16</v>
      </c>
      <c r="AK40" s="20" t="s">
        <v>16</v>
      </c>
      <c r="AL40" s="20">
        <v>0</v>
      </c>
      <c r="AM40" s="20" t="s">
        <v>16</v>
      </c>
      <c r="AN40" s="20" t="s">
        <v>16</v>
      </c>
      <c r="AO40" s="33">
        <v>1</v>
      </c>
      <c r="AP40" s="26">
        <v>42663</v>
      </c>
      <c r="AQ40" s="26" t="s">
        <v>16</v>
      </c>
      <c r="AR40" s="26" t="s">
        <v>16</v>
      </c>
      <c r="AS40" s="20" t="s">
        <v>16</v>
      </c>
      <c r="AT40" s="26" t="s">
        <v>16</v>
      </c>
      <c r="AU40" s="26" t="s">
        <v>16</v>
      </c>
      <c r="AV40" s="26" t="s">
        <v>16</v>
      </c>
      <c r="AW40" s="33" t="s">
        <v>16</v>
      </c>
      <c r="AX40" s="33" t="s">
        <v>16</v>
      </c>
      <c r="AY40" s="33" t="s">
        <v>16</v>
      </c>
      <c r="AZ40" s="33" t="s">
        <v>16</v>
      </c>
      <c r="BA40" s="33" t="s">
        <v>16</v>
      </c>
      <c r="BB40" s="36">
        <v>0</v>
      </c>
      <c r="BC40" s="26">
        <v>42563</v>
      </c>
      <c r="BD40" s="26">
        <v>42629</v>
      </c>
      <c r="BE40" s="26" t="s">
        <v>1031</v>
      </c>
      <c r="BF40" s="33" t="s">
        <v>3433</v>
      </c>
      <c r="BG40" s="20">
        <v>0</v>
      </c>
      <c r="BH40" s="27">
        <v>0</v>
      </c>
      <c r="BI40" s="33" t="s">
        <v>16</v>
      </c>
      <c r="BJ40" s="33" t="s">
        <v>16</v>
      </c>
      <c r="BK40" s="33" t="s">
        <v>16</v>
      </c>
      <c r="BL40" s="33" t="s">
        <v>16</v>
      </c>
      <c r="BM40" s="33" t="s">
        <v>16</v>
      </c>
      <c r="BN40" s="33" t="s">
        <v>16</v>
      </c>
      <c r="BO40" s="33" t="s">
        <v>16</v>
      </c>
      <c r="BP40" s="33" t="s">
        <v>16</v>
      </c>
      <c r="BQ40" s="33" t="s">
        <v>16</v>
      </c>
      <c r="BR40" s="33" t="s">
        <v>16</v>
      </c>
      <c r="BS40" s="33" t="s">
        <v>16</v>
      </c>
      <c r="BT40" s="33" t="s">
        <v>16</v>
      </c>
      <c r="BU40" s="33" t="s">
        <v>16</v>
      </c>
      <c r="BV40" s="33" t="s">
        <v>16</v>
      </c>
      <c r="BW40" s="33" t="s">
        <v>16</v>
      </c>
      <c r="BX40" s="33" t="s">
        <v>16</v>
      </c>
      <c r="BY40" s="33" t="s">
        <v>16</v>
      </c>
      <c r="BZ40" s="33" t="s">
        <v>16</v>
      </c>
      <c r="CA40" s="33" t="s">
        <v>16</v>
      </c>
      <c r="CB40" s="20" t="s">
        <v>16</v>
      </c>
      <c r="CC40" s="33" t="s">
        <v>16</v>
      </c>
      <c r="CD40" s="33" t="s">
        <v>16</v>
      </c>
      <c r="CE40" s="20">
        <f t="shared" si="4"/>
        <v>0</v>
      </c>
      <c r="CF40" s="33" t="s">
        <v>16</v>
      </c>
      <c r="CG40" s="33" t="s">
        <v>16</v>
      </c>
      <c r="CH40" s="33" t="s">
        <v>16</v>
      </c>
      <c r="CI40" s="27" t="s">
        <v>16</v>
      </c>
      <c r="CJ40" s="33" t="s">
        <v>16</v>
      </c>
      <c r="CK40" s="37" t="s">
        <v>16</v>
      </c>
      <c r="CL40" s="33" t="s">
        <v>16</v>
      </c>
      <c r="CM40" s="33" t="s">
        <v>16</v>
      </c>
      <c r="CN40" s="33" t="s">
        <v>16</v>
      </c>
      <c r="CO40" s="33" t="s">
        <v>16</v>
      </c>
      <c r="CP40" s="33" t="s">
        <v>16</v>
      </c>
      <c r="CQ40" s="33" t="s">
        <v>16</v>
      </c>
      <c r="CR40" s="33" t="s">
        <v>16</v>
      </c>
      <c r="CS40" s="27">
        <v>510695.67999999999</v>
      </c>
      <c r="CT40" s="79">
        <f>IF(OR(CS40="",CS40="-"),"NA",IF(CS40&gt;10000000000,1,IF(CS40&gt;3000000000,2,IF(CS40&gt;1000000000,3,IF(CS40&gt;600000000,4,IF(CS40&gt;200000000,5,IF(CS40&gt;100000000,6,IF(CS40&gt;50000000,7,IF(CS40&gt;30000000,8,IF(CS40&gt;10000000,9,IF(CS40&gt;7000000,10,IF(CS40&gt;4000000,11,IF(CS40&gt;2000000,12,IF(CS40&gt;1000000,13,IF(CS40&gt;700000,14,IF(CS40&gt;600000,15,IF(CS40&gt;500000,16,IF(CS40&gt;400000,17,IF(CS40&gt;300000,18,IF(CS40&gt;200000,19,IF(CS40&gt;=0,20,ERROR”)))))))))))))))))))))</f>
        <v>16</v>
      </c>
      <c r="CU40" s="27">
        <v>592406.99</v>
      </c>
      <c r="CV40" s="27">
        <f t="shared" si="0"/>
        <v>264304.32</v>
      </c>
      <c r="CW40" s="32" t="s">
        <v>16</v>
      </c>
      <c r="CX40" s="32">
        <v>0.6589621677419355</v>
      </c>
      <c r="CY40" s="27" t="s">
        <v>3436</v>
      </c>
      <c r="CZ40" s="33" t="s">
        <v>16</v>
      </c>
      <c r="DA40" s="33" t="s">
        <v>16</v>
      </c>
      <c r="DB40" s="33">
        <v>66</v>
      </c>
      <c r="DC40" s="20">
        <v>2.2000000000000002</v>
      </c>
      <c r="DD40" s="20" t="s">
        <v>16</v>
      </c>
      <c r="DE40" s="33">
        <v>0</v>
      </c>
      <c r="DF40" s="33"/>
      <c r="DG40" s="33">
        <v>0</v>
      </c>
      <c r="DH40" s="33">
        <v>0</v>
      </c>
      <c r="DI40" s="23" t="s">
        <v>16</v>
      </c>
      <c r="DJ40" s="23"/>
      <c r="DK40" s="23" t="s">
        <v>16</v>
      </c>
      <c r="DL40" s="23" t="s">
        <v>16</v>
      </c>
      <c r="DM40" s="23" t="s">
        <v>16</v>
      </c>
      <c r="DN40" s="23"/>
      <c r="DO40" s="33">
        <f t="shared" si="5"/>
        <v>1</v>
      </c>
      <c r="DP40" s="33">
        <f t="shared" si="1"/>
        <v>0</v>
      </c>
      <c r="DQ40" s="33">
        <f t="shared" si="6"/>
        <v>1</v>
      </c>
      <c r="DR40" s="33">
        <f t="shared" si="7"/>
        <v>0</v>
      </c>
      <c r="DS40" s="27">
        <f t="shared" si="8"/>
        <v>510695.67999999999</v>
      </c>
      <c r="DT40" s="27">
        <f t="shared" si="9"/>
        <v>0</v>
      </c>
      <c r="DU40" s="27">
        <f t="shared" si="10"/>
        <v>0</v>
      </c>
      <c r="DV40" s="27">
        <f t="shared" si="11"/>
        <v>510695.67999999999</v>
      </c>
      <c r="DW40" s="27">
        <f t="shared" ref="DW40:DW48" si="13">(DS40/DO40)</f>
        <v>510695.67999999999</v>
      </c>
      <c r="DX40" s="33" t="s">
        <v>16</v>
      </c>
      <c r="DY40" s="33" t="s">
        <v>16</v>
      </c>
      <c r="DZ40" s="33" t="s">
        <v>16</v>
      </c>
      <c r="EA40" s="33" t="s">
        <v>16</v>
      </c>
      <c r="EB40" s="33">
        <v>510695.67999999999</v>
      </c>
      <c r="EC40" s="33">
        <v>0</v>
      </c>
      <c r="ED40" s="33" t="s">
        <v>16</v>
      </c>
      <c r="EE40" s="33">
        <v>0</v>
      </c>
      <c r="EF40" s="33">
        <v>0</v>
      </c>
      <c r="EG40" s="33" t="s">
        <v>16</v>
      </c>
      <c r="EH40" s="33">
        <v>510695.67999999999</v>
      </c>
      <c r="EI40" s="33" t="s">
        <v>16</v>
      </c>
      <c r="EJ40" s="33" t="s">
        <v>16</v>
      </c>
      <c r="EK40" s="33" t="s">
        <v>16</v>
      </c>
      <c r="EL40" s="20" t="s">
        <v>1074</v>
      </c>
      <c r="EM40" s="20" t="s">
        <v>3433</v>
      </c>
      <c r="EN40" s="20" t="s">
        <v>16</v>
      </c>
      <c r="EO40" s="33" t="s">
        <v>1421</v>
      </c>
      <c r="EP40" s="20" t="s">
        <v>16</v>
      </c>
      <c r="EQ40" s="33" t="s">
        <v>16</v>
      </c>
      <c r="ER40" s="33" t="s">
        <v>16</v>
      </c>
      <c r="ES40" s="33" t="s">
        <v>3435</v>
      </c>
      <c r="ET40" s="33">
        <v>6</v>
      </c>
      <c r="EU40" s="33">
        <v>10200</v>
      </c>
      <c r="EV40" s="33" t="s">
        <v>1132</v>
      </c>
      <c r="EW40" s="33" t="s">
        <v>251</v>
      </c>
      <c r="EX40" s="34" t="s">
        <v>16</v>
      </c>
      <c r="EY40" s="58">
        <v>1</v>
      </c>
      <c r="EZ40" s="21"/>
    </row>
    <row r="41" spans="1:156" s="64" customFormat="1" ht="12.75" customHeight="1" x14ac:dyDescent="0.2">
      <c r="A41" s="64" t="s">
        <v>2225</v>
      </c>
      <c r="B41" s="64" t="s">
        <v>2227</v>
      </c>
      <c r="C41" s="64">
        <v>1219926</v>
      </c>
      <c r="D41" s="64" t="s">
        <v>2225</v>
      </c>
      <c r="E41" s="64" t="s">
        <v>2226</v>
      </c>
      <c r="F41" s="64" t="s">
        <v>2227</v>
      </c>
      <c r="G41" s="20" t="s">
        <v>194</v>
      </c>
      <c r="H41" s="20" t="s">
        <v>1138</v>
      </c>
      <c r="I41" s="20" t="s">
        <v>358</v>
      </c>
      <c r="J41" s="22" t="s">
        <v>2228</v>
      </c>
      <c r="K41" s="23">
        <v>0</v>
      </c>
      <c r="L41" s="23">
        <v>1</v>
      </c>
      <c r="M41" s="23" t="s">
        <v>16</v>
      </c>
      <c r="N41" s="23">
        <v>1</v>
      </c>
      <c r="O41" s="24" t="s">
        <v>2229</v>
      </c>
      <c r="P41" s="20" t="s">
        <v>2230</v>
      </c>
      <c r="Q41" s="20" t="s">
        <v>2231</v>
      </c>
      <c r="R41" s="20" t="s">
        <v>2232</v>
      </c>
      <c r="S41" s="20">
        <v>761</v>
      </c>
      <c r="T41" s="25" t="s">
        <v>1945</v>
      </c>
      <c r="U41" s="20" t="s">
        <v>1832</v>
      </c>
      <c r="V41" s="20" t="s">
        <v>251</v>
      </c>
      <c r="W41" s="26" t="s">
        <v>2233</v>
      </c>
      <c r="X41" s="20">
        <v>16</v>
      </c>
      <c r="Y41" s="20" t="s">
        <v>576</v>
      </c>
      <c r="Z41" s="20" t="str">
        <f t="shared" si="3"/>
        <v>-</v>
      </c>
      <c r="AA41" s="20" t="s">
        <v>306</v>
      </c>
      <c r="AB41" s="20">
        <v>46101</v>
      </c>
      <c r="AC41" s="27">
        <v>600000</v>
      </c>
      <c r="AD41" s="20" t="s">
        <v>1074</v>
      </c>
      <c r="AE41" s="20" t="s">
        <v>2234</v>
      </c>
      <c r="AF41" s="20">
        <v>2</v>
      </c>
      <c r="AG41" s="20">
        <v>1</v>
      </c>
      <c r="AH41" s="20">
        <v>6</v>
      </c>
      <c r="AI41" s="20">
        <v>0.5</v>
      </c>
      <c r="AJ41" s="20">
        <v>10</v>
      </c>
      <c r="AK41" s="20">
        <v>0</v>
      </c>
      <c r="AL41" s="20">
        <v>0</v>
      </c>
      <c r="AM41" s="20">
        <v>0</v>
      </c>
      <c r="AN41" s="20">
        <v>0</v>
      </c>
      <c r="AO41" s="20">
        <v>1</v>
      </c>
      <c r="AP41" s="26" t="s">
        <v>2235</v>
      </c>
      <c r="AQ41" s="26" t="s">
        <v>16</v>
      </c>
      <c r="AR41" s="26" t="s">
        <v>16</v>
      </c>
      <c r="AS41" s="20" t="s">
        <v>16</v>
      </c>
      <c r="AT41" s="26" t="s">
        <v>16</v>
      </c>
      <c r="AU41" s="26" t="s">
        <v>16</v>
      </c>
      <c r="AV41" s="26" t="s">
        <v>16</v>
      </c>
      <c r="AW41" s="28" t="s">
        <v>16</v>
      </c>
      <c r="AX41" s="28" t="s">
        <v>16</v>
      </c>
      <c r="AY41" s="28" t="s">
        <v>16</v>
      </c>
      <c r="AZ41" s="28" t="s">
        <v>16</v>
      </c>
      <c r="BA41" s="28" t="s">
        <v>16</v>
      </c>
      <c r="BB41" s="29">
        <v>0</v>
      </c>
      <c r="BC41" s="26">
        <v>42552</v>
      </c>
      <c r="BD41" s="26">
        <v>42735</v>
      </c>
      <c r="BE41" s="26" t="s">
        <v>1031</v>
      </c>
      <c r="BF41" s="20" t="s">
        <v>2228</v>
      </c>
      <c r="BG41" s="30">
        <v>0.1</v>
      </c>
      <c r="BH41" s="27">
        <v>60000</v>
      </c>
      <c r="BI41" s="20" t="s">
        <v>16</v>
      </c>
      <c r="BJ41" s="20" t="s">
        <v>16</v>
      </c>
      <c r="BK41" s="20" t="s">
        <v>16</v>
      </c>
      <c r="BL41" s="20" t="s">
        <v>16</v>
      </c>
      <c r="BM41" s="20" t="s">
        <v>16</v>
      </c>
      <c r="BN41" s="20" t="s">
        <v>16</v>
      </c>
      <c r="BO41" s="20" t="s">
        <v>16</v>
      </c>
      <c r="BP41" s="20" t="s">
        <v>16</v>
      </c>
      <c r="BQ41" s="20" t="s">
        <v>16</v>
      </c>
      <c r="BR41" s="20" t="s">
        <v>16</v>
      </c>
      <c r="BS41" s="20" t="s">
        <v>16</v>
      </c>
      <c r="BT41" s="20" t="s">
        <v>16</v>
      </c>
      <c r="BU41" s="20" t="s">
        <v>16</v>
      </c>
      <c r="BV41" s="20" t="s">
        <v>16</v>
      </c>
      <c r="BW41" s="20" t="s">
        <v>16</v>
      </c>
      <c r="BX41" s="20" t="s">
        <v>16</v>
      </c>
      <c r="BY41" s="20" t="s">
        <v>16</v>
      </c>
      <c r="BZ41" s="20" t="s">
        <v>16</v>
      </c>
      <c r="CA41" s="20" t="s">
        <v>16</v>
      </c>
      <c r="CB41" s="20" t="s">
        <v>16</v>
      </c>
      <c r="CC41" s="20" t="s">
        <v>16</v>
      </c>
      <c r="CD41" s="20" t="s">
        <v>16</v>
      </c>
      <c r="CE41" s="20">
        <f t="shared" si="4"/>
        <v>0</v>
      </c>
      <c r="CF41" s="20" t="s">
        <v>16</v>
      </c>
      <c r="CG41" s="20" t="s">
        <v>16</v>
      </c>
      <c r="CH41" s="20" t="s">
        <v>16</v>
      </c>
      <c r="CI41" s="27" t="s">
        <v>16</v>
      </c>
      <c r="CJ41" s="27" t="s">
        <v>16</v>
      </c>
      <c r="CK41" s="31" t="s">
        <v>16</v>
      </c>
      <c r="CL41" s="27" t="s">
        <v>16</v>
      </c>
      <c r="CM41" s="20" t="s">
        <v>16</v>
      </c>
      <c r="CN41" s="20" t="s">
        <v>16</v>
      </c>
      <c r="CO41" s="20" t="s">
        <v>16</v>
      </c>
      <c r="CP41" s="20" t="s">
        <v>16</v>
      </c>
      <c r="CQ41" s="20" t="s">
        <v>16</v>
      </c>
      <c r="CR41" s="20" t="s">
        <v>16</v>
      </c>
      <c r="CS41" s="27">
        <v>600000</v>
      </c>
      <c r="CT41" s="79">
        <f>IF(OR(CS41="",CS41="-"),"NA",IF(CS41&gt;10000000000,1,IF(CS41&gt;3000000000,2,IF(CS41&gt;1000000000,3,IF(CS41&gt;600000000,4,IF(CS41&gt;200000000,5,IF(CS41&gt;100000000,6,IF(CS41&gt;50000000,7,IF(CS41&gt;30000000,8,IF(CS41&gt;10000000,9,IF(CS41&gt;7000000,10,IF(CS41&gt;4000000,11,IF(CS41&gt;2000000,12,IF(CS41&gt;1000000,13,IF(CS41&gt;700000,14,IF(CS41&gt;600000,15,IF(CS41&gt;500000,16,IF(CS41&gt;400000,17,IF(CS41&gt;300000,18,IF(CS41&gt;200000,19,IF(CS41&gt;=0,20,ERROR”)))))))))))))))))))))</f>
        <v>16</v>
      </c>
      <c r="CU41" s="27">
        <v>696000</v>
      </c>
      <c r="CV41" s="27">
        <f t="shared" si="0"/>
        <v>0</v>
      </c>
      <c r="CW41" s="32">
        <v>0</v>
      </c>
      <c r="CX41" s="32">
        <v>1</v>
      </c>
      <c r="CY41" s="27">
        <v>-96000</v>
      </c>
      <c r="CZ41" s="20" t="s">
        <v>16</v>
      </c>
      <c r="DA41" s="20" t="s">
        <v>16</v>
      </c>
      <c r="DB41" s="20">
        <v>183</v>
      </c>
      <c r="DC41" s="20">
        <v>6.1</v>
      </c>
      <c r="DD41" s="30">
        <v>0.1</v>
      </c>
      <c r="DE41" s="20">
        <v>0</v>
      </c>
      <c r="DF41" s="20"/>
      <c r="DG41" s="20">
        <v>0</v>
      </c>
      <c r="DH41" s="20">
        <v>0</v>
      </c>
      <c r="DI41" s="20" t="s">
        <v>16</v>
      </c>
      <c r="DJ41" s="20"/>
      <c r="DK41" s="20" t="s">
        <v>16</v>
      </c>
      <c r="DL41" s="20" t="s">
        <v>16</v>
      </c>
      <c r="DM41" s="20" t="s">
        <v>16</v>
      </c>
      <c r="DN41" s="20"/>
      <c r="DO41" s="33">
        <f t="shared" si="5"/>
        <v>1</v>
      </c>
      <c r="DP41" s="33">
        <f t="shared" si="1"/>
        <v>0</v>
      </c>
      <c r="DQ41" s="33">
        <f t="shared" si="6"/>
        <v>1</v>
      </c>
      <c r="DR41" s="33">
        <f t="shared" si="7"/>
        <v>0</v>
      </c>
      <c r="DS41" s="27">
        <f t="shared" si="8"/>
        <v>600000</v>
      </c>
      <c r="DT41" s="27">
        <f t="shared" si="9"/>
        <v>0</v>
      </c>
      <c r="DU41" s="27">
        <f t="shared" si="10"/>
        <v>0</v>
      </c>
      <c r="DV41" s="27">
        <f t="shared" si="11"/>
        <v>600000</v>
      </c>
      <c r="DW41" s="27">
        <f t="shared" si="13"/>
        <v>600000</v>
      </c>
      <c r="DX41" s="20" t="s">
        <v>16</v>
      </c>
      <c r="DY41" s="20" t="s">
        <v>16</v>
      </c>
      <c r="DZ41" s="20" t="s">
        <v>16</v>
      </c>
      <c r="EA41" s="20" t="s">
        <v>16</v>
      </c>
      <c r="EB41" s="20">
        <v>600000</v>
      </c>
      <c r="EC41" s="20">
        <v>0</v>
      </c>
      <c r="ED41" s="20" t="s">
        <v>16</v>
      </c>
      <c r="EE41" s="20">
        <v>0</v>
      </c>
      <c r="EF41" s="30">
        <v>0.1</v>
      </c>
      <c r="EG41" s="20" t="s">
        <v>16</v>
      </c>
      <c r="EH41" s="20">
        <v>600000</v>
      </c>
      <c r="EI41" s="20" t="s">
        <v>16</v>
      </c>
      <c r="EJ41" s="20" t="s">
        <v>16</v>
      </c>
      <c r="EK41" s="20" t="s">
        <v>16</v>
      </c>
      <c r="EL41" s="20" t="s">
        <v>1074</v>
      </c>
      <c r="EM41" s="20" t="s">
        <v>2228</v>
      </c>
      <c r="EN41" s="20" t="s">
        <v>16</v>
      </c>
      <c r="EO41" s="20" t="s">
        <v>2234</v>
      </c>
      <c r="EP41" s="20" t="s">
        <v>16</v>
      </c>
      <c r="EQ41" s="20" t="s">
        <v>16</v>
      </c>
      <c r="ER41" s="20" t="s">
        <v>16</v>
      </c>
      <c r="ES41" s="20" t="s">
        <v>2232</v>
      </c>
      <c r="ET41" s="20">
        <v>761</v>
      </c>
      <c r="EU41" s="20">
        <v>8200</v>
      </c>
      <c r="EV41" s="20" t="s">
        <v>1832</v>
      </c>
      <c r="EW41" s="20" t="s">
        <v>251</v>
      </c>
      <c r="EX41" s="34" t="s">
        <v>16</v>
      </c>
      <c r="EY41" s="58">
        <v>1</v>
      </c>
      <c r="EZ41" s="21"/>
    </row>
    <row r="42" spans="1:156" s="64" customFormat="1" ht="12.75" customHeight="1" x14ac:dyDescent="0.2">
      <c r="A42" s="64" t="s">
        <v>2361</v>
      </c>
      <c r="B42" s="64" t="s">
        <v>2363</v>
      </c>
      <c r="C42" s="64">
        <v>900496</v>
      </c>
      <c r="D42" s="64" t="s">
        <v>2361</v>
      </c>
      <c r="E42" s="64" t="s">
        <v>2362</v>
      </c>
      <c r="F42" s="64" t="s">
        <v>2363</v>
      </c>
      <c r="G42" s="20" t="s">
        <v>194</v>
      </c>
      <c r="H42" s="20" t="s">
        <v>1067</v>
      </c>
      <c r="I42" s="20" t="s">
        <v>1068</v>
      </c>
      <c r="J42" s="22" t="s">
        <v>2364</v>
      </c>
      <c r="K42" s="23">
        <v>0</v>
      </c>
      <c r="L42" s="23">
        <v>1</v>
      </c>
      <c r="M42" s="23" t="s">
        <v>16</v>
      </c>
      <c r="N42" s="23">
        <v>1</v>
      </c>
      <c r="O42" s="24" t="s">
        <v>2365</v>
      </c>
      <c r="P42" s="20" t="s">
        <v>2366</v>
      </c>
      <c r="Q42" s="20" t="s">
        <v>2367</v>
      </c>
      <c r="R42" s="20" t="s">
        <v>2368</v>
      </c>
      <c r="S42" s="20">
        <v>1734</v>
      </c>
      <c r="T42" s="25" t="s">
        <v>1220</v>
      </c>
      <c r="U42" s="20" t="s">
        <v>365</v>
      </c>
      <c r="V42" s="20" t="s">
        <v>251</v>
      </c>
      <c r="W42" s="26" t="s">
        <v>1031</v>
      </c>
      <c r="X42" s="20" t="s">
        <v>16</v>
      </c>
      <c r="Y42" s="20" t="s">
        <v>16</v>
      </c>
      <c r="Z42" s="20" t="str">
        <f t="shared" si="3"/>
        <v>-</v>
      </c>
      <c r="AA42" s="20" t="s">
        <v>16</v>
      </c>
      <c r="AB42" s="20">
        <v>46101</v>
      </c>
      <c r="AC42" s="27">
        <v>1280000</v>
      </c>
      <c r="AD42" s="20" t="s">
        <v>1074</v>
      </c>
      <c r="AE42" s="20" t="s">
        <v>1238</v>
      </c>
      <c r="AF42" s="20">
        <v>4</v>
      </c>
      <c r="AG42" s="20">
        <v>1</v>
      </c>
      <c r="AH42" s="20">
        <v>8</v>
      </c>
      <c r="AI42" s="20">
        <v>0.5</v>
      </c>
      <c r="AJ42" s="20">
        <v>2</v>
      </c>
      <c r="AK42" s="20">
        <v>0</v>
      </c>
      <c r="AL42" s="20">
        <v>0</v>
      </c>
      <c r="AM42" s="20">
        <v>0</v>
      </c>
      <c r="AN42" s="20">
        <v>1</v>
      </c>
      <c r="AO42" s="20">
        <v>1</v>
      </c>
      <c r="AP42" s="26" t="s">
        <v>1411</v>
      </c>
      <c r="AQ42" s="26" t="s">
        <v>16</v>
      </c>
      <c r="AR42" s="26" t="s">
        <v>16</v>
      </c>
      <c r="AS42" s="20" t="s">
        <v>16</v>
      </c>
      <c r="AT42" s="26" t="s">
        <v>16</v>
      </c>
      <c r="AU42" s="26" t="s">
        <v>16</v>
      </c>
      <c r="AV42" s="26" t="s">
        <v>16</v>
      </c>
      <c r="AW42" s="28" t="s">
        <v>16</v>
      </c>
      <c r="AX42" s="28" t="s">
        <v>16</v>
      </c>
      <c r="AY42" s="28" t="s">
        <v>16</v>
      </c>
      <c r="AZ42" s="28" t="s">
        <v>16</v>
      </c>
      <c r="BA42" s="28" t="s">
        <v>16</v>
      </c>
      <c r="BB42" s="29">
        <v>0</v>
      </c>
      <c r="BC42" s="26">
        <v>42216</v>
      </c>
      <c r="BD42" s="26">
        <v>42369</v>
      </c>
      <c r="BE42" s="26" t="s">
        <v>2369</v>
      </c>
      <c r="BF42" s="20" t="s">
        <v>2364</v>
      </c>
      <c r="BG42" s="20">
        <v>0</v>
      </c>
      <c r="BH42" s="27">
        <v>0</v>
      </c>
      <c r="BI42" s="20" t="s">
        <v>16</v>
      </c>
      <c r="BJ42" s="20" t="s">
        <v>16</v>
      </c>
      <c r="BK42" s="20" t="s">
        <v>16</v>
      </c>
      <c r="BL42" s="20" t="s">
        <v>16</v>
      </c>
      <c r="BM42" s="20" t="s">
        <v>16</v>
      </c>
      <c r="BN42" s="20" t="s">
        <v>16</v>
      </c>
      <c r="BO42" s="20" t="s">
        <v>16</v>
      </c>
      <c r="BP42" s="20" t="s">
        <v>16</v>
      </c>
      <c r="BQ42" s="20" t="s">
        <v>16</v>
      </c>
      <c r="BR42" s="20" t="s">
        <v>16</v>
      </c>
      <c r="BS42" s="20" t="s">
        <v>16</v>
      </c>
      <c r="BT42" s="20" t="s">
        <v>16</v>
      </c>
      <c r="BU42" s="20" t="s">
        <v>16</v>
      </c>
      <c r="BV42" s="20" t="s">
        <v>16</v>
      </c>
      <c r="BW42" s="20" t="s">
        <v>16</v>
      </c>
      <c r="BX42" s="20" t="s">
        <v>16</v>
      </c>
      <c r="BY42" s="20" t="s">
        <v>16</v>
      </c>
      <c r="BZ42" s="20" t="s">
        <v>16</v>
      </c>
      <c r="CA42" s="20" t="s">
        <v>16</v>
      </c>
      <c r="CB42" s="20" t="s">
        <v>16</v>
      </c>
      <c r="CC42" s="20" t="s">
        <v>16</v>
      </c>
      <c r="CD42" s="20" t="s">
        <v>16</v>
      </c>
      <c r="CE42" s="20">
        <f t="shared" si="4"/>
        <v>0</v>
      </c>
      <c r="CF42" s="20" t="s">
        <v>16</v>
      </c>
      <c r="CG42" s="20" t="s">
        <v>16</v>
      </c>
      <c r="CH42" s="20" t="s">
        <v>16</v>
      </c>
      <c r="CI42" s="27" t="s">
        <v>16</v>
      </c>
      <c r="CJ42" s="27" t="s">
        <v>16</v>
      </c>
      <c r="CK42" s="31" t="s">
        <v>16</v>
      </c>
      <c r="CL42" s="27" t="s">
        <v>16</v>
      </c>
      <c r="CM42" s="20" t="s">
        <v>16</v>
      </c>
      <c r="CN42" s="20" t="s">
        <v>16</v>
      </c>
      <c r="CO42" s="20" t="s">
        <v>16</v>
      </c>
      <c r="CP42" s="20" t="s">
        <v>16</v>
      </c>
      <c r="CQ42" s="20" t="s">
        <v>16</v>
      </c>
      <c r="CR42" s="20" t="s">
        <v>16</v>
      </c>
      <c r="CS42" s="27">
        <v>1102185.31</v>
      </c>
      <c r="CT42" s="79">
        <f>IF(OR(CS42="",CS42="-"),"NA",IF(CS42&gt;10000000000,1,IF(CS42&gt;3000000000,2,IF(CS42&gt;1000000000,3,IF(CS42&gt;600000000,4,IF(CS42&gt;200000000,5,IF(CS42&gt;100000000,6,IF(CS42&gt;50000000,7,IF(CS42&gt;30000000,8,IF(CS42&gt;10000000,9,IF(CS42&gt;7000000,10,IF(CS42&gt;4000000,11,IF(CS42&gt;2000000,12,IF(CS42&gt;1000000,13,IF(CS42&gt;700000,14,IF(CS42&gt;600000,15,IF(CS42&gt;500000,16,IF(CS42&gt;400000,17,IF(CS42&gt;300000,18,IF(CS42&gt;200000,19,IF(CS42&gt;=0,20,ERROR”)))))))))))))))))))))</f>
        <v>13</v>
      </c>
      <c r="CU42" s="27">
        <v>1278534.9595999999</v>
      </c>
      <c r="CV42" s="27">
        <f t="shared" si="0"/>
        <v>177814.68999999994</v>
      </c>
      <c r="CW42" s="32">
        <v>0.13891772656249995</v>
      </c>
      <c r="CX42" s="32">
        <v>0.86108227343749999</v>
      </c>
      <c r="CY42" s="27">
        <v>1465.0404000000563</v>
      </c>
      <c r="CZ42" s="20" t="s">
        <v>16</v>
      </c>
      <c r="DA42" s="20" t="s">
        <v>16</v>
      </c>
      <c r="DB42" s="20">
        <v>153</v>
      </c>
      <c r="DC42" s="20">
        <v>5.0999999999999996</v>
      </c>
      <c r="DD42" s="30">
        <v>0.15</v>
      </c>
      <c r="DE42" s="20">
        <v>0</v>
      </c>
      <c r="DF42" s="20"/>
      <c r="DG42" s="20">
        <v>0</v>
      </c>
      <c r="DH42" s="20">
        <v>0</v>
      </c>
      <c r="DI42" s="20" t="s">
        <v>16</v>
      </c>
      <c r="DJ42" s="20"/>
      <c r="DK42" s="20" t="s">
        <v>16</v>
      </c>
      <c r="DL42" s="20" t="s">
        <v>16</v>
      </c>
      <c r="DM42" s="20" t="s">
        <v>16</v>
      </c>
      <c r="DN42" s="20"/>
      <c r="DO42" s="33">
        <f t="shared" si="5"/>
        <v>1</v>
      </c>
      <c r="DP42" s="33">
        <f t="shared" si="1"/>
        <v>0</v>
      </c>
      <c r="DQ42" s="33">
        <f t="shared" si="6"/>
        <v>1</v>
      </c>
      <c r="DR42" s="33">
        <f t="shared" si="7"/>
        <v>0</v>
      </c>
      <c r="DS42" s="27">
        <f t="shared" si="8"/>
        <v>1102185.31</v>
      </c>
      <c r="DT42" s="27">
        <f t="shared" si="9"/>
        <v>0</v>
      </c>
      <c r="DU42" s="27">
        <f t="shared" si="10"/>
        <v>0</v>
      </c>
      <c r="DV42" s="27">
        <f t="shared" si="11"/>
        <v>1102185.31</v>
      </c>
      <c r="DW42" s="27">
        <f t="shared" si="13"/>
        <v>1102185.31</v>
      </c>
      <c r="DX42" s="20" t="s">
        <v>16</v>
      </c>
      <c r="DY42" s="20" t="s">
        <v>16</v>
      </c>
      <c r="DZ42" s="20" t="s">
        <v>16</v>
      </c>
      <c r="EA42" s="20" t="s">
        <v>16</v>
      </c>
      <c r="EB42" s="20">
        <v>1102185.31</v>
      </c>
      <c r="EC42" s="20">
        <v>0</v>
      </c>
      <c r="ED42" s="20" t="s">
        <v>16</v>
      </c>
      <c r="EE42" s="20">
        <v>0</v>
      </c>
      <c r="EF42" s="20">
        <v>0</v>
      </c>
      <c r="EG42" s="20" t="s">
        <v>16</v>
      </c>
      <c r="EH42" s="20">
        <v>1102185.31</v>
      </c>
      <c r="EI42" s="20" t="s">
        <v>16</v>
      </c>
      <c r="EJ42" s="20" t="s">
        <v>16</v>
      </c>
      <c r="EK42" s="20" t="s">
        <v>16</v>
      </c>
      <c r="EL42" s="20" t="s">
        <v>1074</v>
      </c>
      <c r="EM42" s="20" t="s">
        <v>2364</v>
      </c>
      <c r="EN42" s="20" t="s">
        <v>16</v>
      </c>
      <c r="EO42" s="20" t="s">
        <v>1238</v>
      </c>
      <c r="EP42" s="20" t="s">
        <v>16</v>
      </c>
      <c r="EQ42" s="20" t="s">
        <v>16</v>
      </c>
      <c r="ER42" s="20" t="s">
        <v>16</v>
      </c>
      <c r="ES42" s="20" t="s">
        <v>2368</v>
      </c>
      <c r="ET42" s="20">
        <v>1734</v>
      </c>
      <c r="EU42" s="20">
        <v>3100</v>
      </c>
      <c r="EV42" s="20" t="s">
        <v>406</v>
      </c>
      <c r="EW42" s="20" t="s">
        <v>251</v>
      </c>
      <c r="EX42" s="34" t="s">
        <v>16</v>
      </c>
    </row>
    <row r="43" spans="1:156" s="64" customFormat="1" ht="12.75" customHeight="1" x14ac:dyDescent="0.2">
      <c r="A43" s="64" t="s">
        <v>2205</v>
      </c>
      <c r="B43" s="64" t="s">
        <v>2206</v>
      </c>
      <c r="C43" s="64">
        <v>1219379</v>
      </c>
      <c r="D43" s="64" t="s">
        <v>2205</v>
      </c>
      <c r="E43" s="64" t="s">
        <v>2206</v>
      </c>
      <c r="F43" s="64" t="s">
        <v>2206</v>
      </c>
      <c r="G43" s="20" t="s">
        <v>194</v>
      </c>
      <c r="H43" s="20" t="s">
        <v>1138</v>
      </c>
      <c r="I43" s="20" t="s">
        <v>358</v>
      </c>
      <c r="J43" s="22" t="s">
        <v>2208</v>
      </c>
      <c r="K43" s="23">
        <v>0</v>
      </c>
      <c r="L43" s="23">
        <v>1</v>
      </c>
      <c r="M43" s="23" t="s">
        <v>16</v>
      </c>
      <c r="N43" s="23">
        <v>1</v>
      </c>
      <c r="O43" s="24" t="s">
        <v>600</v>
      </c>
      <c r="P43" s="20" t="s">
        <v>2209</v>
      </c>
      <c r="Q43" s="20" t="s">
        <v>2210</v>
      </c>
      <c r="R43" s="20" t="s">
        <v>2211</v>
      </c>
      <c r="S43" s="20">
        <v>46</v>
      </c>
      <c r="T43" s="25" t="s">
        <v>2212</v>
      </c>
      <c r="U43" s="20" t="s">
        <v>2213</v>
      </c>
      <c r="V43" s="20" t="s">
        <v>1443</v>
      </c>
      <c r="W43" s="26" t="s">
        <v>2214</v>
      </c>
      <c r="X43" s="20" t="s">
        <v>2215</v>
      </c>
      <c r="Y43" s="20" t="s">
        <v>1443</v>
      </c>
      <c r="Z43" s="20" t="str">
        <f t="shared" si="3"/>
        <v>-</v>
      </c>
      <c r="AA43" s="20" t="s">
        <v>2216</v>
      </c>
      <c r="AB43" s="20">
        <v>46101</v>
      </c>
      <c r="AC43" s="27">
        <v>41296304.140000001</v>
      </c>
      <c r="AD43" s="20" t="s">
        <v>1074</v>
      </c>
      <c r="AE43" s="20" t="s">
        <v>2157</v>
      </c>
      <c r="AF43" s="20">
        <v>2</v>
      </c>
      <c r="AG43" s="20">
        <v>1</v>
      </c>
      <c r="AH43" s="20">
        <v>11</v>
      </c>
      <c r="AI43" s="20">
        <v>0.5</v>
      </c>
      <c r="AJ43" s="20">
        <v>3</v>
      </c>
      <c r="AK43" s="20">
        <v>0</v>
      </c>
      <c r="AL43" s="20">
        <v>0</v>
      </c>
      <c r="AM43" s="20">
        <v>0</v>
      </c>
      <c r="AN43" s="20">
        <v>1</v>
      </c>
      <c r="AO43" s="20">
        <v>1</v>
      </c>
      <c r="AP43" s="26" t="s">
        <v>2217</v>
      </c>
      <c r="AQ43" s="26" t="s">
        <v>16</v>
      </c>
      <c r="AR43" s="26" t="s">
        <v>16</v>
      </c>
      <c r="AS43" s="20" t="s">
        <v>16</v>
      </c>
      <c r="AT43" s="26" t="s">
        <v>16</v>
      </c>
      <c r="AU43" s="26" t="s">
        <v>16</v>
      </c>
      <c r="AV43" s="26" t="s">
        <v>16</v>
      </c>
      <c r="AW43" s="28" t="s">
        <v>16</v>
      </c>
      <c r="AX43" s="28" t="s">
        <v>16</v>
      </c>
      <c r="AY43" s="28" t="s">
        <v>16</v>
      </c>
      <c r="AZ43" s="28" t="s">
        <v>16</v>
      </c>
      <c r="BA43" s="28" t="s">
        <v>16</v>
      </c>
      <c r="BB43" s="29">
        <v>0</v>
      </c>
      <c r="BC43" s="26">
        <v>42628</v>
      </c>
      <c r="BD43" s="26">
        <v>43464</v>
      </c>
      <c r="BE43" s="26">
        <v>42622</v>
      </c>
      <c r="BF43" s="20" t="s">
        <v>2218</v>
      </c>
      <c r="BG43" s="30">
        <v>0.1</v>
      </c>
      <c r="BH43" s="27">
        <v>4129630.4140000003</v>
      </c>
      <c r="BI43" s="20" t="s">
        <v>16</v>
      </c>
      <c r="BJ43" s="20" t="s">
        <v>16</v>
      </c>
      <c r="BK43" s="20" t="s">
        <v>16</v>
      </c>
      <c r="BL43" s="20" t="s">
        <v>16</v>
      </c>
      <c r="BM43" s="20" t="s">
        <v>16</v>
      </c>
      <c r="BN43" s="20" t="s">
        <v>16</v>
      </c>
      <c r="BO43" s="20" t="s">
        <v>16</v>
      </c>
      <c r="BP43" s="20" t="s">
        <v>16</v>
      </c>
      <c r="BQ43" s="20" t="s">
        <v>16</v>
      </c>
      <c r="BR43" s="20" t="s">
        <v>16</v>
      </c>
      <c r="BS43" s="20" t="s">
        <v>16</v>
      </c>
      <c r="BT43" s="20" t="s">
        <v>16</v>
      </c>
      <c r="BU43" s="20" t="s">
        <v>16</v>
      </c>
      <c r="BV43" s="20" t="s">
        <v>16</v>
      </c>
      <c r="BW43" s="20" t="s">
        <v>16</v>
      </c>
      <c r="BX43" s="20" t="s">
        <v>16</v>
      </c>
      <c r="BY43" s="20" t="s">
        <v>16</v>
      </c>
      <c r="BZ43" s="20" t="s">
        <v>16</v>
      </c>
      <c r="CA43" s="20" t="s">
        <v>16</v>
      </c>
      <c r="CB43" s="20" t="s">
        <v>16</v>
      </c>
      <c r="CC43" s="20" t="s">
        <v>16</v>
      </c>
      <c r="CD43" s="20" t="s">
        <v>16</v>
      </c>
      <c r="CE43" s="20">
        <f t="shared" si="4"/>
        <v>0</v>
      </c>
      <c r="CF43" s="20" t="s">
        <v>16</v>
      </c>
      <c r="CG43" s="20" t="s">
        <v>16</v>
      </c>
      <c r="CH43" s="20" t="s">
        <v>16</v>
      </c>
      <c r="CI43" s="27" t="s">
        <v>16</v>
      </c>
      <c r="CJ43" s="27" t="s">
        <v>16</v>
      </c>
      <c r="CK43" s="31" t="s">
        <v>16</v>
      </c>
      <c r="CL43" s="27" t="s">
        <v>16</v>
      </c>
      <c r="CM43" s="20" t="s">
        <v>16</v>
      </c>
      <c r="CN43" s="20" t="s">
        <v>16</v>
      </c>
      <c r="CO43" s="20" t="s">
        <v>16</v>
      </c>
      <c r="CP43" s="20" t="s">
        <v>16</v>
      </c>
      <c r="CQ43" s="20" t="s">
        <v>16</v>
      </c>
      <c r="CR43" s="20" t="s">
        <v>16</v>
      </c>
      <c r="CS43" s="27">
        <v>41296304.140000001</v>
      </c>
      <c r="CT43" s="79">
        <f>IF(OR(CS43="",CS43="-"),"NA",IF(CS43&gt;10000000000,1,IF(CS43&gt;3000000000,2,IF(CS43&gt;1000000000,3,IF(CS43&gt;600000000,4,IF(CS43&gt;200000000,5,IF(CS43&gt;100000000,6,IF(CS43&gt;50000000,7,IF(CS43&gt;30000000,8,IF(CS43&gt;10000000,9,IF(CS43&gt;7000000,10,IF(CS43&gt;4000000,11,IF(CS43&gt;2000000,12,IF(CS43&gt;1000000,13,IF(CS43&gt;700000,14,IF(CS43&gt;600000,15,IF(CS43&gt;500000,16,IF(CS43&gt;400000,17,IF(CS43&gt;300000,18,IF(CS43&gt;200000,19,IF(CS43&gt;=0,20,ERROR”)))))))))))))))))))))</f>
        <v>8</v>
      </c>
      <c r="CU43" s="27">
        <v>47903712.8024</v>
      </c>
      <c r="CV43" s="27">
        <f t="shared" si="0"/>
        <v>0</v>
      </c>
      <c r="CW43" s="32">
        <v>0</v>
      </c>
      <c r="CX43" s="32">
        <v>1</v>
      </c>
      <c r="CY43" s="27">
        <v>-6607408.6623999998</v>
      </c>
      <c r="CZ43" s="20" t="s">
        <v>16</v>
      </c>
      <c r="DA43" s="20" t="s">
        <v>16</v>
      </c>
      <c r="DB43" s="20">
        <v>836</v>
      </c>
      <c r="DC43" s="20">
        <v>27.866666666666667</v>
      </c>
      <c r="DD43" s="22">
        <v>2.5000000000000001E-2</v>
      </c>
      <c r="DE43" s="20">
        <v>0</v>
      </c>
      <c r="DF43" s="20"/>
      <c r="DG43" s="20">
        <v>0</v>
      </c>
      <c r="DH43" s="20">
        <v>0</v>
      </c>
      <c r="DI43" s="20" t="s">
        <v>16</v>
      </c>
      <c r="DJ43" s="20"/>
      <c r="DK43" s="20" t="s">
        <v>16</v>
      </c>
      <c r="DL43" s="20" t="s">
        <v>16</v>
      </c>
      <c r="DM43" s="20" t="s">
        <v>16</v>
      </c>
      <c r="DN43" s="20"/>
      <c r="DO43" s="33">
        <f t="shared" si="5"/>
        <v>3</v>
      </c>
      <c r="DP43" s="33">
        <f t="shared" si="1"/>
        <v>0</v>
      </c>
      <c r="DQ43" s="33">
        <f t="shared" si="6"/>
        <v>2</v>
      </c>
      <c r="DR43" s="33">
        <f t="shared" si="7"/>
        <v>1</v>
      </c>
      <c r="DS43" s="27">
        <f t="shared" si="8"/>
        <v>49358264.650000006</v>
      </c>
      <c r="DT43" s="27">
        <f t="shared" si="9"/>
        <v>0</v>
      </c>
      <c r="DU43" s="27">
        <f t="shared" si="10"/>
        <v>6318719.9900000002</v>
      </c>
      <c r="DV43" s="27">
        <f t="shared" si="11"/>
        <v>43039544.660000004</v>
      </c>
      <c r="DW43" s="27">
        <f t="shared" si="13"/>
        <v>16452754.883333335</v>
      </c>
      <c r="DX43" s="20" t="s">
        <v>16</v>
      </c>
      <c r="DY43" s="20" t="s">
        <v>16</v>
      </c>
      <c r="DZ43" s="20" t="s">
        <v>16</v>
      </c>
      <c r="EA43" s="20" t="s">
        <v>16</v>
      </c>
      <c r="EB43" s="20">
        <v>41296304.140000001</v>
      </c>
      <c r="EC43" s="20">
        <v>0</v>
      </c>
      <c r="ED43" s="20" t="s">
        <v>16</v>
      </c>
      <c r="EE43" s="20">
        <v>0</v>
      </c>
      <c r="EF43" s="30">
        <v>0.1</v>
      </c>
      <c r="EG43" s="20" t="s">
        <v>16</v>
      </c>
      <c r="EH43" s="20">
        <v>41296304.140000001</v>
      </c>
      <c r="EI43" s="20" t="s">
        <v>16</v>
      </c>
      <c r="EJ43" s="20" t="s">
        <v>16</v>
      </c>
      <c r="EK43" s="20" t="s">
        <v>16</v>
      </c>
      <c r="EL43" s="20" t="s">
        <v>1074</v>
      </c>
      <c r="EM43" s="20" t="s">
        <v>2218</v>
      </c>
      <c r="EN43" s="20" t="s">
        <v>16</v>
      </c>
      <c r="EO43" s="20" t="s">
        <v>2157</v>
      </c>
      <c r="EP43" s="20" t="s">
        <v>16</v>
      </c>
      <c r="EQ43" s="20" t="s">
        <v>16</v>
      </c>
      <c r="ER43" s="20" t="s">
        <v>16</v>
      </c>
      <c r="ES43" s="20" t="s">
        <v>2223</v>
      </c>
      <c r="ET43" s="20">
        <v>46</v>
      </c>
      <c r="EU43" s="20">
        <v>43991</v>
      </c>
      <c r="EV43" s="20" t="s">
        <v>2224</v>
      </c>
      <c r="EW43" s="20" t="s">
        <v>1956</v>
      </c>
      <c r="EX43" s="34" t="s">
        <v>16</v>
      </c>
      <c r="EY43" s="73">
        <v>0.73119999999999996</v>
      </c>
    </row>
    <row r="44" spans="1:156" s="64" customFormat="1" ht="12.75" customHeight="1" x14ac:dyDescent="0.2">
      <c r="A44" s="64" t="s">
        <v>2163</v>
      </c>
      <c r="B44" s="64" t="s">
        <v>2165</v>
      </c>
      <c r="C44" s="64">
        <v>1202821</v>
      </c>
      <c r="D44" s="64" t="s">
        <v>2163</v>
      </c>
      <c r="E44" s="64" t="s">
        <v>2164</v>
      </c>
      <c r="F44" s="64" t="s">
        <v>2165</v>
      </c>
      <c r="G44" s="20" t="s">
        <v>194</v>
      </c>
      <c r="H44" s="20" t="s">
        <v>1138</v>
      </c>
      <c r="I44" s="20" t="s">
        <v>358</v>
      </c>
      <c r="J44" s="22" t="s">
        <v>2166</v>
      </c>
      <c r="K44" s="23">
        <v>0</v>
      </c>
      <c r="L44" s="23">
        <v>1</v>
      </c>
      <c r="M44" s="23" t="s">
        <v>16</v>
      </c>
      <c r="N44" s="23">
        <v>1</v>
      </c>
      <c r="O44" s="24" t="s">
        <v>342</v>
      </c>
      <c r="P44" s="20" t="s">
        <v>2167</v>
      </c>
      <c r="Q44" s="20" t="s">
        <v>2168</v>
      </c>
      <c r="R44" s="20" t="s">
        <v>2169</v>
      </c>
      <c r="S44" s="20">
        <v>31</v>
      </c>
      <c r="T44" s="25" t="s">
        <v>1803</v>
      </c>
      <c r="U44" s="20" t="s">
        <v>2170</v>
      </c>
      <c r="V44" s="20" t="s">
        <v>576</v>
      </c>
      <c r="W44" s="26" t="s">
        <v>2171</v>
      </c>
      <c r="X44" s="20">
        <v>6</v>
      </c>
      <c r="Y44" s="20" t="s">
        <v>1443</v>
      </c>
      <c r="Z44" s="20" t="str">
        <f t="shared" si="3"/>
        <v>-</v>
      </c>
      <c r="AA44" s="20" t="s">
        <v>2173</v>
      </c>
      <c r="AB44" s="20">
        <v>46101</v>
      </c>
      <c r="AC44" s="27">
        <v>15514763.039999999</v>
      </c>
      <c r="AD44" s="20" t="s">
        <v>1074</v>
      </c>
      <c r="AE44" s="20" t="s">
        <v>2157</v>
      </c>
      <c r="AF44" s="20">
        <v>2</v>
      </c>
      <c r="AG44" s="20">
        <v>1</v>
      </c>
      <c r="AH44" s="20">
        <v>10</v>
      </c>
      <c r="AI44" s="20">
        <v>0.5</v>
      </c>
      <c r="AJ44" s="20">
        <v>2</v>
      </c>
      <c r="AK44" s="20">
        <v>0</v>
      </c>
      <c r="AL44" s="20">
        <v>0</v>
      </c>
      <c r="AM44" s="20">
        <v>0</v>
      </c>
      <c r="AN44" s="20">
        <v>1</v>
      </c>
      <c r="AO44" s="20">
        <v>1</v>
      </c>
      <c r="AP44" s="26">
        <v>42624</v>
      </c>
      <c r="AQ44" s="26" t="s">
        <v>16</v>
      </c>
      <c r="AR44" s="26" t="s">
        <v>16</v>
      </c>
      <c r="AS44" s="20" t="s">
        <v>16</v>
      </c>
      <c r="AT44" s="26" t="s">
        <v>16</v>
      </c>
      <c r="AU44" s="26" t="s">
        <v>16</v>
      </c>
      <c r="AV44" s="26" t="s">
        <v>16</v>
      </c>
      <c r="AW44" s="28" t="s">
        <v>16</v>
      </c>
      <c r="AX44" s="28" t="s">
        <v>16</v>
      </c>
      <c r="AY44" s="28" t="s">
        <v>16</v>
      </c>
      <c r="AZ44" s="28" t="s">
        <v>16</v>
      </c>
      <c r="BA44" s="28" t="s">
        <v>16</v>
      </c>
      <c r="BB44" s="29">
        <v>0</v>
      </c>
      <c r="BC44" s="26">
        <v>42628</v>
      </c>
      <c r="BD44" s="26">
        <v>43464</v>
      </c>
      <c r="BE44" s="26">
        <v>42622</v>
      </c>
      <c r="BF44" s="20" t="s">
        <v>2166</v>
      </c>
      <c r="BG44" s="30">
        <v>0.1</v>
      </c>
      <c r="BH44" s="27">
        <v>1539691.0250000001</v>
      </c>
      <c r="BI44" s="20" t="s">
        <v>16</v>
      </c>
      <c r="BJ44" s="20" t="s">
        <v>16</v>
      </c>
      <c r="BK44" s="20" t="s">
        <v>16</v>
      </c>
      <c r="BL44" s="20" t="s">
        <v>16</v>
      </c>
      <c r="BM44" s="20" t="s">
        <v>16</v>
      </c>
      <c r="BN44" s="20" t="s">
        <v>16</v>
      </c>
      <c r="BO44" s="20" t="s">
        <v>16</v>
      </c>
      <c r="BP44" s="20" t="s">
        <v>16</v>
      </c>
      <c r="BQ44" s="20" t="s">
        <v>16</v>
      </c>
      <c r="BR44" s="20" t="s">
        <v>16</v>
      </c>
      <c r="BS44" s="20" t="s">
        <v>16</v>
      </c>
      <c r="BT44" s="20" t="s">
        <v>16</v>
      </c>
      <c r="BU44" s="20" t="s">
        <v>16</v>
      </c>
      <c r="BV44" s="20" t="s">
        <v>16</v>
      </c>
      <c r="BW44" s="20" t="s">
        <v>16</v>
      </c>
      <c r="BX44" s="20" t="s">
        <v>16</v>
      </c>
      <c r="BY44" s="20" t="s">
        <v>16</v>
      </c>
      <c r="BZ44" s="20" t="s">
        <v>16</v>
      </c>
      <c r="CA44" s="20" t="s">
        <v>16</v>
      </c>
      <c r="CB44" s="20" t="s">
        <v>16</v>
      </c>
      <c r="CC44" s="20" t="s">
        <v>16</v>
      </c>
      <c r="CD44" s="20" t="s">
        <v>16</v>
      </c>
      <c r="CE44" s="20">
        <f t="shared" si="4"/>
        <v>0</v>
      </c>
      <c r="CF44" s="20" t="s">
        <v>16</v>
      </c>
      <c r="CG44" s="20" t="s">
        <v>16</v>
      </c>
      <c r="CH44" s="20" t="s">
        <v>16</v>
      </c>
      <c r="CI44" s="27" t="s">
        <v>16</v>
      </c>
      <c r="CJ44" s="27" t="s">
        <v>16</v>
      </c>
      <c r="CK44" s="31" t="s">
        <v>16</v>
      </c>
      <c r="CL44" s="27" t="s">
        <v>16</v>
      </c>
      <c r="CM44" s="20" t="s">
        <v>16</v>
      </c>
      <c r="CN44" s="20" t="s">
        <v>16</v>
      </c>
      <c r="CO44" s="20" t="s">
        <v>16</v>
      </c>
      <c r="CP44" s="20" t="s">
        <v>16</v>
      </c>
      <c r="CQ44" s="20" t="s">
        <v>16</v>
      </c>
      <c r="CR44" s="20" t="s">
        <v>16</v>
      </c>
      <c r="CS44" s="27">
        <v>15396910.25</v>
      </c>
      <c r="CT44" s="79">
        <f>IF(OR(CS44="",CS44="-"),"NA",IF(CS44&gt;10000000000,1,IF(CS44&gt;3000000000,2,IF(CS44&gt;1000000000,3,IF(CS44&gt;600000000,4,IF(CS44&gt;200000000,5,IF(CS44&gt;100000000,6,IF(CS44&gt;50000000,7,IF(CS44&gt;30000000,8,IF(CS44&gt;10000000,9,IF(CS44&gt;7000000,10,IF(CS44&gt;4000000,11,IF(CS44&gt;2000000,12,IF(CS44&gt;1000000,13,IF(CS44&gt;700000,14,IF(CS44&gt;600000,15,IF(CS44&gt;500000,16,IF(CS44&gt;400000,17,IF(CS44&gt;300000,18,IF(CS44&gt;200000,19,IF(CS44&gt;=0,20,ERROR”)))))))))))))))))))))</f>
        <v>9</v>
      </c>
      <c r="CU44" s="27">
        <v>17860415.890000001</v>
      </c>
      <c r="CV44" s="27">
        <f t="shared" si="0"/>
        <v>117852.78999999911</v>
      </c>
      <c r="CW44" s="32">
        <v>7.596170801716551E-3</v>
      </c>
      <c r="CX44" s="32">
        <v>0.9924038291982834</v>
      </c>
      <c r="CY44" s="27">
        <v>-2345652.8500000015</v>
      </c>
      <c r="CZ44" s="20">
        <v>4</v>
      </c>
      <c r="DA44" s="66">
        <f>IF(OR(CZ44="",CZ44="-"),"NA",IF(CZ44&gt;300,1,IF(CZ44&gt;200,2,IF(CZ44&gt;100,3,IF(CZ44&gt;50,4,IF(CZ44&gt;40,5,IF(CZ44&gt;30,6,IF(CZ44&gt;20,7,IF(CZ44&gt;10,8,IF(CZ44&lt;=9,9,”ERROR”))))))))))</f>
        <v>9</v>
      </c>
      <c r="DB44" s="20">
        <v>836</v>
      </c>
      <c r="DC44" s="20">
        <v>27.866666666666667</v>
      </c>
      <c r="DD44" s="22">
        <v>2.5000000000000001E-2</v>
      </c>
      <c r="DE44" s="20">
        <v>0</v>
      </c>
      <c r="DF44" s="20"/>
      <c r="DG44" s="20">
        <v>0</v>
      </c>
      <c r="DH44" s="20">
        <v>0</v>
      </c>
      <c r="DI44" s="20" t="s">
        <v>16</v>
      </c>
      <c r="DJ44" s="20"/>
      <c r="DK44" s="20" t="s">
        <v>16</v>
      </c>
      <c r="DL44" s="20" t="s">
        <v>16</v>
      </c>
      <c r="DM44" s="20" t="s">
        <v>16</v>
      </c>
      <c r="DN44" s="20"/>
      <c r="DO44" s="33">
        <f t="shared" si="5"/>
        <v>2</v>
      </c>
      <c r="DP44" s="33">
        <f t="shared" si="1"/>
        <v>0</v>
      </c>
      <c r="DQ44" s="33">
        <f t="shared" si="6"/>
        <v>1</v>
      </c>
      <c r="DR44" s="33">
        <f t="shared" si="7"/>
        <v>1</v>
      </c>
      <c r="DS44" s="27">
        <f t="shared" si="8"/>
        <v>20611953.34</v>
      </c>
      <c r="DT44" s="27">
        <f t="shared" si="9"/>
        <v>0</v>
      </c>
      <c r="DU44" s="27">
        <f t="shared" si="10"/>
        <v>5215043.09</v>
      </c>
      <c r="DV44" s="27">
        <f t="shared" si="11"/>
        <v>15396910.25</v>
      </c>
      <c r="DW44" s="27">
        <f t="shared" si="13"/>
        <v>10305976.67</v>
      </c>
      <c r="DX44" s="20" t="s">
        <v>16</v>
      </c>
      <c r="DY44" s="20" t="s">
        <v>16</v>
      </c>
      <c r="DZ44" s="20" t="s">
        <v>16</v>
      </c>
      <c r="EA44" s="20" t="s">
        <v>16</v>
      </c>
      <c r="EB44" s="20">
        <v>15396910.25</v>
      </c>
      <c r="EC44" s="20">
        <v>0</v>
      </c>
      <c r="ED44" s="20" t="s">
        <v>16</v>
      </c>
      <c r="EE44" s="20">
        <v>0</v>
      </c>
      <c r="EF44" s="30">
        <v>0.1</v>
      </c>
      <c r="EG44" s="20" t="s">
        <v>16</v>
      </c>
      <c r="EH44" s="20">
        <v>15396910.25</v>
      </c>
      <c r="EI44" s="20" t="s">
        <v>16</v>
      </c>
      <c r="EJ44" s="20" t="s">
        <v>16</v>
      </c>
      <c r="EK44" s="20" t="s">
        <v>16</v>
      </c>
      <c r="EL44" s="20" t="s">
        <v>1074</v>
      </c>
      <c r="EM44" s="20" t="s">
        <v>2166</v>
      </c>
      <c r="EN44" s="20" t="s">
        <v>16</v>
      </c>
      <c r="EO44" s="20" t="s">
        <v>2157</v>
      </c>
      <c r="EP44" s="20" t="s">
        <v>16</v>
      </c>
      <c r="EQ44" s="20" t="s">
        <v>16</v>
      </c>
      <c r="ER44" s="20" t="s">
        <v>2176</v>
      </c>
      <c r="ES44" s="20" t="s">
        <v>2169</v>
      </c>
      <c r="ET44" s="20">
        <v>31</v>
      </c>
      <c r="EU44" s="20">
        <v>55070</v>
      </c>
      <c r="EV44" s="20" t="s">
        <v>2177</v>
      </c>
      <c r="EW44" s="20" t="s">
        <v>576</v>
      </c>
      <c r="EX44" s="34" t="s">
        <v>16</v>
      </c>
      <c r="EY44" s="58">
        <v>1</v>
      </c>
      <c r="EZ44" s="21"/>
    </row>
    <row r="45" spans="1:156" s="64" customFormat="1" ht="12.75" customHeight="1" x14ac:dyDescent="0.2">
      <c r="A45" s="64" t="s">
        <v>2149</v>
      </c>
      <c r="B45" s="64" t="s">
        <v>2151</v>
      </c>
      <c r="C45" s="64">
        <v>1195906</v>
      </c>
      <c r="D45" s="64" t="s">
        <v>2149</v>
      </c>
      <c r="E45" s="64" t="s">
        <v>2150</v>
      </c>
      <c r="F45" s="64" t="s">
        <v>2151</v>
      </c>
      <c r="G45" s="20" t="s">
        <v>194</v>
      </c>
      <c r="H45" s="20" t="s">
        <v>1138</v>
      </c>
      <c r="I45" s="20" t="s">
        <v>358</v>
      </c>
      <c r="J45" s="22" t="s">
        <v>2152</v>
      </c>
      <c r="K45" s="23">
        <v>0</v>
      </c>
      <c r="L45" s="23">
        <v>1</v>
      </c>
      <c r="M45" s="23" t="s">
        <v>16</v>
      </c>
      <c r="N45" s="23">
        <v>1</v>
      </c>
      <c r="O45" s="24" t="s">
        <v>640</v>
      </c>
      <c r="P45" s="20" t="s">
        <v>2153</v>
      </c>
      <c r="Q45" s="20" t="s">
        <v>2154</v>
      </c>
      <c r="R45" s="20" t="s">
        <v>2155</v>
      </c>
      <c r="S45" s="20">
        <v>41</v>
      </c>
      <c r="T45" s="25" t="s">
        <v>554</v>
      </c>
      <c r="U45" s="20" t="s">
        <v>467</v>
      </c>
      <c r="V45" s="20" t="s">
        <v>251</v>
      </c>
      <c r="W45" s="26">
        <v>42127</v>
      </c>
      <c r="X45" s="20">
        <v>56</v>
      </c>
      <c r="Y45" s="20" t="s">
        <v>251</v>
      </c>
      <c r="Z45" s="20">
        <f t="shared" si="3"/>
        <v>501</v>
      </c>
      <c r="AA45" s="20" t="s">
        <v>2156</v>
      </c>
      <c r="AB45" s="20">
        <v>46101</v>
      </c>
      <c r="AC45" s="27">
        <v>46196000</v>
      </c>
      <c r="AD45" s="20" t="s">
        <v>1074</v>
      </c>
      <c r="AE45" s="20" t="s">
        <v>2157</v>
      </c>
      <c r="AF45" s="20">
        <v>2</v>
      </c>
      <c r="AG45" s="20">
        <v>1</v>
      </c>
      <c r="AH45" s="20">
        <v>8</v>
      </c>
      <c r="AI45" s="20">
        <v>0.5</v>
      </c>
      <c r="AJ45" s="20">
        <v>2</v>
      </c>
      <c r="AK45" s="20">
        <v>0</v>
      </c>
      <c r="AL45" s="20">
        <v>0</v>
      </c>
      <c r="AM45" s="20">
        <v>0</v>
      </c>
      <c r="AN45" s="20">
        <v>1</v>
      </c>
      <c r="AO45" s="20">
        <v>1</v>
      </c>
      <c r="AP45" s="26">
        <v>42440</v>
      </c>
      <c r="AQ45" s="26" t="s">
        <v>16</v>
      </c>
      <c r="AR45" s="26" t="s">
        <v>16</v>
      </c>
      <c r="AS45" s="20" t="s">
        <v>16</v>
      </c>
      <c r="AT45" s="26" t="s">
        <v>16</v>
      </c>
      <c r="AU45" s="26" t="s">
        <v>16</v>
      </c>
      <c r="AV45" s="26" t="s">
        <v>16</v>
      </c>
      <c r="AW45" s="28" t="s">
        <v>16</v>
      </c>
      <c r="AX45" s="28" t="s">
        <v>16</v>
      </c>
      <c r="AY45" s="28" t="s">
        <v>16</v>
      </c>
      <c r="AZ45" s="28" t="s">
        <v>16</v>
      </c>
      <c r="BA45" s="28" t="s">
        <v>16</v>
      </c>
      <c r="BB45" s="29">
        <v>0</v>
      </c>
      <c r="BC45" s="26">
        <v>42628</v>
      </c>
      <c r="BD45" s="26">
        <v>43464</v>
      </c>
      <c r="BE45" s="26">
        <v>42622</v>
      </c>
      <c r="BF45" s="20" t="s">
        <v>2152</v>
      </c>
      <c r="BG45" s="30">
        <v>0.1</v>
      </c>
      <c r="BH45" s="27">
        <v>4617718.2090000007</v>
      </c>
      <c r="BI45" s="20" t="s">
        <v>16</v>
      </c>
      <c r="BJ45" s="20" t="s">
        <v>16</v>
      </c>
      <c r="BK45" s="20" t="s">
        <v>16</v>
      </c>
      <c r="BL45" s="20" t="s">
        <v>16</v>
      </c>
      <c r="BM45" s="20" t="s">
        <v>16</v>
      </c>
      <c r="BN45" s="20" t="s">
        <v>16</v>
      </c>
      <c r="BO45" s="20" t="s">
        <v>16</v>
      </c>
      <c r="BP45" s="20" t="s">
        <v>16</v>
      </c>
      <c r="BQ45" s="20" t="s">
        <v>16</v>
      </c>
      <c r="BR45" s="20" t="s">
        <v>16</v>
      </c>
      <c r="BS45" s="20" t="s">
        <v>16</v>
      </c>
      <c r="BT45" s="20" t="s">
        <v>16</v>
      </c>
      <c r="BU45" s="20" t="s">
        <v>16</v>
      </c>
      <c r="BV45" s="20" t="s">
        <v>16</v>
      </c>
      <c r="BW45" s="20" t="s">
        <v>16</v>
      </c>
      <c r="BX45" s="20" t="s">
        <v>16</v>
      </c>
      <c r="BY45" s="20" t="s">
        <v>16</v>
      </c>
      <c r="BZ45" s="20" t="s">
        <v>16</v>
      </c>
      <c r="CA45" s="20" t="s">
        <v>16</v>
      </c>
      <c r="CB45" s="20" t="s">
        <v>16</v>
      </c>
      <c r="CC45" s="20" t="s">
        <v>16</v>
      </c>
      <c r="CD45" s="20" t="s">
        <v>16</v>
      </c>
      <c r="CE45" s="20">
        <f t="shared" si="4"/>
        <v>0</v>
      </c>
      <c r="CF45" s="20" t="s">
        <v>16</v>
      </c>
      <c r="CG45" s="20" t="s">
        <v>16</v>
      </c>
      <c r="CH45" s="20" t="s">
        <v>16</v>
      </c>
      <c r="CI45" s="27" t="s">
        <v>16</v>
      </c>
      <c r="CJ45" s="27" t="s">
        <v>16</v>
      </c>
      <c r="CK45" s="31" t="s">
        <v>16</v>
      </c>
      <c r="CL45" s="27" t="s">
        <v>16</v>
      </c>
      <c r="CM45" s="20" t="s">
        <v>16</v>
      </c>
      <c r="CN45" s="20" t="s">
        <v>16</v>
      </c>
      <c r="CO45" s="20" t="s">
        <v>16</v>
      </c>
      <c r="CP45" s="20" t="s">
        <v>16</v>
      </c>
      <c r="CQ45" s="20" t="s">
        <v>16</v>
      </c>
      <c r="CR45" s="20" t="s">
        <v>16</v>
      </c>
      <c r="CS45" s="27">
        <v>46177182.090000004</v>
      </c>
      <c r="CT45" s="79">
        <f>IF(OR(CS45="",CS45="-"),"NA",IF(CS45&gt;10000000000,1,IF(CS45&gt;3000000000,2,IF(CS45&gt;1000000000,3,IF(CS45&gt;600000000,4,IF(CS45&gt;200000000,5,IF(CS45&gt;100000000,6,IF(CS45&gt;50000000,7,IF(CS45&gt;30000000,8,IF(CS45&gt;10000000,9,IF(CS45&gt;7000000,10,IF(CS45&gt;4000000,11,IF(CS45&gt;2000000,12,IF(CS45&gt;1000000,13,IF(CS45&gt;700000,14,IF(CS45&gt;600000,15,IF(CS45&gt;500000,16,IF(CS45&gt;400000,17,IF(CS45&gt;300000,18,IF(CS45&gt;200000,19,IF(CS45&gt;=0,20,ERROR”)))))))))))))))))))))</f>
        <v>8</v>
      </c>
      <c r="CU45" s="27">
        <v>53565531.224399999</v>
      </c>
      <c r="CV45" s="27">
        <f t="shared" si="0"/>
        <v>18817.909999996424</v>
      </c>
      <c r="CW45" s="32">
        <v>4.0734933760491E-4</v>
      </c>
      <c r="CX45" s="32">
        <v>0.99959265066239511</v>
      </c>
      <c r="CY45" s="27">
        <v>-7369531.2243999988</v>
      </c>
      <c r="CZ45" s="20">
        <v>188</v>
      </c>
      <c r="DA45" s="66">
        <f>IF(OR(CZ45="",CZ45="-"),"NA",IF(CZ45&gt;300,1,IF(CZ45&gt;200,2,IF(CZ45&gt;100,3,IF(CZ45&gt;50,4,IF(CZ45&gt;40,5,IF(CZ45&gt;30,6,IF(CZ45&gt;20,7,IF(CZ45&gt;10,8,IF(CZ45&lt;=9,9,”ERROR”))))))))))</f>
        <v>3</v>
      </c>
      <c r="DB45" s="20">
        <v>836</v>
      </c>
      <c r="DC45" s="20">
        <v>27.866666666666667</v>
      </c>
      <c r="DD45" s="22">
        <v>2.5000000000000001E-2</v>
      </c>
      <c r="DE45" s="20">
        <v>0</v>
      </c>
      <c r="DF45" s="20"/>
      <c r="DG45" s="20">
        <v>0</v>
      </c>
      <c r="DH45" s="20">
        <v>0</v>
      </c>
      <c r="DI45" s="20" t="s">
        <v>16</v>
      </c>
      <c r="DJ45" s="20"/>
      <c r="DK45" s="20" t="s">
        <v>16</v>
      </c>
      <c r="DL45" s="20" t="s">
        <v>16</v>
      </c>
      <c r="DM45" s="20" t="s">
        <v>16</v>
      </c>
      <c r="DN45" s="20"/>
      <c r="DO45" s="33">
        <f t="shared" si="5"/>
        <v>2</v>
      </c>
      <c r="DP45" s="33">
        <f t="shared" si="1"/>
        <v>0</v>
      </c>
      <c r="DQ45" s="33">
        <f t="shared" si="6"/>
        <v>1</v>
      </c>
      <c r="DR45" s="33">
        <f t="shared" si="7"/>
        <v>1</v>
      </c>
      <c r="DS45" s="27">
        <f t="shared" si="8"/>
        <v>59257210.090000004</v>
      </c>
      <c r="DT45" s="27">
        <f t="shared" si="9"/>
        <v>0</v>
      </c>
      <c r="DU45" s="27">
        <f t="shared" si="10"/>
        <v>13080028</v>
      </c>
      <c r="DV45" s="27">
        <f t="shared" si="11"/>
        <v>46177182.090000004</v>
      </c>
      <c r="DW45" s="27">
        <f t="shared" si="13"/>
        <v>29628605.045000002</v>
      </c>
      <c r="DX45" s="20" t="s">
        <v>16</v>
      </c>
      <c r="DY45" s="20" t="s">
        <v>16</v>
      </c>
      <c r="DZ45" s="20" t="s">
        <v>16</v>
      </c>
      <c r="EA45" s="20" t="s">
        <v>16</v>
      </c>
      <c r="EB45" s="20">
        <v>46177182.090000004</v>
      </c>
      <c r="EC45" s="20">
        <v>0</v>
      </c>
      <c r="ED45" s="20" t="s">
        <v>16</v>
      </c>
      <c r="EE45" s="20">
        <v>0</v>
      </c>
      <c r="EF45" s="30">
        <v>0.1</v>
      </c>
      <c r="EG45" s="20" t="s">
        <v>16</v>
      </c>
      <c r="EH45" s="20">
        <v>46177182.090000004</v>
      </c>
      <c r="EI45" s="20" t="s">
        <v>16</v>
      </c>
      <c r="EJ45" s="20" t="s">
        <v>16</v>
      </c>
      <c r="EK45" s="20" t="s">
        <v>16</v>
      </c>
      <c r="EL45" s="20" t="s">
        <v>1074</v>
      </c>
      <c r="EM45" s="20" t="s">
        <v>2152</v>
      </c>
      <c r="EN45" s="20" t="s">
        <v>16</v>
      </c>
      <c r="EO45" s="20" t="s">
        <v>2157</v>
      </c>
      <c r="EP45" s="20" t="s">
        <v>16</v>
      </c>
      <c r="EQ45" s="20" t="s">
        <v>16</v>
      </c>
      <c r="ER45" s="20" t="s">
        <v>2162</v>
      </c>
      <c r="ES45" s="20" t="s">
        <v>2155</v>
      </c>
      <c r="ET45" s="20">
        <v>41</v>
      </c>
      <c r="EU45" s="20">
        <v>11850</v>
      </c>
      <c r="EV45" s="20" t="s">
        <v>467</v>
      </c>
      <c r="EW45" s="20" t="s">
        <v>251</v>
      </c>
      <c r="EX45" s="34" t="s">
        <v>16</v>
      </c>
      <c r="EY45" s="58">
        <v>1</v>
      </c>
      <c r="EZ45" s="21"/>
    </row>
    <row r="46" spans="1:156" s="64" customFormat="1" ht="12.75" customHeight="1" x14ac:dyDescent="0.2">
      <c r="A46" s="64" t="s">
        <v>1423</v>
      </c>
      <c r="B46" s="64" t="s">
        <v>1425</v>
      </c>
      <c r="C46" s="64">
        <v>984386</v>
      </c>
      <c r="D46" s="64" t="s">
        <v>1423</v>
      </c>
      <c r="E46" s="64" t="s">
        <v>1424</v>
      </c>
      <c r="F46" s="64" t="s">
        <v>1425</v>
      </c>
      <c r="G46" s="20" t="s">
        <v>194</v>
      </c>
      <c r="H46" s="20" t="s">
        <v>1138</v>
      </c>
      <c r="I46" s="20" t="s">
        <v>358</v>
      </c>
      <c r="J46" s="22" t="s">
        <v>1426</v>
      </c>
      <c r="K46" s="23">
        <v>0</v>
      </c>
      <c r="L46" s="23">
        <v>1</v>
      </c>
      <c r="M46" s="23" t="s">
        <v>16</v>
      </c>
      <c r="N46" s="23">
        <v>1</v>
      </c>
      <c r="O46" s="24" t="s">
        <v>1427</v>
      </c>
      <c r="P46" s="20" t="s">
        <v>1428</v>
      </c>
      <c r="Q46" s="20" t="s">
        <v>1427</v>
      </c>
      <c r="R46" s="20" t="s">
        <v>1429</v>
      </c>
      <c r="S46" s="20">
        <v>1076</v>
      </c>
      <c r="T46" s="25">
        <v>11950</v>
      </c>
      <c r="U46" s="20" t="s">
        <v>467</v>
      </c>
      <c r="V46" s="20" t="s">
        <v>251</v>
      </c>
      <c r="W46" s="26" t="s">
        <v>1031</v>
      </c>
      <c r="X46" s="20" t="s">
        <v>16</v>
      </c>
      <c r="Y46" s="20" t="s">
        <v>16</v>
      </c>
      <c r="Z46" s="20" t="str">
        <f t="shared" si="3"/>
        <v>-</v>
      </c>
      <c r="AA46" s="20" t="s">
        <v>16</v>
      </c>
      <c r="AB46" s="20">
        <v>46101</v>
      </c>
      <c r="AC46" s="27">
        <v>1066665</v>
      </c>
      <c r="AD46" s="20" t="s">
        <v>1074</v>
      </c>
      <c r="AE46" s="20" t="s">
        <v>1430</v>
      </c>
      <c r="AF46" s="20">
        <v>4</v>
      </c>
      <c r="AG46" s="20">
        <v>0</v>
      </c>
      <c r="AH46" s="20">
        <v>9</v>
      </c>
      <c r="AI46" s="20">
        <v>0.5</v>
      </c>
      <c r="AJ46" s="20" t="s">
        <v>16</v>
      </c>
      <c r="AK46" s="20" t="s">
        <v>16</v>
      </c>
      <c r="AL46" s="20">
        <v>0</v>
      </c>
      <c r="AM46" s="20" t="s">
        <v>16</v>
      </c>
      <c r="AN46" s="20" t="s">
        <v>16</v>
      </c>
      <c r="AO46" s="20">
        <v>1</v>
      </c>
      <c r="AP46" s="26" t="s">
        <v>1431</v>
      </c>
      <c r="AQ46" s="26" t="s">
        <v>16</v>
      </c>
      <c r="AR46" s="26" t="s">
        <v>16</v>
      </c>
      <c r="AS46" s="20" t="s">
        <v>16</v>
      </c>
      <c r="AT46" s="26" t="s">
        <v>16</v>
      </c>
      <c r="AU46" s="26" t="s">
        <v>16</v>
      </c>
      <c r="AV46" s="26" t="s">
        <v>16</v>
      </c>
      <c r="AW46" s="28" t="s">
        <v>16</v>
      </c>
      <c r="AX46" s="28" t="s">
        <v>16</v>
      </c>
      <c r="AY46" s="28" t="s">
        <v>16</v>
      </c>
      <c r="AZ46" s="28" t="s">
        <v>16</v>
      </c>
      <c r="BA46" s="28" t="s">
        <v>16</v>
      </c>
      <c r="BB46" s="29">
        <v>0</v>
      </c>
      <c r="BC46" s="26">
        <v>42248</v>
      </c>
      <c r="BD46" s="26">
        <v>42369</v>
      </c>
      <c r="BE46" s="26" t="s">
        <v>1432</v>
      </c>
      <c r="BF46" s="20" t="s">
        <v>1426</v>
      </c>
      <c r="BG46" s="30">
        <v>0.2</v>
      </c>
      <c r="BH46" s="27">
        <v>147126.20600000001</v>
      </c>
      <c r="BI46" s="20" t="s">
        <v>16</v>
      </c>
      <c r="BJ46" s="20" t="s">
        <v>16</v>
      </c>
      <c r="BK46" s="20" t="s">
        <v>16</v>
      </c>
      <c r="BL46" s="20" t="s">
        <v>16</v>
      </c>
      <c r="BM46" s="20" t="s">
        <v>16</v>
      </c>
      <c r="BN46" s="20" t="s">
        <v>16</v>
      </c>
      <c r="BO46" s="20" t="s">
        <v>16</v>
      </c>
      <c r="BP46" s="20" t="s">
        <v>16</v>
      </c>
      <c r="BQ46" s="20" t="s">
        <v>16</v>
      </c>
      <c r="BR46" s="20" t="s">
        <v>16</v>
      </c>
      <c r="BS46" s="20" t="s">
        <v>16</v>
      </c>
      <c r="BT46" s="20" t="s">
        <v>16</v>
      </c>
      <c r="BU46" s="20" t="s">
        <v>16</v>
      </c>
      <c r="BV46" s="20" t="s">
        <v>16</v>
      </c>
      <c r="BW46" s="20" t="s">
        <v>16</v>
      </c>
      <c r="BX46" s="20" t="s">
        <v>16</v>
      </c>
      <c r="BY46" s="20" t="s">
        <v>16</v>
      </c>
      <c r="BZ46" s="20" t="s">
        <v>16</v>
      </c>
      <c r="CA46" s="20" t="s">
        <v>16</v>
      </c>
      <c r="CB46" s="20" t="s">
        <v>16</v>
      </c>
      <c r="CC46" s="20" t="s">
        <v>16</v>
      </c>
      <c r="CD46" s="20" t="s">
        <v>16</v>
      </c>
      <c r="CE46" s="20">
        <f t="shared" si="4"/>
        <v>0</v>
      </c>
      <c r="CF46" s="20" t="s">
        <v>16</v>
      </c>
      <c r="CG46" s="20" t="s">
        <v>16</v>
      </c>
      <c r="CH46" s="20" t="s">
        <v>16</v>
      </c>
      <c r="CI46" s="27" t="s">
        <v>16</v>
      </c>
      <c r="CJ46" s="27" t="s">
        <v>16</v>
      </c>
      <c r="CK46" s="31" t="s">
        <v>16</v>
      </c>
      <c r="CL46" s="27" t="s">
        <v>16</v>
      </c>
      <c r="CM46" s="20" t="s">
        <v>16</v>
      </c>
      <c r="CN46" s="20" t="s">
        <v>16</v>
      </c>
      <c r="CO46" s="20" t="s">
        <v>16</v>
      </c>
      <c r="CP46" s="20" t="s">
        <v>16</v>
      </c>
      <c r="CQ46" s="20" t="s">
        <v>16</v>
      </c>
      <c r="CR46" s="20" t="s">
        <v>16</v>
      </c>
      <c r="CS46" s="27">
        <v>735631.03</v>
      </c>
      <c r="CT46" s="79">
        <f>IF(OR(CS46="",CS46="-"),"NA",IF(CS46&gt;10000000000,1,IF(CS46&gt;3000000000,2,IF(CS46&gt;1000000000,3,IF(CS46&gt;600000000,4,IF(CS46&gt;200000000,5,IF(CS46&gt;100000000,6,IF(CS46&gt;50000000,7,IF(CS46&gt;30000000,8,IF(CS46&gt;10000000,9,IF(CS46&gt;7000000,10,IF(CS46&gt;4000000,11,IF(CS46&gt;2000000,12,IF(CS46&gt;1000000,13,IF(CS46&gt;700000,14,IF(CS46&gt;600000,15,IF(CS46&gt;500000,16,IF(CS46&gt;400000,17,IF(CS46&gt;300000,18,IF(CS46&gt;200000,19,IF(CS46&gt;=0,20,ERROR”)))))))))))))))))))))</f>
        <v>14</v>
      </c>
      <c r="CU46" s="27">
        <v>853331.99479999999</v>
      </c>
      <c r="CV46" s="27">
        <f t="shared" si="0"/>
        <v>331033.96999999997</v>
      </c>
      <c r="CW46" s="32">
        <v>0.31034483178879962</v>
      </c>
      <c r="CX46" s="32">
        <v>0.68965516821120032</v>
      </c>
      <c r="CY46" s="27">
        <v>213333.00520000001</v>
      </c>
      <c r="CZ46" s="20" t="s">
        <v>16</v>
      </c>
      <c r="DA46" s="20" t="s">
        <v>16</v>
      </c>
      <c r="DB46" s="20">
        <v>121</v>
      </c>
      <c r="DC46" s="20">
        <v>4.0333333333333332</v>
      </c>
      <c r="DD46" s="30">
        <v>0.02</v>
      </c>
      <c r="DE46" s="20">
        <v>0</v>
      </c>
      <c r="DF46" s="20"/>
      <c r="DG46" s="20">
        <v>0</v>
      </c>
      <c r="DH46" s="20">
        <v>0</v>
      </c>
      <c r="DI46" s="20" t="s">
        <v>16</v>
      </c>
      <c r="DJ46" s="20"/>
      <c r="DK46" s="20" t="s">
        <v>16</v>
      </c>
      <c r="DL46" s="20" t="s">
        <v>16</v>
      </c>
      <c r="DM46" s="20" t="s">
        <v>16</v>
      </c>
      <c r="DN46" s="20"/>
      <c r="DO46" s="33">
        <f t="shared" si="5"/>
        <v>1</v>
      </c>
      <c r="DP46" s="33">
        <f t="shared" si="1"/>
        <v>0</v>
      </c>
      <c r="DQ46" s="33">
        <f t="shared" si="6"/>
        <v>1</v>
      </c>
      <c r="DR46" s="33">
        <f t="shared" si="7"/>
        <v>0</v>
      </c>
      <c r="DS46" s="27">
        <f t="shared" si="8"/>
        <v>735631.03</v>
      </c>
      <c r="DT46" s="27">
        <f t="shared" si="9"/>
        <v>0</v>
      </c>
      <c r="DU46" s="27">
        <f t="shared" si="10"/>
        <v>0</v>
      </c>
      <c r="DV46" s="27">
        <f t="shared" si="11"/>
        <v>735631.03</v>
      </c>
      <c r="DW46" s="27">
        <f t="shared" si="13"/>
        <v>735631.03</v>
      </c>
      <c r="DX46" s="20" t="s">
        <v>16</v>
      </c>
      <c r="DY46" s="20" t="s">
        <v>16</v>
      </c>
      <c r="DZ46" s="20" t="s">
        <v>16</v>
      </c>
      <c r="EA46" s="20" t="s">
        <v>16</v>
      </c>
      <c r="EB46" s="20">
        <v>735631.03</v>
      </c>
      <c r="EC46" s="20">
        <v>0</v>
      </c>
      <c r="ED46" s="20" t="s">
        <v>16</v>
      </c>
      <c r="EE46" s="30">
        <v>0.1</v>
      </c>
      <c r="EF46" s="30">
        <v>0.1</v>
      </c>
      <c r="EG46" s="20" t="s">
        <v>16</v>
      </c>
      <c r="EH46" s="20">
        <v>735631.03</v>
      </c>
      <c r="EI46" s="20" t="s">
        <v>16</v>
      </c>
      <c r="EJ46" s="20" t="s">
        <v>16</v>
      </c>
      <c r="EK46" s="20" t="s">
        <v>16</v>
      </c>
      <c r="EL46" s="20" t="s">
        <v>1074</v>
      </c>
      <c r="EM46" s="20" t="s">
        <v>1426</v>
      </c>
      <c r="EN46" s="20" t="s">
        <v>16</v>
      </c>
      <c r="EO46" s="20" t="s">
        <v>1430</v>
      </c>
      <c r="EP46" s="20" t="s">
        <v>16</v>
      </c>
      <c r="EQ46" s="20" t="s">
        <v>16</v>
      </c>
      <c r="ER46" s="20" t="s">
        <v>16</v>
      </c>
      <c r="ES46" s="20" t="s">
        <v>1429</v>
      </c>
      <c r="ET46" s="20">
        <v>1076</v>
      </c>
      <c r="EU46" s="20">
        <v>11950</v>
      </c>
      <c r="EV46" s="20" t="s">
        <v>500</v>
      </c>
      <c r="EW46" s="20" t="s">
        <v>251</v>
      </c>
      <c r="EX46" s="34" t="s">
        <v>16</v>
      </c>
      <c r="EY46" s="58">
        <v>0</v>
      </c>
      <c r="EZ46" s="21"/>
    </row>
    <row r="47" spans="1:156" s="64" customFormat="1" ht="12.75" customHeight="1" x14ac:dyDescent="0.2">
      <c r="A47" s="64" t="s">
        <v>2247</v>
      </c>
      <c r="B47" s="64" t="s">
        <v>2249</v>
      </c>
      <c r="C47" s="64">
        <v>1233631</v>
      </c>
      <c r="D47" s="64" t="s">
        <v>2247</v>
      </c>
      <c r="E47" s="64" t="s">
        <v>2248</v>
      </c>
      <c r="F47" s="64" t="s">
        <v>2249</v>
      </c>
      <c r="G47" s="20" t="s">
        <v>194</v>
      </c>
      <c r="H47" s="20" t="s">
        <v>1138</v>
      </c>
      <c r="I47" s="20" t="s">
        <v>358</v>
      </c>
      <c r="J47" s="22" t="s">
        <v>2250</v>
      </c>
      <c r="K47" s="23">
        <v>0</v>
      </c>
      <c r="L47" s="23">
        <v>1</v>
      </c>
      <c r="M47" s="23" t="s">
        <v>16</v>
      </c>
      <c r="N47" s="23">
        <v>1</v>
      </c>
      <c r="O47" s="24" t="s">
        <v>2251</v>
      </c>
      <c r="P47" s="20" t="s">
        <v>2252</v>
      </c>
      <c r="Q47" s="20" t="s">
        <v>2251</v>
      </c>
      <c r="R47" s="20" t="s">
        <v>2253</v>
      </c>
      <c r="S47" s="20">
        <v>153</v>
      </c>
      <c r="T47" s="25" t="s">
        <v>661</v>
      </c>
      <c r="U47" s="20" t="s">
        <v>695</v>
      </c>
      <c r="V47" s="20" t="s">
        <v>251</v>
      </c>
      <c r="W47" s="26" t="s">
        <v>1031</v>
      </c>
      <c r="X47" s="20" t="s">
        <v>16</v>
      </c>
      <c r="Y47" s="20" t="s">
        <v>16</v>
      </c>
      <c r="Z47" s="20" t="str">
        <f t="shared" si="3"/>
        <v>-</v>
      </c>
      <c r="AA47" s="20" t="s">
        <v>16</v>
      </c>
      <c r="AB47" s="20">
        <v>46101</v>
      </c>
      <c r="AC47" s="27">
        <v>229448.25</v>
      </c>
      <c r="AD47" s="20" t="s">
        <v>1074</v>
      </c>
      <c r="AE47" s="20" t="s">
        <v>2256</v>
      </c>
      <c r="AF47" s="20">
        <v>1</v>
      </c>
      <c r="AG47" s="20">
        <v>1</v>
      </c>
      <c r="AH47" s="20" t="s">
        <v>16</v>
      </c>
      <c r="AI47" s="21" t="s">
        <v>4862</v>
      </c>
      <c r="AJ47" s="20">
        <v>5</v>
      </c>
      <c r="AK47" s="20">
        <v>0</v>
      </c>
      <c r="AL47" s="20" t="s">
        <v>16</v>
      </c>
      <c r="AM47" s="20">
        <v>0</v>
      </c>
      <c r="AN47" s="20">
        <v>0</v>
      </c>
      <c r="AO47" s="20">
        <v>1</v>
      </c>
      <c r="AP47" s="26">
        <v>42716</v>
      </c>
      <c r="AQ47" s="26" t="s">
        <v>16</v>
      </c>
      <c r="AR47" s="26" t="s">
        <v>16</v>
      </c>
      <c r="AS47" s="20" t="s">
        <v>16</v>
      </c>
      <c r="AT47" s="26" t="s">
        <v>16</v>
      </c>
      <c r="AU47" s="26" t="s">
        <v>16</v>
      </c>
      <c r="AV47" s="26" t="s">
        <v>16</v>
      </c>
      <c r="AW47" s="28" t="s">
        <v>16</v>
      </c>
      <c r="AX47" s="28" t="s">
        <v>16</v>
      </c>
      <c r="AY47" s="28" t="s">
        <v>16</v>
      </c>
      <c r="AZ47" s="28" t="s">
        <v>16</v>
      </c>
      <c r="BA47" s="28" t="s">
        <v>16</v>
      </c>
      <c r="BB47" s="29">
        <v>0</v>
      </c>
      <c r="BC47" s="26">
        <v>42634</v>
      </c>
      <c r="BD47" s="26">
        <v>42663</v>
      </c>
      <c r="BE47" s="26" t="s">
        <v>2258</v>
      </c>
      <c r="BF47" s="20" t="s">
        <v>2250</v>
      </c>
      <c r="BG47" s="30">
        <v>0.1</v>
      </c>
      <c r="BH47" s="27">
        <v>19000</v>
      </c>
      <c r="BI47" s="20" t="s">
        <v>16</v>
      </c>
      <c r="BJ47" s="20" t="s">
        <v>16</v>
      </c>
      <c r="BK47" s="20" t="s">
        <v>16</v>
      </c>
      <c r="BL47" s="20" t="s">
        <v>16</v>
      </c>
      <c r="BM47" s="20" t="s">
        <v>16</v>
      </c>
      <c r="BN47" s="20" t="s">
        <v>16</v>
      </c>
      <c r="BO47" s="20" t="s">
        <v>16</v>
      </c>
      <c r="BP47" s="20" t="s">
        <v>16</v>
      </c>
      <c r="BQ47" s="20" t="s">
        <v>16</v>
      </c>
      <c r="BR47" s="20" t="s">
        <v>16</v>
      </c>
      <c r="BS47" s="20" t="s">
        <v>16</v>
      </c>
      <c r="BT47" s="20" t="s">
        <v>16</v>
      </c>
      <c r="BU47" s="20" t="s">
        <v>16</v>
      </c>
      <c r="BV47" s="20" t="s">
        <v>16</v>
      </c>
      <c r="BW47" s="20" t="s">
        <v>16</v>
      </c>
      <c r="BX47" s="20" t="s">
        <v>16</v>
      </c>
      <c r="BY47" s="20" t="s">
        <v>16</v>
      </c>
      <c r="BZ47" s="20" t="s">
        <v>16</v>
      </c>
      <c r="CA47" s="20" t="s">
        <v>16</v>
      </c>
      <c r="CB47" s="20" t="s">
        <v>16</v>
      </c>
      <c r="CC47" s="20" t="s">
        <v>16</v>
      </c>
      <c r="CD47" s="20" t="s">
        <v>16</v>
      </c>
      <c r="CE47" s="20">
        <f t="shared" si="4"/>
        <v>0</v>
      </c>
      <c r="CF47" s="20" t="s">
        <v>16</v>
      </c>
      <c r="CG47" s="20" t="s">
        <v>16</v>
      </c>
      <c r="CH47" s="20" t="s">
        <v>16</v>
      </c>
      <c r="CI47" s="27" t="s">
        <v>16</v>
      </c>
      <c r="CJ47" s="27" t="s">
        <v>16</v>
      </c>
      <c r="CK47" s="31" t="s">
        <v>16</v>
      </c>
      <c r="CL47" s="27" t="s">
        <v>16</v>
      </c>
      <c r="CM47" s="20" t="s">
        <v>16</v>
      </c>
      <c r="CN47" s="20" t="s">
        <v>16</v>
      </c>
      <c r="CO47" s="20" t="s">
        <v>16</v>
      </c>
      <c r="CP47" s="20" t="s">
        <v>16</v>
      </c>
      <c r="CQ47" s="20" t="s">
        <v>16</v>
      </c>
      <c r="CR47" s="20" t="s">
        <v>16</v>
      </c>
      <c r="CS47" s="27">
        <v>190000</v>
      </c>
      <c r="CT47" s="79">
        <f>IF(OR(CS47="",CS47="-"),"NA",IF(CS47&gt;10000000000,1,IF(CS47&gt;3000000000,2,IF(CS47&gt;1000000000,3,IF(CS47&gt;600000000,4,IF(CS47&gt;200000000,5,IF(CS47&gt;100000000,6,IF(CS47&gt;50000000,7,IF(CS47&gt;30000000,8,IF(CS47&gt;10000000,9,IF(CS47&gt;7000000,10,IF(CS47&gt;4000000,11,IF(CS47&gt;2000000,12,IF(CS47&gt;1000000,13,IF(CS47&gt;700000,14,IF(CS47&gt;600000,15,IF(CS47&gt;500000,16,IF(CS47&gt;400000,17,IF(CS47&gt;300000,18,IF(CS47&gt;200000,19,IF(CS47&gt;=0,20,ERROR”)))))))))))))))))))))</f>
        <v>20</v>
      </c>
      <c r="CU47" s="27">
        <v>220399.99999999997</v>
      </c>
      <c r="CV47" s="27">
        <f t="shared" si="0"/>
        <v>39448.25</v>
      </c>
      <c r="CW47" s="32">
        <v>0.17192656731964615</v>
      </c>
      <c r="CX47" s="32">
        <v>0.82807343268035383</v>
      </c>
      <c r="CY47" s="27">
        <v>9048.2500000000291</v>
      </c>
      <c r="CZ47" s="20" t="s">
        <v>16</v>
      </c>
      <c r="DA47" s="20" t="s">
        <v>16</v>
      </c>
      <c r="DB47" s="20">
        <v>29</v>
      </c>
      <c r="DC47" s="20">
        <v>0.96666666666666667</v>
      </c>
      <c r="DD47" s="22">
        <v>2.5000000000000001E-2</v>
      </c>
      <c r="DE47" s="20">
        <v>0</v>
      </c>
      <c r="DF47" s="20"/>
      <c r="DG47" s="20">
        <v>0</v>
      </c>
      <c r="DH47" s="20">
        <v>0</v>
      </c>
      <c r="DI47" s="20" t="s">
        <v>16</v>
      </c>
      <c r="DJ47" s="20"/>
      <c r="DK47" s="20" t="s">
        <v>16</v>
      </c>
      <c r="DL47" s="20" t="s">
        <v>16</v>
      </c>
      <c r="DM47" s="20" t="s">
        <v>16</v>
      </c>
      <c r="DN47" s="20"/>
      <c r="DO47" s="33">
        <f t="shared" si="5"/>
        <v>1</v>
      </c>
      <c r="DP47" s="33">
        <f t="shared" si="1"/>
        <v>0</v>
      </c>
      <c r="DQ47" s="33">
        <f t="shared" si="6"/>
        <v>1</v>
      </c>
      <c r="DR47" s="33">
        <f t="shared" si="7"/>
        <v>0</v>
      </c>
      <c r="DS47" s="27">
        <f t="shared" si="8"/>
        <v>190000</v>
      </c>
      <c r="DT47" s="27">
        <f t="shared" si="9"/>
        <v>0</v>
      </c>
      <c r="DU47" s="27">
        <f t="shared" si="10"/>
        <v>0</v>
      </c>
      <c r="DV47" s="27">
        <f t="shared" si="11"/>
        <v>190000</v>
      </c>
      <c r="DW47" s="27">
        <f t="shared" si="13"/>
        <v>190000</v>
      </c>
      <c r="DX47" s="20" t="s">
        <v>16</v>
      </c>
      <c r="DY47" s="20" t="s">
        <v>16</v>
      </c>
      <c r="DZ47" s="20" t="s">
        <v>16</v>
      </c>
      <c r="EA47" s="20" t="s">
        <v>16</v>
      </c>
      <c r="EB47" s="20">
        <v>190000</v>
      </c>
      <c r="EC47" s="20">
        <v>0</v>
      </c>
      <c r="ED47" s="20" t="s">
        <v>16</v>
      </c>
      <c r="EE47" s="20">
        <v>0</v>
      </c>
      <c r="EF47" s="30">
        <v>0.1</v>
      </c>
      <c r="EG47" s="20" t="s">
        <v>16</v>
      </c>
      <c r="EH47" s="20">
        <v>190000</v>
      </c>
      <c r="EI47" s="20" t="s">
        <v>16</v>
      </c>
      <c r="EJ47" s="20" t="s">
        <v>16</v>
      </c>
      <c r="EK47" s="20" t="s">
        <v>16</v>
      </c>
      <c r="EL47" s="20" t="s">
        <v>1074</v>
      </c>
      <c r="EM47" s="20" t="s">
        <v>2250</v>
      </c>
      <c r="EN47" s="20" t="s">
        <v>16</v>
      </c>
      <c r="EO47" s="20" t="s">
        <v>2256</v>
      </c>
      <c r="EP47" s="20" t="s">
        <v>16</v>
      </c>
      <c r="EQ47" s="20" t="s">
        <v>16</v>
      </c>
      <c r="ER47" s="20" t="s">
        <v>16</v>
      </c>
      <c r="ES47" s="20" t="s">
        <v>2253</v>
      </c>
      <c r="ET47" s="20">
        <v>153</v>
      </c>
      <c r="EU47" s="20">
        <v>6100</v>
      </c>
      <c r="EV47" s="20" t="s">
        <v>698</v>
      </c>
      <c r="EW47" s="20" t="s">
        <v>251</v>
      </c>
      <c r="EX47" s="34" t="s">
        <v>16</v>
      </c>
      <c r="EY47" s="58">
        <v>1</v>
      </c>
    </row>
    <row r="48" spans="1:156" s="64" customFormat="1" ht="12.75" customHeight="1" x14ac:dyDescent="0.2">
      <c r="A48" s="64" t="s">
        <v>2726</v>
      </c>
      <c r="B48" s="64" t="s">
        <v>2728</v>
      </c>
      <c r="C48" s="64">
        <v>984904</v>
      </c>
      <c r="D48" s="64" t="s">
        <v>2726</v>
      </c>
      <c r="E48" s="64" t="s">
        <v>2727</v>
      </c>
      <c r="F48" s="64" t="s">
        <v>2728</v>
      </c>
      <c r="G48" s="20" t="s">
        <v>194</v>
      </c>
      <c r="H48" s="20" t="s">
        <v>1435</v>
      </c>
      <c r="I48" s="20" t="s">
        <v>1436</v>
      </c>
      <c r="J48" s="22" t="s">
        <v>2729</v>
      </c>
      <c r="K48" s="23">
        <v>1</v>
      </c>
      <c r="L48" s="23">
        <v>1</v>
      </c>
      <c r="M48" s="23">
        <v>2</v>
      </c>
      <c r="N48" s="23">
        <v>1</v>
      </c>
      <c r="O48" s="24" t="s">
        <v>2730</v>
      </c>
      <c r="P48" s="20" t="s">
        <v>2731</v>
      </c>
      <c r="Q48" s="20" t="s">
        <v>2732</v>
      </c>
      <c r="R48" s="20" t="s">
        <v>2733</v>
      </c>
      <c r="S48" s="20" t="s">
        <v>16</v>
      </c>
      <c r="T48" s="25">
        <v>66215</v>
      </c>
      <c r="U48" s="20" t="s">
        <v>2734</v>
      </c>
      <c r="V48" s="20" t="s">
        <v>2387</v>
      </c>
      <c r="W48" s="26">
        <v>34462</v>
      </c>
      <c r="X48" s="20">
        <v>80</v>
      </c>
      <c r="Y48" s="20" t="s">
        <v>2387</v>
      </c>
      <c r="Z48" s="20">
        <f t="shared" si="3"/>
        <v>7793</v>
      </c>
      <c r="AA48" s="20" t="s">
        <v>2735</v>
      </c>
      <c r="AB48" s="20">
        <v>46101</v>
      </c>
      <c r="AC48" s="27">
        <v>39479421.549999997</v>
      </c>
      <c r="AD48" s="20" t="s">
        <v>1074</v>
      </c>
      <c r="AE48" s="20" t="s">
        <v>1781</v>
      </c>
      <c r="AF48" s="20">
        <v>2</v>
      </c>
      <c r="AG48" s="20">
        <v>1</v>
      </c>
      <c r="AH48" s="20">
        <v>14</v>
      </c>
      <c r="AI48" s="20" t="s">
        <v>2631</v>
      </c>
      <c r="AJ48" s="20">
        <v>2</v>
      </c>
      <c r="AK48" s="20">
        <v>0</v>
      </c>
      <c r="AL48" s="20">
        <v>0</v>
      </c>
      <c r="AM48" s="20">
        <v>0</v>
      </c>
      <c r="AN48" s="20">
        <v>1</v>
      </c>
      <c r="AO48" s="20">
        <v>1</v>
      </c>
      <c r="AP48" s="26" t="s">
        <v>1109</v>
      </c>
      <c r="AQ48" s="26" t="s">
        <v>16</v>
      </c>
      <c r="AR48" s="26" t="s">
        <v>16</v>
      </c>
      <c r="AS48" s="20" t="s">
        <v>16</v>
      </c>
      <c r="AT48" s="26" t="s">
        <v>16</v>
      </c>
      <c r="AU48" s="26" t="s">
        <v>16</v>
      </c>
      <c r="AV48" s="26" t="s">
        <v>16</v>
      </c>
      <c r="AW48" s="28" t="s">
        <v>16</v>
      </c>
      <c r="AX48" s="28" t="s">
        <v>16</v>
      </c>
      <c r="AY48" s="28" t="s">
        <v>16</v>
      </c>
      <c r="AZ48" s="28" t="s">
        <v>16</v>
      </c>
      <c r="BA48" s="28" t="s">
        <v>16</v>
      </c>
      <c r="BB48" s="29">
        <v>0</v>
      </c>
      <c r="BC48" s="26">
        <v>42255</v>
      </c>
      <c r="BD48" s="26">
        <v>43465</v>
      </c>
      <c r="BE48" s="26" t="s">
        <v>16</v>
      </c>
      <c r="BF48" s="20" t="s">
        <v>2729</v>
      </c>
      <c r="BG48" s="30">
        <v>0.2</v>
      </c>
      <c r="BH48" s="27">
        <v>6806796.8180000009</v>
      </c>
      <c r="BI48" s="20" t="s">
        <v>16</v>
      </c>
      <c r="BJ48" s="20" t="s">
        <v>16</v>
      </c>
      <c r="BK48" s="20" t="s">
        <v>16</v>
      </c>
      <c r="BL48" s="20" t="s">
        <v>16</v>
      </c>
      <c r="BM48" s="20" t="s">
        <v>16</v>
      </c>
      <c r="BN48" s="20" t="s">
        <v>16</v>
      </c>
      <c r="BO48" s="20" t="s">
        <v>16</v>
      </c>
      <c r="BP48" s="20" t="s">
        <v>16</v>
      </c>
      <c r="BQ48" s="20" t="s">
        <v>16</v>
      </c>
      <c r="BR48" s="20" t="s">
        <v>16</v>
      </c>
      <c r="BS48" s="20" t="s">
        <v>16</v>
      </c>
      <c r="BT48" s="20" t="s">
        <v>16</v>
      </c>
      <c r="BU48" s="20" t="s">
        <v>16</v>
      </c>
      <c r="BV48" s="20" t="s">
        <v>16</v>
      </c>
      <c r="BW48" s="20" t="s">
        <v>16</v>
      </c>
      <c r="BX48" s="20" t="s">
        <v>16</v>
      </c>
      <c r="BY48" s="20" t="s">
        <v>16</v>
      </c>
      <c r="BZ48" s="20" t="s">
        <v>16</v>
      </c>
      <c r="CA48" s="20" t="s">
        <v>16</v>
      </c>
      <c r="CB48" s="20" t="s">
        <v>16</v>
      </c>
      <c r="CC48" s="20" t="s">
        <v>16</v>
      </c>
      <c r="CD48" s="20" t="s">
        <v>16</v>
      </c>
      <c r="CE48" s="20">
        <f t="shared" si="4"/>
        <v>0</v>
      </c>
      <c r="CF48" s="20" t="s">
        <v>16</v>
      </c>
      <c r="CG48" s="20" t="s">
        <v>16</v>
      </c>
      <c r="CH48" s="20" t="s">
        <v>16</v>
      </c>
      <c r="CI48" s="27" t="s">
        <v>16</v>
      </c>
      <c r="CJ48" s="27" t="s">
        <v>16</v>
      </c>
      <c r="CK48" s="31" t="s">
        <v>16</v>
      </c>
      <c r="CL48" s="27" t="s">
        <v>16</v>
      </c>
      <c r="CM48" s="20" t="s">
        <v>16</v>
      </c>
      <c r="CN48" s="20" t="s">
        <v>16</v>
      </c>
      <c r="CO48" s="20" t="s">
        <v>16</v>
      </c>
      <c r="CP48" s="20" t="s">
        <v>16</v>
      </c>
      <c r="CQ48" s="20" t="s">
        <v>16</v>
      </c>
      <c r="CR48" s="20" t="s">
        <v>16</v>
      </c>
      <c r="CS48" s="27">
        <v>34033984.090000004</v>
      </c>
      <c r="CT48" s="79">
        <f>IF(OR(CS48="",CS48="-"),"NA",IF(CS48&gt;10000000000,1,IF(CS48&gt;3000000000,2,IF(CS48&gt;1000000000,3,IF(CS48&gt;600000000,4,IF(CS48&gt;200000000,5,IF(CS48&gt;100000000,6,IF(CS48&gt;50000000,7,IF(CS48&gt;30000000,8,IF(CS48&gt;10000000,9,IF(CS48&gt;7000000,10,IF(CS48&gt;4000000,11,IF(CS48&gt;2000000,12,IF(CS48&gt;1000000,13,IF(CS48&gt;700000,14,IF(CS48&gt;600000,15,IF(CS48&gt;500000,16,IF(CS48&gt;400000,17,IF(CS48&gt;300000,18,IF(CS48&gt;200000,19,IF(CS48&gt;=0,20,ERROR”)))))))))))))))))))))</f>
        <v>8</v>
      </c>
      <c r="CU48" s="27">
        <v>39479421.544399999</v>
      </c>
      <c r="CV48" s="27">
        <f t="shared" si="0"/>
        <v>5445437.4599999934</v>
      </c>
      <c r="CW48" s="32">
        <v>0.13793103460503955</v>
      </c>
      <c r="CX48" s="32">
        <v>0.86206896539496047</v>
      </c>
      <c r="CY48" s="27">
        <v>5.5999979376792908E-3</v>
      </c>
      <c r="CZ48" s="20" t="s">
        <v>16</v>
      </c>
      <c r="DA48" s="20" t="s">
        <v>16</v>
      </c>
      <c r="DB48" s="20">
        <v>1195</v>
      </c>
      <c r="DC48" s="20">
        <v>39.833333333333336</v>
      </c>
      <c r="DD48" s="30">
        <v>0.1</v>
      </c>
      <c r="DE48" s="20">
        <v>0</v>
      </c>
      <c r="DF48" s="20"/>
      <c r="DG48" s="20">
        <v>0</v>
      </c>
      <c r="DH48" s="20">
        <v>0</v>
      </c>
      <c r="DI48" s="20" t="s">
        <v>16</v>
      </c>
      <c r="DJ48" s="20"/>
      <c r="DK48" s="20" t="s">
        <v>16</v>
      </c>
      <c r="DL48" s="20" t="s">
        <v>16</v>
      </c>
      <c r="DM48" s="20" t="s">
        <v>16</v>
      </c>
      <c r="DN48" s="20"/>
      <c r="DO48" s="33">
        <f t="shared" si="5"/>
        <v>1</v>
      </c>
      <c r="DP48" s="33">
        <f t="shared" si="1"/>
        <v>0</v>
      </c>
      <c r="DQ48" s="33">
        <f t="shared" si="6"/>
        <v>1</v>
      </c>
      <c r="DR48" s="33">
        <f t="shared" si="7"/>
        <v>0</v>
      </c>
      <c r="DS48" s="27">
        <f t="shared" si="8"/>
        <v>34033984.090000004</v>
      </c>
      <c r="DT48" s="27">
        <f t="shared" si="9"/>
        <v>0</v>
      </c>
      <c r="DU48" s="27">
        <f t="shared" si="10"/>
        <v>0</v>
      </c>
      <c r="DV48" s="27">
        <f t="shared" si="11"/>
        <v>34033984.090000004</v>
      </c>
      <c r="DW48" s="27">
        <f t="shared" si="13"/>
        <v>34033984.090000004</v>
      </c>
      <c r="DX48" s="20" t="s">
        <v>16</v>
      </c>
      <c r="DY48" s="20" t="s">
        <v>16</v>
      </c>
      <c r="DZ48" s="20" t="s">
        <v>16</v>
      </c>
      <c r="EA48" s="20" t="s">
        <v>16</v>
      </c>
      <c r="EB48" s="20">
        <v>34033984.090000004</v>
      </c>
      <c r="EC48" s="20">
        <v>0</v>
      </c>
      <c r="ED48" s="20" t="s">
        <v>16</v>
      </c>
      <c r="EE48" s="30">
        <v>0.1</v>
      </c>
      <c r="EF48" s="30">
        <v>0.1</v>
      </c>
      <c r="EG48" s="20" t="s">
        <v>970</v>
      </c>
      <c r="EH48" s="20">
        <v>34033984.090000004</v>
      </c>
      <c r="EI48" s="20" t="s">
        <v>16</v>
      </c>
      <c r="EJ48" s="20" t="s">
        <v>16</v>
      </c>
      <c r="EK48" s="20" t="s">
        <v>16</v>
      </c>
      <c r="EL48" s="20" t="s">
        <v>1074</v>
      </c>
      <c r="EM48" s="20" t="s">
        <v>2729</v>
      </c>
      <c r="EN48" s="20" t="s">
        <v>16</v>
      </c>
      <c r="EO48" s="20" t="s">
        <v>1781</v>
      </c>
      <c r="EP48" s="20" t="s">
        <v>16</v>
      </c>
      <c r="EQ48" s="20" t="s">
        <v>16</v>
      </c>
      <c r="ER48" s="20" t="s">
        <v>2736</v>
      </c>
      <c r="ES48" s="20" t="s">
        <v>2733</v>
      </c>
      <c r="ET48" s="20"/>
      <c r="EU48" s="20">
        <v>66215</v>
      </c>
      <c r="EV48" s="20" t="s">
        <v>2734</v>
      </c>
      <c r="EW48" s="20" t="s">
        <v>2391</v>
      </c>
      <c r="EX48" s="34" t="s">
        <v>16</v>
      </c>
      <c r="EY48" s="73">
        <v>0.78200000000000003</v>
      </c>
    </row>
    <row r="49" spans="1:156" s="64" customFormat="1" ht="12.75" customHeight="1" x14ac:dyDescent="0.2">
      <c r="A49" s="64" t="s">
        <v>16</v>
      </c>
      <c r="B49" s="64" t="s">
        <v>2728</v>
      </c>
      <c r="C49" s="64" t="s">
        <v>16</v>
      </c>
      <c r="D49" s="64" t="s">
        <v>16</v>
      </c>
      <c r="E49" s="64" t="s">
        <v>16</v>
      </c>
      <c r="F49" s="64" t="s">
        <v>2728</v>
      </c>
      <c r="G49" s="20" t="s">
        <v>194</v>
      </c>
      <c r="H49" s="20" t="s">
        <v>4386</v>
      </c>
      <c r="I49" s="20" t="s">
        <v>1436</v>
      </c>
      <c r="J49" s="22" t="s">
        <v>4387</v>
      </c>
      <c r="K49" s="23">
        <v>1</v>
      </c>
      <c r="L49" s="23">
        <v>1</v>
      </c>
      <c r="M49" s="23">
        <v>2</v>
      </c>
      <c r="N49" s="23">
        <v>2</v>
      </c>
      <c r="O49" s="24" t="s">
        <v>2737</v>
      </c>
      <c r="P49" s="20" t="s">
        <v>2738</v>
      </c>
      <c r="Q49" s="20" t="s">
        <v>2732</v>
      </c>
      <c r="R49" s="20" t="s">
        <v>2733</v>
      </c>
      <c r="S49" s="20" t="s">
        <v>16</v>
      </c>
      <c r="T49" s="25" t="s">
        <v>617</v>
      </c>
      <c r="U49" s="20" t="s">
        <v>2734</v>
      </c>
      <c r="V49" s="20" t="s">
        <v>2387</v>
      </c>
      <c r="W49" s="26">
        <v>33143</v>
      </c>
      <c r="X49" s="20">
        <v>136</v>
      </c>
      <c r="Y49" s="20" t="s">
        <v>251</v>
      </c>
      <c r="Z49" s="20">
        <f t="shared" si="3"/>
        <v>9112</v>
      </c>
      <c r="AA49" s="20" t="s">
        <v>2735</v>
      </c>
      <c r="AB49" s="20">
        <v>46101</v>
      </c>
      <c r="AC49" s="27">
        <v>39479421.549999997</v>
      </c>
      <c r="AD49" s="20" t="s">
        <v>1074</v>
      </c>
      <c r="AE49" s="20" t="s">
        <v>1781</v>
      </c>
      <c r="AF49" s="20">
        <v>2</v>
      </c>
      <c r="AG49" s="20">
        <v>1</v>
      </c>
      <c r="AH49" s="20">
        <v>14</v>
      </c>
      <c r="AI49" s="20" t="s">
        <v>2631</v>
      </c>
      <c r="AJ49" s="20">
        <v>2</v>
      </c>
      <c r="AK49" s="20">
        <v>0</v>
      </c>
      <c r="AL49" s="20">
        <v>0</v>
      </c>
      <c r="AM49" s="20">
        <v>0</v>
      </c>
      <c r="AN49" s="20">
        <v>1</v>
      </c>
      <c r="AO49" s="20">
        <v>1</v>
      </c>
      <c r="AP49" s="28" t="s">
        <v>1109</v>
      </c>
      <c r="AQ49" s="26" t="s">
        <v>16</v>
      </c>
      <c r="AR49" s="26" t="s">
        <v>16</v>
      </c>
      <c r="AS49" s="20" t="s">
        <v>16</v>
      </c>
      <c r="AT49" s="26" t="s">
        <v>16</v>
      </c>
      <c r="AU49" s="26" t="s">
        <v>16</v>
      </c>
      <c r="AV49" s="26" t="s">
        <v>16</v>
      </c>
      <c r="AW49" s="28" t="s">
        <v>16</v>
      </c>
      <c r="AX49" s="28" t="s">
        <v>16</v>
      </c>
      <c r="AY49" s="28" t="s">
        <v>16</v>
      </c>
      <c r="AZ49" s="28" t="s">
        <v>16</v>
      </c>
      <c r="BA49" s="28" t="s">
        <v>16</v>
      </c>
      <c r="BB49" s="29">
        <v>0</v>
      </c>
      <c r="BC49" s="26">
        <v>42255</v>
      </c>
      <c r="BD49" s="26">
        <v>43465</v>
      </c>
      <c r="BE49" s="26" t="s">
        <v>16</v>
      </c>
      <c r="BF49" s="20" t="s">
        <v>2729</v>
      </c>
      <c r="BG49" s="30">
        <v>0.2</v>
      </c>
      <c r="BH49" s="27">
        <v>6806796.8180000009</v>
      </c>
      <c r="BI49" s="20" t="s">
        <v>16</v>
      </c>
      <c r="BJ49" s="20" t="s">
        <v>16</v>
      </c>
      <c r="BK49" s="20" t="s">
        <v>16</v>
      </c>
      <c r="BL49" s="20" t="s">
        <v>16</v>
      </c>
      <c r="BM49" s="20" t="s">
        <v>16</v>
      </c>
      <c r="BN49" s="20" t="s">
        <v>16</v>
      </c>
      <c r="BO49" s="20" t="s">
        <v>16</v>
      </c>
      <c r="BP49" s="20" t="s">
        <v>16</v>
      </c>
      <c r="BQ49" s="20" t="s">
        <v>16</v>
      </c>
      <c r="BR49" s="20" t="s">
        <v>16</v>
      </c>
      <c r="BS49" s="20" t="s">
        <v>16</v>
      </c>
      <c r="BT49" s="20" t="s">
        <v>16</v>
      </c>
      <c r="BU49" s="20" t="s">
        <v>16</v>
      </c>
      <c r="BV49" s="20" t="s">
        <v>16</v>
      </c>
      <c r="BW49" s="20" t="s">
        <v>16</v>
      </c>
      <c r="BX49" s="20" t="s">
        <v>16</v>
      </c>
      <c r="BY49" s="20" t="s">
        <v>16</v>
      </c>
      <c r="BZ49" s="20" t="s">
        <v>16</v>
      </c>
      <c r="CA49" s="20" t="s">
        <v>16</v>
      </c>
      <c r="CB49" s="20" t="s">
        <v>16</v>
      </c>
      <c r="CC49" s="20" t="s">
        <v>16</v>
      </c>
      <c r="CD49" s="20" t="s">
        <v>16</v>
      </c>
      <c r="CE49" s="20">
        <f t="shared" si="4"/>
        <v>0</v>
      </c>
      <c r="CF49" s="20" t="s">
        <v>16</v>
      </c>
      <c r="CG49" s="20" t="s">
        <v>16</v>
      </c>
      <c r="CH49" s="20" t="s">
        <v>16</v>
      </c>
      <c r="CI49" s="27" t="s">
        <v>16</v>
      </c>
      <c r="CJ49" s="27" t="s">
        <v>16</v>
      </c>
      <c r="CK49" s="31"/>
      <c r="CL49" s="27" t="s">
        <v>16</v>
      </c>
      <c r="CM49" s="20" t="s">
        <v>16</v>
      </c>
      <c r="CN49" s="20" t="s">
        <v>16</v>
      </c>
      <c r="CO49" s="20" t="s">
        <v>16</v>
      </c>
      <c r="CP49" s="20" t="s">
        <v>16</v>
      </c>
      <c r="CQ49" s="20" t="s">
        <v>16</v>
      </c>
      <c r="CR49" s="20" t="s">
        <v>16</v>
      </c>
      <c r="CS49" s="27">
        <v>34033984.090000004</v>
      </c>
      <c r="CT49" s="79">
        <f>IF(OR(CS49="",CS49="-"),"NA",IF(CS49&gt;10000000000,1,IF(CS49&gt;3000000000,2,IF(CS49&gt;1000000000,3,IF(CS49&gt;600000000,4,IF(CS49&gt;200000000,5,IF(CS49&gt;100000000,6,IF(CS49&gt;50000000,7,IF(CS49&gt;30000000,8,IF(CS49&gt;10000000,9,IF(CS49&gt;7000000,10,IF(CS49&gt;4000000,11,IF(CS49&gt;2000000,12,IF(CS49&gt;1000000,13,IF(CS49&gt;700000,14,IF(CS49&gt;600000,15,IF(CS49&gt;500000,16,IF(CS49&gt;400000,17,IF(CS49&gt;300000,18,IF(CS49&gt;200000,19,IF(CS49&gt;=0,20,ERROR”)))))))))))))))))))))</f>
        <v>8</v>
      </c>
      <c r="CU49" s="27">
        <v>39479421.544399999</v>
      </c>
      <c r="CV49" s="27">
        <f t="shared" si="0"/>
        <v>5445437.4599999934</v>
      </c>
      <c r="CW49" s="32">
        <v>0.13793103460503955</v>
      </c>
      <c r="CX49" s="32">
        <v>0.86206896539496047</v>
      </c>
      <c r="CY49" s="27">
        <v>5.5999979376792908E-3</v>
      </c>
      <c r="CZ49" s="20" t="s">
        <v>16</v>
      </c>
      <c r="DA49" s="20" t="s">
        <v>16</v>
      </c>
      <c r="DB49" s="20">
        <v>1195</v>
      </c>
      <c r="DC49" s="20">
        <v>39.833333333333336</v>
      </c>
      <c r="DD49" s="30">
        <v>0.1</v>
      </c>
      <c r="DE49" s="20">
        <v>0</v>
      </c>
      <c r="DF49" s="20"/>
      <c r="DG49" s="20">
        <v>0</v>
      </c>
      <c r="DH49" s="20">
        <v>0</v>
      </c>
      <c r="DI49" s="20" t="s">
        <v>16</v>
      </c>
      <c r="DJ49" s="20"/>
      <c r="DK49" s="20" t="s">
        <v>16</v>
      </c>
      <c r="DL49" s="20" t="s">
        <v>16</v>
      </c>
      <c r="DM49" s="20" t="s">
        <v>16</v>
      </c>
      <c r="DN49" s="20"/>
      <c r="DO49" s="33">
        <f t="shared" si="5"/>
        <v>1</v>
      </c>
      <c r="DP49" s="33">
        <f t="shared" si="1"/>
        <v>0</v>
      </c>
      <c r="DQ49" s="33">
        <f t="shared" si="6"/>
        <v>1</v>
      </c>
      <c r="DR49" s="33">
        <f t="shared" si="7"/>
        <v>0</v>
      </c>
      <c r="DS49" s="27">
        <f t="shared" si="8"/>
        <v>34033984.090000004</v>
      </c>
      <c r="DT49" s="27">
        <f t="shared" si="9"/>
        <v>0</v>
      </c>
      <c r="DU49" s="27">
        <f t="shared" si="10"/>
        <v>0</v>
      </c>
      <c r="DV49" s="27">
        <f t="shared" si="11"/>
        <v>34033984.090000004</v>
      </c>
      <c r="DW49" s="27">
        <f t="shared" ref="DW49:DW57" si="14">(DS49/DO49)</f>
        <v>34033984.090000004</v>
      </c>
      <c r="DX49" s="20"/>
      <c r="DY49" s="20" t="s">
        <v>16</v>
      </c>
      <c r="DZ49" s="20" t="s">
        <v>16</v>
      </c>
      <c r="EA49" s="20" t="s">
        <v>16</v>
      </c>
      <c r="EB49" s="20" t="s">
        <v>16</v>
      </c>
      <c r="EC49" s="20" t="s">
        <v>16</v>
      </c>
      <c r="ED49" s="20" t="s">
        <v>16</v>
      </c>
      <c r="EE49" s="20" t="s">
        <v>16</v>
      </c>
      <c r="EF49" s="20" t="s">
        <v>16</v>
      </c>
      <c r="EG49" s="20" t="s">
        <v>16</v>
      </c>
      <c r="EH49" s="20" t="s">
        <v>16</v>
      </c>
      <c r="EI49" s="20" t="s">
        <v>16</v>
      </c>
      <c r="EJ49" s="20" t="s">
        <v>16</v>
      </c>
      <c r="EK49" s="20" t="s">
        <v>16</v>
      </c>
      <c r="EL49" s="20" t="s">
        <v>1074</v>
      </c>
      <c r="EM49" s="20" t="s">
        <v>2729</v>
      </c>
      <c r="EN49" s="20" t="s">
        <v>16</v>
      </c>
      <c r="EO49" s="20" t="s">
        <v>1781</v>
      </c>
      <c r="EP49" s="20" t="s">
        <v>16</v>
      </c>
      <c r="EQ49" s="20"/>
      <c r="ER49" s="20" t="s">
        <v>2739</v>
      </c>
      <c r="ES49" s="20" t="s">
        <v>2740</v>
      </c>
      <c r="ET49" s="20">
        <v>3.33</v>
      </c>
      <c r="EU49" s="20">
        <v>66215</v>
      </c>
      <c r="EV49" s="20" t="s">
        <v>2734</v>
      </c>
      <c r="EW49" s="20" t="s">
        <v>2391</v>
      </c>
      <c r="EX49" s="34" t="s">
        <v>16</v>
      </c>
      <c r="EY49" s="73">
        <v>0.78200000000000003</v>
      </c>
    </row>
    <row r="50" spans="1:156" s="64" customFormat="1" ht="12.75" customHeight="1" x14ac:dyDescent="0.2">
      <c r="A50" s="64" t="s">
        <v>2741</v>
      </c>
      <c r="B50" s="64" t="s">
        <v>2743</v>
      </c>
      <c r="C50" s="64">
        <v>984948</v>
      </c>
      <c r="D50" s="64" t="s">
        <v>2741</v>
      </c>
      <c r="E50" s="64" t="s">
        <v>2742</v>
      </c>
      <c r="F50" s="64" t="s">
        <v>2743</v>
      </c>
      <c r="G50" s="20" t="s">
        <v>194</v>
      </c>
      <c r="H50" s="20" t="s">
        <v>1336</v>
      </c>
      <c r="I50" s="20" t="s">
        <v>1337</v>
      </c>
      <c r="J50" s="22" t="s">
        <v>2744</v>
      </c>
      <c r="K50" s="23">
        <v>0</v>
      </c>
      <c r="L50" s="23">
        <v>1</v>
      </c>
      <c r="M50" s="23" t="s">
        <v>16</v>
      </c>
      <c r="N50" s="23">
        <v>1</v>
      </c>
      <c r="O50" s="24" t="s">
        <v>2745</v>
      </c>
      <c r="P50" s="20" t="s">
        <v>2746</v>
      </c>
      <c r="Q50" s="20" t="s">
        <v>2747</v>
      </c>
      <c r="R50" s="20" t="s">
        <v>2748</v>
      </c>
      <c r="S50" s="20">
        <v>22</v>
      </c>
      <c r="T50" s="25" t="s">
        <v>661</v>
      </c>
      <c r="U50" s="20" t="s">
        <v>695</v>
      </c>
      <c r="V50" s="20" t="s">
        <v>251</v>
      </c>
      <c r="W50" s="26">
        <v>35188</v>
      </c>
      <c r="X50" s="20">
        <v>89</v>
      </c>
      <c r="Y50" s="20" t="s">
        <v>251</v>
      </c>
      <c r="Z50" s="20" t="str">
        <f t="shared" si="3"/>
        <v>-</v>
      </c>
      <c r="AA50" s="20" t="s">
        <v>2749</v>
      </c>
      <c r="AB50" s="20">
        <v>46101</v>
      </c>
      <c r="AC50" s="27">
        <v>81153576.799999997</v>
      </c>
      <c r="AD50" s="20" t="s">
        <v>1074</v>
      </c>
      <c r="AE50" s="20" t="s">
        <v>1781</v>
      </c>
      <c r="AF50" s="20">
        <v>2</v>
      </c>
      <c r="AG50" s="20">
        <v>1</v>
      </c>
      <c r="AH50" s="20">
        <v>18</v>
      </c>
      <c r="AI50" s="20" t="s">
        <v>2631</v>
      </c>
      <c r="AJ50" s="20">
        <v>3</v>
      </c>
      <c r="AK50" s="20">
        <v>0</v>
      </c>
      <c r="AL50" s="20">
        <v>0</v>
      </c>
      <c r="AM50" s="20">
        <v>0</v>
      </c>
      <c r="AN50" s="20">
        <v>1</v>
      </c>
      <c r="AO50" s="20">
        <v>1</v>
      </c>
      <c r="AP50" s="26" t="s">
        <v>1109</v>
      </c>
      <c r="AQ50" s="26" t="s">
        <v>16</v>
      </c>
      <c r="AR50" s="26" t="s">
        <v>16</v>
      </c>
      <c r="AS50" s="20" t="s">
        <v>16</v>
      </c>
      <c r="AT50" s="26" t="s">
        <v>16</v>
      </c>
      <c r="AU50" s="26" t="s">
        <v>16</v>
      </c>
      <c r="AV50" s="26" t="s">
        <v>16</v>
      </c>
      <c r="AW50" s="28" t="s">
        <v>16</v>
      </c>
      <c r="AX50" s="28" t="s">
        <v>16</v>
      </c>
      <c r="AY50" s="28" t="s">
        <v>16</v>
      </c>
      <c r="AZ50" s="28" t="s">
        <v>16</v>
      </c>
      <c r="BA50" s="28" t="s">
        <v>16</v>
      </c>
      <c r="BB50" s="29">
        <v>0</v>
      </c>
      <c r="BC50" s="26" t="s">
        <v>347</v>
      </c>
      <c r="BD50" s="26">
        <v>43465</v>
      </c>
      <c r="BE50" s="26">
        <v>42225</v>
      </c>
      <c r="BF50" s="20" t="s">
        <v>2744</v>
      </c>
      <c r="BG50" s="30">
        <v>0.2</v>
      </c>
      <c r="BH50" s="27">
        <v>16230715.359999999</v>
      </c>
      <c r="BI50" s="20" t="s">
        <v>16</v>
      </c>
      <c r="BJ50" s="20" t="s">
        <v>16</v>
      </c>
      <c r="BK50" s="20" t="s">
        <v>16</v>
      </c>
      <c r="BL50" s="20" t="s">
        <v>16</v>
      </c>
      <c r="BM50" s="20" t="s">
        <v>16</v>
      </c>
      <c r="BN50" s="20" t="s">
        <v>16</v>
      </c>
      <c r="BO50" s="20" t="s">
        <v>16</v>
      </c>
      <c r="BP50" s="20" t="s">
        <v>16</v>
      </c>
      <c r="BQ50" s="20" t="s">
        <v>16</v>
      </c>
      <c r="BR50" s="20" t="s">
        <v>16</v>
      </c>
      <c r="BS50" s="20" t="s">
        <v>16</v>
      </c>
      <c r="BT50" s="20" t="s">
        <v>16</v>
      </c>
      <c r="BU50" s="20" t="s">
        <v>16</v>
      </c>
      <c r="BV50" s="20" t="s">
        <v>16</v>
      </c>
      <c r="BW50" s="20" t="s">
        <v>16</v>
      </c>
      <c r="BX50" s="20" t="s">
        <v>16</v>
      </c>
      <c r="BY50" s="20" t="s">
        <v>16</v>
      </c>
      <c r="BZ50" s="20" t="s">
        <v>16</v>
      </c>
      <c r="CA50" s="20" t="s">
        <v>16</v>
      </c>
      <c r="CB50" s="20" t="s">
        <v>16</v>
      </c>
      <c r="CC50" s="20" t="s">
        <v>16</v>
      </c>
      <c r="CD50" s="20" t="s">
        <v>16</v>
      </c>
      <c r="CE50" s="20">
        <f t="shared" si="4"/>
        <v>0</v>
      </c>
      <c r="CF50" s="20" t="s">
        <v>16</v>
      </c>
      <c r="CG50" s="20" t="s">
        <v>16</v>
      </c>
      <c r="CH50" s="20" t="s">
        <v>16</v>
      </c>
      <c r="CI50" s="27" t="s">
        <v>16</v>
      </c>
      <c r="CJ50" s="27" t="s">
        <v>16</v>
      </c>
      <c r="CK50" s="31" t="s">
        <v>16</v>
      </c>
      <c r="CL50" s="27" t="s">
        <v>16</v>
      </c>
      <c r="CM50" s="20" t="s">
        <v>16</v>
      </c>
      <c r="CN50" s="20" t="s">
        <v>16</v>
      </c>
      <c r="CO50" s="20" t="s">
        <v>16</v>
      </c>
      <c r="CP50" s="20" t="s">
        <v>16</v>
      </c>
      <c r="CQ50" s="20" t="s">
        <v>16</v>
      </c>
      <c r="CR50" s="20" t="s">
        <v>16</v>
      </c>
      <c r="CS50" s="27">
        <v>81153576.799999997</v>
      </c>
      <c r="CT50" s="79">
        <f>IF(OR(CS50="",CS50="-"),"NA",IF(CS50&gt;10000000000,1,IF(CS50&gt;3000000000,2,IF(CS50&gt;1000000000,3,IF(CS50&gt;600000000,4,IF(CS50&gt;200000000,5,IF(CS50&gt;100000000,6,IF(CS50&gt;50000000,7,IF(CS50&gt;30000000,8,IF(CS50&gt;10000000,9,IF(CS50&gt;7000000,10,IF(CS50&gt;4000000,11,IF(CS50&gt;2000000,12,IF(CS50&gt;1000000,13,IF(CS50&gt;700000,14,IF(CS50&gt;600000,15,IF(CS50&gt;500000,16,IF(CS50&gt;400000,17,IF(CS50&gt;300000,18,IF(CS50&gt;200000,19,IF(CS50&gt;=0,20,ERROR”)))))))))))))))))))))</f>
        <v>7</v>
      </c>
      <c r="CU50" s="27">
        <v>94138149.087999985</v>
      </c>
      <c r="CV50" s="27">
        <f t="shared" si="0"/>
        <v>0</v>
      </c>
      <c r="CW50" s="32">
        <v>0</v>
      </c>
      <c r="CX50" s="32">
        <v>1</v>
      </c>
      <c r="CY50" s="27">
        <v>-12984572.287999988</v>
      </c>
      <c r="CZ50" s="20" t="s">
        <v>16</v>
      </c>
      <c r="DA50" s="20" t="s">
        <v>16</v>
      </c>
      <c r="DB50" s="20">
        <v>1195</v>
      </c>
      <c r="DC50" s="20">
        <v>39.833333333333336</v>
      </c>
      <c r="DD50" s="30">
        <v>0.1</v>
      </c>
      <c r="DE50" s="20">
        <v>0</v>
      </c>
      <c r="DF50" s="20"/>
      <c r="DG50" s="20">
        <v>0</v>
      </c>
      <c r="DH50" s="20">
        <v>0</v>
      </c>
      <c r="DI50" s="20" t="s">
        <v>16</v>
      </c>
      <c r="DJ50" s="20"/>
      <c r="DK50" s="20" t="s">
        <v>16</v>
      </c>
      <c r="DL50" s="20" t="s">
        <v>16</v>
      </c>
      <c r="DM50" s="20" t="s">
        <v>16</v>
      </c>
      <c r="DN50" s="20"/>
      <c r="DO50" s="33">
        <f t="shared" si="5"/>
        <v>1</v>
      </c>
      <c r="DP50" s="33">
        <f t="shared" si="1"/>
        <v>0</v>
      </c>
      <c r="DQ50" s="33">
        <f t="shared" si="6"/>
        <v>1</v>
      </c>
      <c r="DR50" s="33">
        <f t="shared" si="7"/>
        <v>0</v>
      </c>
      <c r="DS50" s="27">
        <f t="shared" si="8"/>
        <v>81153576.799999997</v>
      </c>
      <c r="DT50" s="27">
        <f t="shared" si="9"/>
        <v>0</v>
      </c>
      <c r="DU50" s="27">
        <f t="shared" si="10"/>
        <v>0</v>
      </c>
      <c r="DV50" s="27">
        <f t="shared" si="11"/>
        <v>81153576.799999997</v>
      </c>
      <c r="DW50" s="27">
        <f t="shared" si="14"/>
        <v>81153576.799999997</v>
      </c>
      <c r="DX50" s="20" t="s">
        <v>16</v>
      </c>
      <c r="DY50" s="20" t="s">
        <v>16</v>
      </c>
      <c r="DZ50" s="20" t="s">
        <v>16</v>
      </c>
      <c r="EA50" s="20" t="s">
        <v>16</v>
      </c>
      <c r="EB50" s="20">
        <v>81153576.799999997</v>
      </c>
      <c r="EC50" s="20">
        <v>0</v>
      </c>
      <c r="ED50" s="20" t="s">
        <v>16</v>
      </c>
      <c r="EE50" s="30">
        <v>0.1</v>
      </c>
      <c r="EF50" s="30">
        <v>0.1</v>
      </c>
      <c r="EG50" s="27" t="s">
        <v>403</v>
      </c>
      <c r="EH50" s="20">
        <v>81153576.799999997</v>
      </c>
      <c r="EI50" s="20" t="s">
        <v>16</v>
      </c>
      <c r="EJ50" s="20" t="s">
        <v>16</v>
      </c>
      <c r="EK50" s="20" t="s">
        <v>16</v>
      </c>
      <c r="EL50" s="20" t="s">
        <v>1074</v>
      </c>
      <c r="EM50" s="20" t="s">
        <v>2744</v>
      </c>
      <c r="EN50" s="20" t="s">
        <v>16</v>
      </c>
      <c r="EO50" s="20" t="s">
        <v>1781</v>
      </c>
      <c r="EP50" s="20" t="s">
        <v>16</v>
      </c>
      <c r="EQ50" s="20" t="s">
        <v>16</v>
      </c>
      <c r="ER50" s="20" t="s">
        <v>1390</v>
      </c>
      <c r="ES50" s="20" t="s">
        <v>2750</v>
      </c>
      <c r="ET50" s="20" t="s">
        <v>2751</v>
      </c>
      <c r="EU50" s="20">
        <v>6100</v>
      </c>
      <c r="EV50" s="20" t="s">
        <v>698</v>
      </c>
      <c r="EW50" s="20" t="s">
        <v>251</v>
      </c>
      <c r="EX50" s="34" t="s">
        <v>16</v>
      </c>
      <c r="EY50" s="74">
        <v>0</v>
      </c>
    </row>
    <row r="51" spans="1:156" s="64" customFormat="1" ht="12.75" customHeight="1" x14ac:dyDescent="0.2">
      <c r="A51" s="64" t="s">
        <v>1212</v>
      </c>
      <c r="B51" s="64" t="s">
        <v>1214</v>
      </c>
      <c r="C51" s="64">
        <v>1051687</v>
      </c>
      <c r="D51" s="64" t="s">
        <v>1212</v>
      </c>
      <c r="E51" s="64" t="s">
        <v>1213</v>
      </c>
      <c r="F51" s="64" t="s">
        <v>1214</v>
      </c>
      <c r="G51" s="20" t="s">
        <v>194</v>
      </c>
      <c r="H51" s="20" t="s">
        <v>1067</v>
      </c>
      <c r="I51" s="20" t="s">
        <v>1068</v>
      </c>
      <c r="J51" s="22" t="s">
        <v>1215</v>
      </c>
      <c r="K51" s="23">
        <v>0</v>
      </c>
      <c r="L51" s="23">
        <v>1</v>
      </c>
      <c r="M51" s="23" t="s">
        <v>16</v>
      </c>
      <c r="N51" s="23">
        <v>1</v>
      </c>
      <c r="O51" s="24" t="s">
        <v>1216</v>
      </c>
      <c r="P51" s="20" t="s">
        <v>1217</v>
      </c>
      <c r="Q51" s="20" t="s">
        <v>1218</v>
      </c>
      <c r="R51" s="20" t="s">
        <v>1219</v>
      </c>
      <c r="S51" s="20">
        <v>903</v>
      </c>
      <c r="T51" s="25" t="s">
        <v>1220</v>
      </c>
      <c r="U51" s="20" t="s">
        <v>365</v>
      </c>
      <c r="V51" s="20" t="s">
        <v>251</v>
      </c>
      <c r="W51" s="26" t="s">
        <v>1221</v>
      </c>
      <c r="X51" s="20">
        <v>2</v>
      </c>
      <c r="Y51" s="20" t="s">
        <v>576</v>
      </c>
      <c r="Z51" s="20" t="str">
        <f t="shared" si="3"/>
        <v>-</v>
      </c>
      <c r="AA51" s="20" t="s">
        <v>1222</v>
      </c>
      <c r="AB51" s="20">
        <v>46101</v>
      </c>
      <c r="AC51" s="27">
        <v>424560</v>
      </c>
      <c r="AD51" s="20" t="s">
        <v>1074</v>
      </c>
      <c r="AE51" s="20" t="s">
        <v>1223</v>
      </c>
      <c r="AF51" s="20">
        <v>1</v>
      </c>
      <c r="AG51" s="20">
        <v>1</v>
      </c>
      <c r="AH51" s="20" t="s">
        <v>16</v>
      </c>
      <c r="AI51" s="21" t="s">
        <v>4862</v>
      </c>
      <c r="AJ51" s="20">
        <v>2</v>
      </c>
      <c r="AK51" s="20">
        <v>0</v>
      </c>
      <c r="AL51" s="20" t="s">
        <v>16</v>
      </c>
      <c r="AM51" s="20">
        <v>0</v>
      </c>
      <c r="AN51" s="20">
        <v>1</v>
      </c>
      <c r="AO51" s="20">
        <v>1</v>
      </c>
      <c r="AP51" s="26" t="s">
        <v>1224</v>
      </c>
      <c r="AQ51" s="26" t="s">
        <v>16</v>
      </c>
      <c r="AR51" s="26" t="s">
        <v>16</v>
      </c>
      <c r="AS51" s="20" t="s">
        <v>16</v>
      </c>
      <c r="AT51" s="26" t="s">
        <v>16</v>
      </c>
      <c r="AU51" s="26" t="s">
        <v>16</v>
      </c>
      <c r="AV51" s="26" t="s">
        <v>16</v>
      </c>
      <c r="AW51" s="28" t="s">
        <v>16</v>
      </c>
      <c r="AX51" s="28" t="s">
        <v>16</v>
      </c>
      <c r="AY51" s="28" t="s">
        <v>16</v>
      </c>
      <c r="AZ51" s="28" t="s">
        <v>16</v>
      </c>
      <c r="BA51" s="28" t="s">
        <v>16</v>
      </c>
      <c r="BB51" s="29">
        <v>0</v>
      </c>
      <c r="BC51" s="26">
        <v>42249</v>
      </c>
      <c r="BD51" s="26">
        <v>42369</v>
      </c>
      <c r="BE51" s="26" t="s">
        <v>1031</v>
      </c>
      <c r="BF51" s="20" t="s">
        <v>1215</v>
      </c>
      <c r="BG51" s="30">
        <v>0.1</v>
      </c>
      <c r="BH51" s="27">
        <v>30500</v>
      </c>
      <c r="BI51" s="20" t="s">
        <v>16</v>
      </c>
      <c r="BJ51" s="20" t="s">
        <v>16</v>
      </c>
      <c r="BK51" s="20" t="s">
        <v>16</v>
      </c>
      <c r="BL51" s="20" t="s">
        <v>16</v>
      </c>
      <c r="BM51" s="20" t="s">
        <v>16</v>
      </c>
      <c r="BN51" s="20" t="s">
        <v>16</v>
      </c>
      <c r="BO51" s="20" t="s">
        <v>16</v>
      </c>
      <c r="BP51" s="20" t="s">
        <v>16</v>
      </c>
      <c r="BQ51" s="20" t="s">
        <v>16</v>
      </c>
      <c r="BR51" s="20" t="s">
        <v>16</v>
      </c>
      <c r="BS51" s="20" t="s">
        <v>16</v>
      </c>
      <c r="BT51" s="20" t="s">
        <v>16</v>
      </c>
      <c r="BU51" s="20" t="s">
        <v>16</v>
      </c>
      <c r="BV51" s="20" t="s">
        <v>16</v>
      </c>
      <c r="BW51" s="20" t="s">
        <v>16</v>
      </c>
      <c r="BX51" s="20" t="s">
        <v>16</v>
      </c>
      <c r="BY51" s="20" t="s">
        <v>16</v>
      </c>
      <c r="BZ51" s="20" t="s">
        <v>16</v>
      </c>
      <c r="CA51" s="20" t="s">
        <v>16</v>
      </c>
      <c r="CB51" s="20" t="s">
        <v>16</v>
      </c>
      <c r="CC51" s="20" t="s">
        <v>16</v>
      </c>
      <c r="CD51" s="20" t="s">
        <v>16</v>
      </c>
      <c r="CE51" s="20">
        <f t="shared" si="4"/>
        <v>0</v>
      </c>
      <c r="CF51" s="20" t="s">
        <v>16</v>
      </c>
      <c r="CG51" s="20" t="s">
        <v>16</v>
      </c>
      <c r="CH51" s="20" t="s">
        <v>16</v>
      </c>
      <c r="CI51" s="27" t="s">
        <v>16</v>
      </c>
      <c r="CJ51" s="27" t="s">
        <v>16</v>
      </c>
      <c r="CK51" s="31" t="s">
        <v>16</v>
      </c>
      <c r="CL51" s="27" t="s">
        <v>16</v>
      </c>
      <c r="CM51" s="20" t="s">
        <v>16</v>
      </c>
      <c r="CN51" s="20" t="s">
        <v>16</v>
      </c>
      <c r="CO51" s="20" t="s">
        <v>16</v>
      </c>
      <c r="CP51" s="20" t="s">
        <v>16</v>
      </c>
      <c r="CQ51" s="20" t="s">
        <v>16</v>
      </c>
      <c r="CR51" s="20" t="s">
        <v>16</v>
      </c>
      <c r="CS51" s="27">
        <v>305000</v>
      </c>
      <c r="CT51" s="79">
        <f>IF(OR(CS51="",CS51="-"),"NA",IF(CS51&gt;10000000000,1,IF(CS51&gt;3000000000,2,IF(CS51&gt;1000000000,3,IF(CS51&gt;600000000,4,IF(CS51&gt;200000000,5,IF(CS51&gt;100000000,6,IF(CS51&gt;50000000,7,IF(CS51&gt;30000000,8,IF(CS51&gt;10000000,9,IF(CS51&gt;7000000,10,IF(CS51&gt;4000000,11,IF(CS51&gt;2000000,12,IF(CS51&gt;1000000,13,IF(CS51&gt;700000,14,IF(CS51&gt;600000,15,IF(CS51&gt;500000,16,IF(CS51&gt;400000,17,IF(CS51&gt;300000,18,IF(CS51&gt;200000,19,IF(CS51&gt;=0,20,ERROR”)))))))))))))))))))))</f>
        <v>18</v>
      </c>
      <c r="CU51" s="27">
        <v>353800</v>
      </c>
      <c r="CV51" s="27">
        <f t="shared" si="0"/>
        <v>119560</v>
      </c>
      <c r="CW51" s="32">
        <v>0.28160919540229884</v>
      </c>
      <c r="CX51" s="32">
        <v>0.7183908045977011</v>
      </c>
      <c r="CY51" s="27">
        <v>70760</v>
      </c>
      <c r="CZ51" s="20" t="s">
        <v>16</v>
      </c>
      <c r="DA51" s="20" t="s">
        <v>16</v>
      </c>
      <c r="DB51" s="20">
        <v>120</v>
      </c>
      <c r="DC51" s="20">
        <v>4</v>
      </c>
      <c r="DD51" s="30">
        <v>0.02</v>
      </c>
      <c r="DE51" s="20">
        <v>0</v>
      </c>
      <c r="DF51" s="20"/>
      <c r="DG51" s="20">
        <v>0</v>
      </c>
      <c r="DH51" s="20">
        <v>0</v>
      </c>
      <c r="DI51" s="20" t="s">
        <v>16</v>
      </c>
      <c r="DJ51" s="20"/>
      <c r="DK51" s="20" t="s">
        <v>16</v>
      </c>
      <c r="DL51" s="20" t="s">
        <v>16</v>
      </c>
      <c r="DM51" s="20" t="s">
        <v>16</v>
      </c>
      <c r="DN51" s="20"/>
      <c r="DO51" s="33">
        <f t="shared" si="5"/>
        <v>2</v>
      </c>
      <c r="DP51" s="33">
        <f t="shared" si="1"/>
        <v>0</v>
      </c>
      <c r="DQ51" s="33">
        <f t="shared" si="6"/>
        <v>2</v>
      </c>
      <c r="DR51" s="33">
        <f t="shared" si="7"/>
        <v>0</v>
      </c>
      <c r="DS51" s="27">
        <f t="shared" si="8"/>
        <v>669993.5</v>
      </c>
      <c r="DT51" s="27">
        <f t="shared" si="9"/>
        <v>0</v>
      </c>
      <c r="DU51" s="27">
        <f t="shared" si="10"/>
        <v>0</v>
      </c>
      <c r="DV51" s="27">
        <f t="shared" si="11"/>
        <v>669993.5</v>
      </c>
      <c r="DW51" s="27">
        <f t="shared" si="14"/>
        <v>334996.75</v>
      </c>
      <c r="DX51" s="20" t="s">
        <v>16</v>
      </c>
      <c r="DY51" s="20" t="s">
        <v>16</v>
      </c>
      <c r="DZ51" s="20" t="s">
        <v>16</v>
      </c>
      <c r="EA51" s="20" t="s">
        <v>16</v>
      </c>
      <c r="EB51" s="20">
        <v>305000</v>
      </c>
      <c r="EC51" s="20">
        <v>0</v>
      </c>
      <c r="ED51" s="20" t="s">
        <v>16</v>
      </c>
      <c r="EE51" s="20">
        <v>0</v>
      </c>
      <c r="EF51" s="30">
        <v>0.1</v>
      </c>
      <c r="EG51" s="20" t="s">
        <v>16</v>
      </c>
      <c r="EH51" s="20">
        <v>305000</v>
      </c>
      <c r="EI51" s="20" t="s">
        <v>16</v>
      </c>
      <c r="EJ51" s="20" t="s">
        <v>16</v>
      </c>
      <c r="EK51" s="20" t="s">
        <v>16</v>
      </c>
      <c r="EL51" s="20" t="s">
        <v>1074</v>
      </c>
      <c r="EM51" s="20" t="s">
        <v>1215</v>
      </c>
      <c r="EN51" s="20" t="s">
        <v>16</v>
      </c>
      <c r="EO51" s="20" t="s">
        <v>1223</v>
      </c>
      <c r="EP51" s="20" t="s">
        <v>16</v>
      </c>
      <c r="EQ51" s="20" t="s">
        <v>16</v>
      </c>
      <c r="ER51" s="20" t="s">
        <v>1046</v>
      </c>
      <c r="ES51" s="20" t="s">
        <v>1225</v>
      </c>
      <c r="ET51" s="20">
        <v>903</v>
      </c>
      <c r="EU51" s="20">
        <v>3100</v>
      </c>
      <c r="EV51" s="20" t="s">
        <v>406</v>
      </c>
      <c r="EW51" s="20" t="s">
        <v>251</v>
      </c>
      <c r="EX51" s="34" t="s">
        <v>16</v>
      </c>
      <c r="EY51" s="74">
        <v>1</v>
      </c>
    </row>
    <row r="52" spans="1:156" s="64" customFormat="1" ht="12.75" customHeight="1" x14ac:dyDescent="0.2">
      <c r="A52" s="64" t="s">
        <v>2514</v>
      </c>
      <c r="B52" s="64" t="s">
        <v>2516</v>
      </c>
      <c r="C52" s="64">
        <v>985043</v>
      </c>
      <c r="D52" s="64" t="s">
        <v>2514</v>
      </c>
      <c r="E52" s="64" t="s">
        <v>2515</v>
      </c>
      <c r="F52" s="64" t="s">
        <v>2516</v>
      </c>
      <c r="G52" s="20" t="s">
        <v>194</v>
      </c>
      <c r="H52" s="20" t="s">
        <v>1138</v>
      </c>
      <c r="I52" s="20" t="s">
        <v>358</v>
      </c>
      <c r="J52" s="22" t="s">
        <v>2517</v>
      </c>
      <c r="K52" s="23">
        <v>0</v>
      </c>
      <c r="L52" s="23">
        <v>1</v>
      </c>
      <c r="M52" s="23" t="s">
        <v>16</v>
      </c>
      <c r="N52" s="23">
        <v>1</v>
      </c>
      <c r="O52" s="24" t="s">
        <v>2518</v>
      </c>
      <c r="P52" s="20" t="s">
        <v>2519</v>
      </c>
      <c r="Q52" s="20" t="s">
        <v>2518</v>
      </c>
      <c r="R52" s="20" t="s">
        <v>2520</v>
      </c>
      <c r="S52" s="20">
        <v>12</v>
      </c>
      <c r="T52" s="25" t="s">
        <v>2521</v>
      </c>
      <c r="U52" s="20" t="s">
        <v>2522</v>
      </c>
      <c r="V52" s="20" t="s">
        <v>251</v>
      </c>
      <c r="W52" s="26" t="s">
        <v>1031</v>
      </c>
      <c r="X52" s="20" t="s">
        <v>16</v>
      </c>
      <c r="Y52" s="20" t="s">
        <v>16</v>
      </c>
      <c r="Z52" s="20" t="str">
        <f t="shared" si="3"/>
        <v>-</v>
      </c>
      <c r="AA52" s="20" t="s">
        <v>16</v>
      </c>
      <c r="AB52" s="20">
        <v>46101</v>
      </c>
      <c r="AC52" s="27">
        <v>2355000</v>
      </c>
      <c r="AD52" s="20" t="s">
        <v>1074</v>
      </c>
      <c r="AE52" s="20" t="s">
        <v>1344</v>
      </c>
      <c r="AF52" s="20">
        <v>1</v>
      </c>
      <c r="AG52" s="20">
        <v>1</v>
      </c>
      <c r="AH52" s="20" t="s">
        <v>16</v>
      </c>
      <c r="AI52" s="21" t="s">
        <v>4862</v>
      </c>
      <c r="AJ52" s="20">
        <v>3</v>
      </c>
      <c r="AK52" s="20">
        <v>0</v>
      </c>
      <c r="AL52" s="20" t="s">
        <v>16</v>
      </c>
      <c r="AM52" s="20">
        <v>0</v>
      </c>
      <c r="AN52" s="20" t="s">
        <v>16</v>
      </c>
      <c r="AO52" s="20">
        <v>1</v>
      </c>
      <c r="AP52" s="26" t="s">
        <v>1109</v>
      </c>
      <c r="AQ52" s="26" t="s">
        <v>16</v>
      </c>
      <c r="AR52" s="26" t="s">
        <v>16</v>
      </c>
      <c r="AS52" s="20" t="s">
        <v>16</v>
      </c>
      <c r="AT52" s="26" t="s">
        <v>16</v>
      </c>
      <c r="AU52" s="26" t="s">
        <v>16</v>
      </c>
      <c r="AV52" s="26" t="s">
        <v>16</v>
      </c>
      <c r="AW52" s="28" t="s">
        <v>16</v>
      </c>
      <c r="AX52" s="28" t="s">
        <v>16</v>
      </c>
      <c r="AY52" s="28" t="s">
        <v>16</v>
      </c>
      <c r="AZ52" s="28" t="s">
        <v>16</v>
      </c>
      <c r="BA52" s="28" t="s">
        <v>16</v>
      </c>
      <c r="BB52" s="29">
        <v>0</v>
      </c>
      <c r="BC52" s="26">
        <v>42167</v>
      </c>
      <c r="BD52" s="26">
        <v>42174</v>
      </c>
      <c r="BE52" s="26" t="s">
        <v>2523</v>
      </c>
      <c r="BF52" s="20" t="s">
        <v>2517</v>
      </c>
      <c r="BG52" s="20">
        <v>0</v>
      </c>
      <c r="BH52" s="27">
        <v>0</v>
      </c>
      <c r="BI52" s="20" t="s">
        <v>16</v>
      </c>
      <c r="BJ52" s="20" t="s">
        <v>16</v>
      </c>
      <c r="BK52" s="20" t="s">
        <v>16</v>
      </c>
      <c r="BL52" s="20" t="s">
        <v>16</v>
      </c>
      <c r="BM52" s="20" t="s">
        <v>16</v>
      </c>
      <c r="BN52" s="20" t="s">
        <v>16</v>
      </c>
      <c r="BO52" s="20" t="s">
        <v>16</v>
      </c>
      <c r="BP52" s="20" t="s">
        <v>16</v>
      </c>
      <c r="BQ52" s="20" t="s">
        <v>16</v>
      </c>
      <c r="BR52" s="20" t="s">
        <v>16</v>
      </c>
      <c r="BS52" s="20" t="s">
        <v>16</v>
      </c>
      <c r="BT52" s="20" t="s">
        <v>16</v>
      </c>
      <c r="BU52" s="20" t="s">
        <v>16</v>
      </c>
      <c r="BV52" s="20" t="s">
        <v>16</v>
      </c>
      <c r="BW52" s="20" t="s">
        <v>16</v>
      </c>
      <c r="BX52" s="20" t="s">
        <v>16</v>
      </c>
      <c r="BY52" s="20" t="s">
        <v>16</v>
      </c>
      <c r="BZ52" s="20" t="s">
        <v>16</v>
      </c>
      <c r="CA52" s="20" t="s">
        <v>16</v>
      </c>
      <c r="CB52" s="20" t="s">
        <v>16</v>
      </c>
      <c r="CC52" s="20" t="s">
        <v>16</v>
      </c>
      <c r="CD52" s="20" t="s">
        <v>16</v>
      </c>
      <c r="CE52" s="20">
        <f t="shared" si="4"/>
        <v>0</v>
      </c>
      <c r="CF52" s="20" t="s">
        <v>16</v>
      </c>
      <c r="CG52" s="20" t="s">
        <v>16</v>
      </c>
      <c r="CH52" s="20" t="s">
        <v>16</v>
      </c>
      <c r="CI52" s="27" t="s">
        <v>16</v>
      </c>
      <c r="CJ52" s="27" t="s">
        <v>16</v>
      </c>
      <c r="CK52" s="31" t="s">
        <v>16</v>
      </c>
      <c r="CL52" s="27" t="s">
        <v>16</v>
      </c>
      <c r="CM52" s="20" t="s">
        <v>16</v>
      </c>
      <c r="CN52" s="20" t="s">
        <v>16</v>
      </c>
      <c r="CO52" s="20" t="s">
        <v>16</v>
      </c>
      <c r="CP52" s="20" t="s">
        <v>16</v>
      </c>
      <c r="CQ52" s="20" t="s">
        <v>16</v>
      </c>
      <c r="CR52" s="20" t="s">
        <v>16</v>
      </c>
      <c r="CS52" s="27">
        <v>897140.48</v>
      </c>
      <c r="CT52" s="79">
        <f>IF(OR(CS52="",CS52="-"),"NA",IF(CS52&gt;10000000000,1,IF(CS52&gt;3000000000,2,IF(CS52&gt;1000000000,3,IF(CS52&gt;600000000,4,IF(CS52&gt;200000000,5,IF(CS52&gt;100000000,6,IF(CS52&gt;50000000,7,IF(CS52&gt;30000000,8,IF(CS52&gt;10000000,9,IF(CS52&gt;7000000,10,IF(CS52&gt;4000000,11,IF(CS52&gt;2000000,12,IF(CS52&gt;1000000,13,IF(CS52&gt;700000,14,IF(CS52&gt;600000,15,IF(CS52&gt;500000,16,IF(CS52&gt;400000,17,IF(CS52&gt;300000,18,IF(CS52&gt;200000,19,IF(CS52&gt;=0,20,ERROR”)))))))))))))))))))))</f>
        <v>14</v>
      </c>
      <c r="CU52" s="27">
        <v>1040682.9567999999</v>
      </c>
      <c r="CV52" s="27">
        <f t="shared" si="0"/>
        <v>1457859.52</v>
      </c>
      <c r="CW52" s="32">
        <v>0.61904862845010622</v>
      </c>
      <c r="CX52" s="32">
        <v>0.38095137154989384</v>
      </c>
      <c r="CY52" s="27">
        <v>1314317.0432000002</v>
      </c>
      <c r="CZ52" s="20" t="s">
        <v>16</v>
      </c>
      <c r="DA52" s="20" t="s">
        <v>16</v>
      </c>
      <c r="DB52" s="20">
        <v>7</v>
      </c>
      <c r="DC52" s="20">
        <v>0.23333333333333334</v>
      </c>
      <c r="DD52" s="30">
        <v>0.02</v>
      </c>
      <c r="DE52" s="20">
        <v>0</v>
      </c>
      <c r="DF52" s="20"/>
      <c r="DG52" s="20">
        <v>0</v>
      </c>
      <c r="DH52" s="20">
        <v>0</v>
      </c>
      <c r="DI52" s="20" t="s">
        <v>16</v>
      </c>
      <c r="DJ52" s="20"/>
      <c r="DK52" s="20" t="s">
        <v>16</v>
      </c>
      <c r="DL52" s="20" t="s">
        <v>16</v>
      </c>
      <c r="DM52" s="20" t="s">
        <v>16</v>
      </c>
      <c r="DN52" s="20"/>
      <c r="DO52" s="33">
        <f t="shared" si="5"/>
        <v>1</v>
      </c>
      <c r="DP52" s="33">
        <f t="shared" si="1"/>
        <v>0</v>
      </c>
      <c r="DQ52" s="33">
        <f t="shared" si="6"/>
        <v>1</v>
      </c>
      <c r="DR52" s="33">
        <f t="shared" si="7"/>
        <v>0</v>
      </c>
      <c r="DS52" s="27">
        <f t="shared" si="8"/>
        <v>897140.48</v>
      </c>
      <c r="DT52" s="27">
        <f t="shared" si="9"/>
        <v>0</v>
      </c>
      <c r="DU52" s="27">
        <f t="shared" si="10"/>
        <v>0</v>
      </c>
      <c r="DV52" s="27">
        <f t="shared" si="11"/>
        <v>897140.48</v>
      </c>
      <c r="DW52" s="27">
        <f t="shared" si="14"/>
        <v>897140.48</v>
      </c>
      <c r="DX52" s="20" t="s">
        <v>16</v>
      </c>
      <c r="DY52" s="20" t="s">
        <v>16</v>
      </c>
      <c r="DZ52" s="20" t="s">
        <v>16</v>
      </c>
      <c r="EA52" s="20" t="s">
        <v>16</v>
      </c>
      <c r="EB52" s="20">
        <v>897140.48</v>
      </c>
      <c r="EC52" s="20">
        <v>0</v>
      </c>
      <c r="ED52" s="20" t="s">
        <v>16</v>
      </c>
      <c r="EE52" s="20">
        <v>0</v>
      </c>
      <c r="EF52" s="20">
        <v>0</v>
      </c>
      <c r="EG52" s="20" t="s">
        <v>16</v>
      </c>
      <c r="EH52" s="20">
        <v>897140.48</v>
      </c>
      <c r="EI52" s="20" t="s">
        <v>16</v>
      </c>
      <c r="EJ52" s="20" t="s">
        <v>16</v>
      </c>
      <c r="EK52" s="20" t="s">
        <v>16</v>
      </c>
      <c r="EL52" s="20" t="s">
        <v>1074</v>
      </c>
      <c r="EM52" s="20" t="s">
        <v>2517</v>
      </c>
      <c r="EN52" s="20" t="s">
        <v>16</v>
      </c>
      <c r="EO52" s="20" t="s">
        <v>1344</v>
      </c>
      <c r="EP52" s="20" t="s">
        <v>16</v>
      </c>
      <c r="EQ52" s="20" t="s">
        <v>16</v>
      </c>
      <c r="ER52" s="20" t="s">
        <v>16</v>
      </c>
      <c r="ES52" s="20" t="s">
        <v>2524</v>
      </c>
      <c r="ET52" s="20">
        <v>12</v>
      </c>
      <c r="EU52" s="20">
        <v>2140</v>
      </c>
      <c r="EV52" s="20" t="s">
        <v>2525</v>
      </c>
      <c r="EW52" s="20" t="s">
        <v>251</v>
      </c>
      <c r="EX52" s="34" t="s">
        <v>16</v>
      </c>
      <c r="EY52" s="74">
        <v>1</v>
      </c>
    </row>
    <row r="53" spans="1:156" s="64" customFormat="1" ht="12.75" customHeight="1" x14ac:dyDescent="0.2">
      <c r="A53" s="64" t="s">
        <v>1100</v>
      </c>
      <c r="B53" s="64" t="s">
        <v>1102</v>
      </c>
      <c r="C53" s="64">
        <v>985141</v>
      </c>
      <c r="D53" s="64" t="s">
        <v>1100</v>
      </c>
      <c r="E53" s="64" t="s">
        <v>1101</v>
      </c>
      <c r="F53" s="64" t="s">
        <v>1102</v>
      </c>
      <c r="G53" s="20" t="s">
        <v>194</v>
      </c>
      <c r="H53" s="20" t="s">
        <v>1067</v>
      </c>
      <c r="I53" s="20" t="s">
        <v>1068</v>
      </c>
      <c r="J53" s="22" t="s">
        <v>1103</v>
      </c>
      <c r="K53" s="23">
        <v>0</v>
      </c>
      <c r="L53" s="23">
        <v>1</v>
      </c>
      <c r="M53" s="23" t="s">
        <v>16</v>
      </c>
      <c r="N53" s="23">
        <v>1</v>
      </c>
      <c r="O53" s="24" t="s">
        <v>1104</v>
      </c>
      <c r="P53" s="20" t="s">
        <v>1105</v>
      </c>
      <c r="Q53" s="20" t="s">
        <v>1104</v>
      </c>
      <c r="R53" s="20" t="s">
        <v>1106</v>
      </c>
      <c r="S53" s="20">
        <v>42</v>
      </c>
      <c r="T53" s="25" t="s">
        <v>1107</v>
      </c>
      <c r="U53" s="20" t="s">
        <v>807</v>
      </c>
      <c r="V53" s="20" t="s">
        <v>251</v>
      </c>
      <c r="W53" s="26" t="s">
        <v>1031</v>
      </c>
      <c r="X53" s="20" t="s">
        <v>16</v>
      </c>
      <c r="Y53" s="20" t="s">
        <v>16</v>
      </c>
      <c r="Z53" s="20" t="str">
        <f t="shared" si="3"/>
        <v>-</v>
      </c>
      <c r="AA53" s="20" t="s">
        <v>16</v>
      </c>
      <c r="AB53" s="20">
        <v>46101</v>
      </c>
      <c r="AC53" s="27">
        <v>522000</v>
      </c>
      <c r="AD53" s="20" t="s">
        <v>1074</v>
      </c>
      <c r="AE53" s="20" t="s">
        <v>1108</v>
      </c>
      <c r="AF53" s="20">
        <v>4</v>
      </c>
      <c r="AG53" s="20">
        <v>1</v>
      </c>
      <c r="AH53" s="20">
        <v>9</v>
      </c>
      <c r="AI53" s="20">
        <v>1</v>
      </c>
      <c r="AJ53" s="20">
        <v>2</v>
      </c>
      <c r="AK53" s="20">
        <v>0</v>
      </c>
      <c r="AL53" s="20">
        <v>0</v>
      </c>
      <c r="AM53" s="20">
        <v>0</v>
      </c>
      <c r="AN53" s="20">
        <v>1</v>
      </c>
      <c r="AO53" s="20">
        <v>1</v>
      </c>
      <c r="AP53" s="26" t="s">
        <v>1109</v>
      </c>
      <c r="AQ53" s="26" t="s">
        <v>16</v>
      </c>
      <c r="AR53" s="26" t="s">
        <v>16</v>
      </c>
      <c r="AS53" s="20" t="s">
        <v>16</v>
      </c>
      <c r="AT53" s="26" t="s">
        <v>16</v>
      </c>
      <c r="AU53" s="26" t="s">
        <v>16</v>
      </c>
      <c r="AV53" s="26" t="s">
        <v>16</v>
      </c>
      <c r="AW53" s="28" t="s">
        <v>16</v>
      </c>
      <c r="AX53" s="28" t="s">
        <v>16</v>
      </c>
      <c r="AY53" s="28" t="s">
        <v>16</v>
      </c>
      <c r="AZ53" s="28" t="s">
        <v>16</v>
      </c>
      <c r="BA53" s="28" t="s">
        <v>16</v>
      </c>
      <c r="BB53" s="29">
        <v>0</v>
      </c>
      <c r="BC53" s="26">
        <v>42265</v>
      </c>
      <c r="BD53" s="26">
        <v>42369</v>
      </c>
      <c r="BE53" s="26">
        <v>42256</v>
      </c>
      <c r="BF53" s="20" t="s">
        <v>1103</v>
      </c>
      <c r="BG53" s="30">
        <v>0.2</v>
      </c>
      <c r="BH53" s="27">
        <v>81200</v>
      </c>
      <c r="BI53" s="20" t="s">
        <v>16</v>
      </c>
      <c r="BJ53" s="20" t="s">
        <v>16</v>
      </c>
      <c r="BK53" s="20" t="s">
        <v>16</v>
      </c>
      <c r="BL53" s="20" t="s">
        <v>16</v>
      </c>
      <c r="BM53" s="20" t="s">
        <v>16</v>
      </c>
      <c r="BN53" s="20" t="s">
        <v>16</v>
      </c>
      <c r="BO53" s="20" t="s">
        <v>16</v>
      </c>
      <c r="BP53" s="20" t="s">
        <v>16</v>
      </c>
      <c r="BQ53" s="20" t="s">
        <v>16</v>
      </c>
      <c r="BR53" s="20" t="s">
        <v>16</v>
      </c>
      <c r="BS53" s="20" t="s">
        <v>16</v>
      </c>
      <c r="BT53" s="20" t="s">
        <v>16</v>
      </c>
      <c r="BU53" s="20" t="s">
        <v>16</v>
      </c>
      <c r="BV53" s="20" t="s">
        <v>16</v>
      </c>
      <c r="BW53" s="20" t="s">
        <v>16</v>
      </c>
      <c r="BX53" s="20" t="s">
        <v>16</v>
      </c>
      <c r="BY53" s="20" t="s">
        <v>16</v>
      </c>
      <c r="BZ53" s="20" t="s">
        <v>16</v>
      </c>
      <c r="CA53" s="20" t="s">
        <v>16</v>
      </c>
      <c r="CB53" s="20" t="s">
        <v>16</v>
      </c>
      <c r="CC53" s="20" t="s">
        <v>16</v>
      </c>
      <c r="CD53" s="20" t="s">
        <v>16</v>
      </c>
      <c r="CE53" s="20">
        <f t="shared" si="4"/>
        <v>0</v>
      </c>
      <c r="CF53" s="20" t="s">
        <v>16</v>
      </c>
      <c r="CG53" s="20" t="s">
        <v>16</v>
      </c>
      <c r="CH53" s="20" t="s">
        <v>16</v>
      </c>
      <c r="CI53" s="27" t="s">
        <v>16</v>
      </c>
      <c r="CJ53" s="27" t="s">
        <v>16</v>
      </c>
      <c r="CK53" s="31" t="s">
        <v>16</v>
      </c>
      <c r="CL53" s="27" t="s">
        <v>16</v>
      </c>
      <c r="CM53" s="20" t="s">
        <v>16</v>
      </c>
      <c r="CN53" s="20" t="s">
        <v>16</v>
      </c>
      <c r="CO53" s="20" t="s">
        <v>16</v>
      </c>
      <c r="CP53" s="20" t="s">
        <v>16</v>
      </c>
      <c r="CQ53" s="20" t="s">
        <v>16</v>
      </c>
      <c r="CR53" s="20" t="s">
        <v>16</v>
      </c>
      <c r="CS53" s="27">
        <v>406000</v>
      </c>
      <c r="CT53" s="79">
        <f>IF(OR(CS53="",CS53="-"),"NA",IF(CS53&gt;10000000000,1,IF(CS53&gt;3000000000,2,IF(CS53&gt;1000000000,3,IF(CS53&gt;600000000,4,IF(CS53&gt;200000000,5,IF(CS53&gt;100000000,6,IF(CS53&gt;50000000,7,IF(CS53&gt;30000000,8,IF(CS53&gt;10000000,9,IF(CS53&gt;7000000,10,IF(CS53&gt;4000000,11,IF(CS53&gt;2000000,12,IF(CS53&gt;1000000,13,IF(CS53&gt;700000,14,IF(CS53&gt;600000,15,IF(CS53&gt;500000,16,IF(CS53&gt;400000,17,IF(CS53&gt;300000,18,IF(CS53&gt;200000,19,IF(CS53&gt;=0,20,ERROR”)))))))))))))))))))))</f>
        <v>17</v>
      </c>
      <c r="CU53" s="27">
        <v>470959.99999999994</v>
      </c>
      <c r="CV53" s="27">
        <f t="shared" si="0"/>
        <v>116000</v>
      </c>
      <c r="CW53" s="32">
        <v>0.22222222222222221</v>
      </c>
      <c r="CX53" s="32">
        <v>0.77777777777777779</v>
      </c>
      <c r="CY53" s="27">
        <v>51040.000000000058</v>
      </c>
      <c r="CZ53" s="20" t="s">
        <v>16</v>
      </c>
      <c r="DA53" s="20" t="s">
        <v>16</v>
      </c>
      <c r="DB53" s="20">
        <v>104</v>
      </c>
      <c r="DC53" s="20">
        <v>3.4666666666666668</v>
      </c>
      <c r="DD53" s="22">
        <v>2.5000000000000001E-2</v>
      </c>
      <c r="DE53" s="20">
        <v>0</v>
      </c>
      <c r="DF53" s="20"/>
      <c r="DG53" s="20">
        <v>0</v>
      </c>
      <c r="DH53" s="20">
        <v>0</v>
      </c>
      <c r="DI53" s="20" t="s">
        <v>16</v>
      </c>
      <c r="DJ53" s="20"/>
      <c r="DK53" s="20" t="s">
        <v>16</v>
      </c>
      <c r="DL53" s="20" t="s">
        <v>16</v>
      </c>
      <c r="DM53" s="20" t="s">
        <v>16</v>
      </c>
      <c r="DN53" s="20"/>
      <c r="DO53" s="33">
        <f t="shared" si="5"/>
        <v>1</v>
      </c>
      <c r="DP53" s="33">
        <f t="shared" si="1"/>
        <v>0</v>
      </c>
      <c r="DQ53" s="33">
        <f t="shared" si="6"/>
        <v>1</v>
      </c>
      <c r="DR53" s="33">
        <f t="shared" si="7"/>
        <v>0</v>
      </c>
      <c r="DS53" s="27">
        <f t="shared" si="8"/>
        <v>406000</v>
      </c>
      <c r="DT53" s="27">
        <f t="shared" si="9"/>
        <v>0</v>
      </c>
      <c r="DU53" s="27">
        <f t="shared" si="10"/>
        <v>0</v>
      </c>
      <c r="DV53" s="27">
        <f t="shared" si="11"/>
        <v>406000</v>
      </c>
      <c r="DW53" s="27">
        <f t="shared" si="14"/>
        <v>406000</v>
      </c>
      <c r="DX53" s="20" t="s">
        <v>16</v>
      </c>
      <c r="DY53" s="20" t="s">
        <v>16</v>
      </c>
      <c r="DZ53" s="20" t="s">
        <v>16</v>
      </c>
      <c r="EA53" s="20" t="s">
        <v>16</v>
      </c>
      <c r="EB53" s="20">
        <v>406000</v>
      </c>
      <c r="EC53" s="20">
        <v>0</v>
      </c>
      <c r="ED53" s="20" t="s">
        <v>16</v>
      </c>
      <c r="EE53" s="30">
        <v>0.1</v>
      </c>
      <c r="EF53" s="30">
        <v>0.1</v>
      </c>
      <c r="EG53" s="20" t="s">
        <v>16</v>
      </c>
      <c r="EH53" s="20">
        <v>406000</v>
      </c>
      <c r="EI53" s="20" t="s">
        <v>16</v>
      </c>
      <c r="EJ53" s="20" t="s">
        <v>16</v>
      </c>
      <c r="EK53" s="20" t="s">
        <v>16</v>
      </c>
      <c r="EL53" s="20" t="s">
        <v>1074</v>
      </c>
      <c r="EM53" s="20" t="s">
        <v>1103</v>
      </c>
      <c r="EN53" s="20" t="s">
        <v>16</v>
      </c>
      <c r="EO53" s="20" t="s">
        <v>1108</v>
      </c>
      <c r="EP53" s="20" t="s">
        <v>16</v>
      </c>
      <c r="EQ53" s="20" t="s">
        <v>16</v>
      </c>
      <c r="ER53" s="20" t="s">
        <v>16</v>
      </c>
      <c r="ES53" s="20" t="s">
        <v>1110</v>
      </c>
      <c r="ET53" s="20">
        <v>42</v>
      </c>
      <c r="EU53" s="20">
        <v>4350</v>
      </c>
      <c r="EV53" s="20" t="s">
        <v>811</v>
      </c>
      <c r="EW53" s="20" t="s">
        <v>251</v>
      </c>
      <c r="EX53" s="34" t="s">
        <v>16</v>
      </c>
      <c r="EY53" s="74">
        <v>1</v>
      </c>
    </row>
    <row r="54" spans="1:156" s="64" customFormat="1" ht="12.75" customHeight="1" x14ac:dyDescent="0.2">
      <c r="A54" s="64" t="s">
        <v>2261</v>
      </c>
      <c r="B54" s="64" t="s">
        <v>2263</v>
      </c>
      <c r="C54" s="64">
        <v>1234668</v>
      </c>
      <c r="D54" s="64" t="s">
        <v>2261</v>
      </c>
      <c r="E54" s="64" t="s">
        <v>2262</v>
      </c>
      <c r="F54" s="64" t="s">
        <v>2263</v>
      </c>
      <c r="G54" s="20" t="s">
        <v>194</v>
      </c>
      <c r="H54" s="20" t="s">
        <v>1138</v>
      </c>
      <c r="I54" s="20" t="s">
        <v>358</v>
      </c>
      <c r="J54" s="22" t="s">
        <v>2264</v>
      </c>
      <c r="K54" s="23">
        <v>0</v>
      </c>
      <c r="L54" s="23">
        <v>1</v>
      </c>
      <c r="M54" s="23" t="s">
        <v>16</v>
      </c>
      <c r="N54" s="23">
        <v>1</v>
      </c>
      <c r="O54" s="24" t="s">
        <v>2265</v>
      </c>
      <c r="P54" s="20" t="s">
        <v>2266</v>
      </c>
      <c r="Q54" s="20" t="s">
        <v>2267</v>
      </c>
      <c r="R54" s="20" t="s">
        <v>2268</v>
      </c>
      <c r="S54" s="20">
        <v>43</v>
      </c>
      <c r="T54" s="25" t="s">
        <v>1803</v>
      </c>
      <c r="U54" s="20" t="s">
        <v>754</v>
      </c>
      <c r="V54" s="20" t="s">
        <v>251</v>
      </c>
      <c r="W54" s="26">
        <v>37669</v>
      </c>
      <c r="X54" s="20">
        <v>29</v>
      </c>
      <c r="Y54" s="20" t="s">
        <v>576</v>
      </c>
      <c r="Z54" s="20">
        <f t="shared" si="3"/>
        <v>4945</v>
      </c>
      <c r="AA54" s="20" t="s">
        <v>2269</v>
      </c>
      <c r="AB54" s="20">
        <v>46101</v>
      </c>
      <c r="AC54" s="27">
        <v>127780</v>
      </c>
      <c r="AD54" s="20" t="s">
        <v>1074</v>
      </c>
      <c r="AE54" s="20" t="s">
        <v>1947</v>
      </c>
      <c r="AF54" s="20">
        <v>1</v>
      </c>
      <c r="AG54" s="20">
        <v>1</v>
      </c>
      <c r="AH54" s="20" t="s">
        <v>16</v>
      </c>
      <c r="AI54" s="21" t="s">
        <v>4862</v>
      </c>
      <c r="AJ54" s="20">
        <v>2</v>
      </c>
      <c r="AK54" s="20">
        <v>0</v>
      </c>
      <c r="AL54" s="20" t="s">
        <v>16</v>
      </c>
      <c r="AM54" s="20">
        <v>0</v>
      </c>
      <c r="AN54" s="20">
        <v>1</v>
      </c>
      <c r="AO54" s="20">
        <v>1</v>
      </c>
      <c r="AP54" s="26" t="s">
        <v>2270</v>
      </c>
      <c r="AQ54" s="26" t="s">
        <v>16</v>
      </c>
      <c r="AR54" s="26" t="s">
        <v>16</v>
      </c>
      <c r="AS54" s="20" t="s">
        <v>16</v>
      </c>
      <c r="AT54" s="26" t="s">
        <v>16</v>
      </c>
      <c r="AU54" s="26" t="s">
        <v>16</v>
      </c>
      <c r="AV54" s="26" t="s">
        <v>16</v>
      </c>
      <c r="AW54" s="28" t="s">
        <v>16</v>
      </c>
      <c r="AX54" s="28" t="s">
        <v>16</v>
      </c>
      <c r="AY54" s="28" t="s">
        <v>16</v>
      </c>
      <c r="AZ54" s="28" t="s">
        <v>16</v>
      </c>
      <c r="BA54" s="28" t="s">
        <v>16</v>
      </c>
      <c r="BB54" s="29">
        <v>0</v>
      </c>
      <c r="BC54" s="26">
        <v>42614</v>
      </c>
      <c r="BD54" s="26">
        <v>42735</v>
      </c>
      <c r="BE54" s="26" t="s">
        <v>2271</v>
      </c>
      <c r="BF54" s="20" t="s">
        <v>2264</v>
      </c>
      <c r="BG54" s="30">
        <v>0.1</v>
      </c>
      <c r="BH54" s="27">
        <v>12778</v>
      </c>
      <c r="BI54" s="20" t="s">
        <v>16</v>
      </c>
      <c r="BJ54" s="20" t="s">
        <v>16</v>
      </c>
      <c r="BK54" s="20" t="s">
        <v>16</v>
      </c>
      <c r="BL54" s="20" t="s">
        <v>16</v>
      </c>
      <c r="BM54" s="20" t="s">
        <v>16</v>
      </c>
      <c r="BN54" s="20" t="s">
        <v>16</v>
      </c>
      <c r="BO54" s="20" t="s">
        <v>16</v>
      </c>
      <c r="BP54" s="20" t="s">
        <v>16</v>
      </c>
      <c r="BQ54" s="20" t="s">
        <v>16</v>
      </c>
      <c r="BR54" s="20" t="s">
        <v>16</v>
      </c>
      <c r="BS54" s="20" t="s">
        <v>16</v>
      </c>
      <c r="BT54" s="20" t="s">
        <v>16</v>
      </c>
      <c r="BU54" s="20" t="s">
        <v>16</v>
      </c>
      <c r="BV54" s="20" t="s">
        <v>16</v>
      </c>
      <c r="BW54" s="20" t="s">
        <v>16</v>
      </c>
      <c r="BX54" s="20" t="s">
        <v>16</v>
      </c>
      <c r="BY54" s="20" t="s">
        <v>16</v>
      </c>
      <c r="BZ54" s="20" t="s">
        <v>16</v>
      </c>
      <c r="CA54" s="20" t="s">
        <v>16</v>
      </c>
      <c r="CB54" s="20" t="s">
        <v>16</v>
      </c>
      <c r="CC54" s="20" t="s">
        <v>16</v>
      </c>
      <c r="CD54" s="20" t="s">
        <v>16</v>
      </c>
      <c r="CE54" s="20">
        <f t="shared" si="4"/>
        <v>0</v>
      </c>
      <c r="CF54" s="20" t="s">
        <v>16</v>
      </c>
      <c r="CG54" s="20" t="s">
        <v>16</v>
      </c>
      <c r="CH54" s="20" t="s">
        <v>16</v>
      </c>
      <c r="CI54" s="27" t="s">
        <v>16</v>
      </c>
      <c r="CJ54" s="27" t="s">
        <v>16</v>
      </c>
      <c r="CK54" s="31" t="s">
        <v>16</v>
      </c>
      <c r="CL54" s="27" t="s">
        <v>16</v>
      </c>
      <c r="CM54" s="20" t="s">
        <v>16</v>
      </c>
      <c r="CN54" s="20" t="s">
        <v>16</v>
      </c>
      <c r="CO54" s="20" t="s">
        <v>16</v>
      </c>
      <c r="CP54" s="20" t="s">
        <v>16</v>
      </c>
      <c r="CQ54" s="20" t="s">
        <v>16</v>
      </c>
      <c r="CR54" s="20" t="s">
        <v>16</v>
      </c>
      <c r="CS54" s="27">
        <v>127780</v>
      </c>
      <c r="CT54" s="79">
        <f>IF(OR(CS54="",CS54="-"),"NA",IF(CS54&gt;10000000000,1,IF(CS54&gt;3000000000,2,IF(CS54&gt;1000000000,3,IF(CS54&gt;600000000,4,IF(CS54&gt;200000000,5,IF(CS54&gt;100000000,6,IF(CS54&gt;50000000,7,IF(CS54&gt;30000000,8,IF(CS54&gt;10000000,9,IF(CS54&gt;7000000,10,IF(CS54&gt;4000000,11,IF(CS54&gt;2000000,12,IF(CS54&gt;1000000,13,IF(CS54&gt;700000,14,IF(CS54&gt;600000,15,IF(CS54&gt;500000,16,IF(CS54&gt;400000,17,IF(CS54&gt;300000,18,IF(CS54&gt;200000,19,IF(CS54&gt;=0,20,ERROR”)))))))))))))))))))))</f>
        <v>20</v>
      </c>
      <c r="CU54" s="27">
        <v>148224.79999999999</v>
      </c>
      <c r="CV54" s="27">
        <f t="shared" si="0"/>
        <v>0</v>
      </c>
      <c r="CW54" s="32">
        <v>0</v>
      </c>
      <c r="CX54" s="32">
        <v>1</v>
      </c>
      <c r="CY54" s="27">
        <v>-20444.799999999988</v>
      </c>
      <c r="CZ54" s="20" t="s">
        <v>16</v>
      </c>
      <c r="DA54" s="20" t="s">
        <v>16</v>
      </c>
      <c r="DB54" s="20">
        <v>121</v>
      </c>
      <c r="DC54" s="20">
        <v>4.0333333333333332</v>
      </c>
      <c r="DD54" s="20"/>
      <c r="DE54" s="20">
        <v>0</v>
      </c>
      <c r="DF54" s="20"/>
      <c r="DG54" s="20">
        <v>0</v>
      </c>
      <c r="DH54" s="20">
        <v>0</v>
      </c>
      <c r="DI54" s="20" t="s">
        <v>16</v>
      </c>
      <c r="DJ54" s="20"/>
      <c r="DK54" s="20" t="s">
        <v>16</v>
      </c>
      <c r="DL54" s="20" t="s">
        <v>16</v>
      </c>
      <c r="DM54" s="20" t="s">
        <v>16</v>
      </c>
      <c r="DN54" s="20"/>
      <c r="DO54" s="33">
        <f t="shared" si="5"/>
        <v>2</v>
      </c>
      <c r="DP54" s="33">
        <f t="shared" si="1"/>
        <v>0</v>
      </c>
      <c r="DQ54" s="33">
        <f t="shared" si="6"/>
        <v>2</v>
      </c>
      <c r="DR54" s="33">
        <f t="shared" si="7"/>
        <v>0</v>
      </c>
      <c r="DS54" s="27">
        <f t="shared" si="8"/>
        <v>342640.15</v>
      </c>
      <c r="DT54" s="27">
        <f t="shared" si="9"/>
        <v>0</v>
      </c>
      <c r="DU54" s="27">
        <f t="shared" si="10"/>
        <v>0</v>
      </c>
      <c r="DV54" s="27">
        <f t="shared" si="11"/>
        <v>342640.15</v>
      </c>
      <c r="DW54" s="27">
        <f t="shared" si="14"/>
        <v>171320.07500000001</v>
      </c>
      <c r="DX54" s="20" t="s">
        <v>16</v>
      </c>
      <c r="DY54" s="20" t="s">
        <v>16</v>
      </c>
      <c r="DZ54" s="20" t="s">
        <v>16</v>
      </c>
      <c r="EA54" s="20" t="s">
        <v>16</v>
      </c>
      <c r="EB54" s="20">
        <v>127780</v>
      </c>
      <c r="EC54" s="20" t="s">
        <v>16</v>
      </c>
      <c r="ED54" s="20" t="s">
        <v>16</v>
      </c>
      <c r="EE54" s="20" t="s">
        <v>16</v>
      </c>
      <c r="EF54" s="30">
        <v>0.1</v>
      </c>
      <c r="EG54" s="20" t="s">
        <v>16</v>
      </c>
      <c r="EH54" s="20">
        <v>127780</v>
      </c>
      <c r="EI54" s="20" t="s">
        <v>16</v>
      </c>
      <c r="EJ54" s="20" t="s">
        <v>16</v>
      </c>
      <c r="EK54" s="20" t="s">
        <v>16</v>
      </c>
      <c r="EL54" s="20" t="s">
        <v>1074</v>
      </c>
      <c r="EM54" s="20" t="s">
        <v>2264</v>
      </c>
      <c r="EN54" s="20" t="s">
        <v>16</v>
      </c>
      <c r="EO54" s="20" t="s">
        <v>1947</v>
      </c>
      <c r="EP54" s="20" t="s">
        <v>16</v>
      </c>
      <c r="EQ54" s="20" t="s">
        <v>16</v>
      </c>
      <c r="ER54" s="20" t="s">
        <v>16</v>
      </c>
      <c r="ES54" s="20" t="s">
        <v>2268</v>
      </c>
      <c r="ET54" s="20">
        <v>43</v>
      </c>
      <c r="EU54" s="20">
        <v>9410</v>
      </c>
      <c r="EV54" s="20" t="s">
        <v>754</v>
      </c>
      <c r="EW54" s="20" t="s">
        <v>251</v>
      </c>
      <c r="EX54" s="34" t="s">
        <v>16</v>
      </c>
      <c r="EY54" s="74">
        <v>1</v>
      </c>
    </row>
    <row r="55" spans="1:156" s="64" customFormat="1" ht="12.75" customHeight="1" x14ac:dyDescent="0.2">
      <c r="A55" s="64" t="s">
        <v>2636</v>
      </c>
      <c r="B55" s="64" t="s">
        <v>2638</v>
      </c>
      <c r="C55" s="64">
        <v>986062</v>
      </c>
      <c r="D55" s="64" t="s">
        <v>2636</v>
      </c>
      <c r="E55" s="64" t="s">
        <v>2637</v>
      </c>
      <c r="F55" s="64" t="s">
        <v>2638</v>
      </c>
      <c r="G55" s="20" t="s">
        <v>194</v>
      </c>
      <c r="H55" s="20" t="s">
        <v>1435</v>
      </c>
      <c r="I55" s="20" t="s">
        <v>1436</v>
      </c>
      <c r="J55" s="22" t="s">
        <v>2639</v>
      </c>
      <c r="K55" s="23">
        <v>1</v>
      </c>
      <c r="L55" s="23">
        <v>1</v>
      </c>
      <c r="M55" s="23">
        <v>2</v>
      </c>
      <c r="N55" s="23">
        <v>1</v>
      </c>
      <c r="O55" s="24" t="s">
        <v>2640</v>
      </c>
      <c r="P55" s="20" t="s">
        <v>2641</v>
      </c>
      <c r="Q55" s="20" t="s">
        <v>2642</v>
      </c>
      <c r="R55" s="20" t="s">
        <v>2643</v>
      </c>
      <c r="S55" s="20">
        <v>2455</v>
      </c>
      <c r="T55" s="25">
        <v>72570</v>
      </c>
      <c r="U55" s="20" t="s">
        <v>2644</v>
      </c>
      <c r="V55" s="20" t="s">
        <v>2644</v>
      </c>
      <c r="W55" s="26" t="s">
        <v>2645</v>
      </c>
      <c r="X55" s="20">
        <v>1</v>
      </c>
      <c r="Y55" s="20" t="s">
        <v>2644</v>
      </c>
      <c r="Z55" s="20" t="str">
        <f t="shared" si="3"/>
        <v>-</v>
      </c>
      <c r="AA55" s="20" t="s">
        <v>2646</v>
      </c>
      <c r="AB55" s="20">
        <v>46101</v>
      </c>
      <c r="AC55" s="27">
        <v>35399080.350000001</v>
      </c>
      <c r="AD55" s="20" t="s">
        <v>1074</v>
      </c>
      <c r="AE55" s="20" t="s">
        <v>1781</v>
      </c>
      <c r="AF55" s="20">
        <v>2</v>
      </c>
      <c r="AG55" s="20">
        <v>1</v>
      </c>
      <c r="AH55" s="20">
        <v>15</v>
      </c>
      <c r="AI55" s="20" t="s">
        <v>2631</v>
      </c>
      <c r="AJ55" s="20">
        <v>3</v>
      </c>
      <c r="AK55" s="20">
        <v>0</v>
      </c>
      <c r="AL55" s="20">
        <v>0</v>
      </c>
      <c r="AM55" s="20">
        <v>0</v>
      </c>
      <c r="AN55" s="20">
        <v>1</v>
      </c>
      <c r="AO55" s="20">
        <v>1</v>
      </c>
      <c r="AP55" s="26" t="s">
        <v>2647</v>
      </c>
      <c r="AQ55" s="26" t="s">
        <v>16</v>
      </c>
      <c r="AR55" s="26" t="s">
        <v>16</v>
      </c>
      <c r="AS55" s="20" t="s">
        <v>16</v>
      </c>
      <c r="AT55" s="26" t="s">
        <v>16</v>
      </c>
      <c r="AU55" s="26" t="s">
        <v>16</v>
      </c>
      <c r="AV55" s="26" t="s">
        <v>16</v>
      </c>
      <c r="AW55" s="28" t="s">
        <v>16</v>
      </c>
      <c r="AX55" s="28" t="s">
        <v>16</v>
      </c>
      <c r="AY55" s="28" t="s">
        <v>16</v>
      </c>
      <c r="AZ55" s="28" t="s">
        <v>16</v>
      </c>
      <c r="BA55" s="28" t="s">
        <v>16</v>
      </c>
      <c r="BB55" s="29">
        <v>0</v>
      </c>
      <c r="BC55" s="26">
        <v>42255</v>
      </c>
      <c r="BD55" s="26">
        <v>43465</v>
      </c>
      <c r="BE55" s="26">
        <v>42225</v>
      </c>
      <c r="BF55" s="20" t="s">
        <v>2648</v>
      </c>
      <c r="BG55" s="30">
        <v>0.2</v>
      </c>
      <c r="BH55" s="27">
        <v>6103289.818</v>
      </c>
      <c r="BI55" s="20" t="s">
        <v>16</v>
      </c>
      <c r="BJ55" s="20" t="s">
        <v>16</v>
      </c>
      <c r="BK55" s="20" t="s">
        <v>16</v>
      </c>
      <c r="BL55" s="20" t="s">
        <v>16</v>
      </c>
      <c r="BM55" s="20" t="s">
        <v>16</v>
      </c>
      <c r="BN55" s="20" t="s">
        <v>16</v>
      </c>
      <c r="BO55" s="20" t="s">
        <v>16</v>
      </c>
      <c r="BP55" s="20" t="s">
        <v>16</v>
      </c>
      <c r="BQ55" s="20" t="s">
        <v>16</v>
      </c>
      <c r="BR55" s="20" t="s">
        <v>16</v>
      </c>
      <c r="BS55" s="20" t="s">
        <v>16</v>
      </c>
      <c r="BT55" s="20" t="s">
        <v>16</v>
      </c>
      <c r="BU55" s="20" t="s">
        <v>16</v>
      </c>
      <c r="BV55" s="20" t="s">
        <v>16</v>
      </c>
      <c r="BW55" s="20" t="s">
        <v>16</v>
      </c>
      <c r="BX55" s="20" t="s">
        <v>16</v>
      </c>
      <c r="BY55" s="20" t="s">
        <v>16</v>
      </c>
      <c r="BZ55" s="20" t="s">
        <v>16</v>
      </c>
      <c r="CA55" s="20" t="s">
        <v>16</v>
      </c>
      <c r="CB55" s="20" t="s">
        <v>16</v>
      </c>
      <c r="CC55" s="20" t="s">
        <v>16</v>
      </c>
      <c r="CD55" s="20" t="s">
        <v>16</v>
      </c>
      <c r="CE55" s="20">
        <f t="shared" si="4"/>
        <v>0</v>
      </c>
      <c r="CF55" s="20" t="s">
        <v>16</v>
      </c>
      <c r="CG55" s="20" t="s">
        <v>16</v>
      </c>
      <c r="CH55" s="20" t="s">
        <v>16</v>
      </c>
      <c r="CI55" s="27" t="s">
        <v>16</v>
      </c>
      <c r="CJ55" s="27" t="s">
        <v>16</v>
      </c>
      <c r="CK55" s="31" t="s">
        <v>16</v>
      </c>
      <c r="CL55" s="27" t="s">
        <v>16</v>
      </c>
      <c r="CM55" s="20" t="s">
        <v>16</v>
      </c>
      <c r="CN55" s="20" t="s">
        <v>16</v>
      </c>
      <c r="CO55" s="20" t="s">
        <v>16</v>
      </c>
      <c r="CP55" s="20" t="s">
        <v>16</v>
      </c>
      <c r="CQ55" s="20" t="s">
        <v>16</v>
      </c>
      <c r="CR55" s="20" t="s">
        <v>16</v>
      </c>
      <c r="CS55" s="27">
        <v>30516449.09</v>
      </c>
      <c r="CT55" s="79">
        <f>IF(OR(CS55="",CS55="-"),"NA",IF(CS55&gt;10000000000,1,IF(CS55&gt;3000000000,2,IF(CS55&gt;1000000000,3,IF(CS55&gt;600000000,4,IF(CS55&gt;200000000,5,IF(CS55&gt;100000000,6,IF(CS55&gt;50000000,7,IF(CS55&gt;30000000,8,IF(CS55&gt;10000000,9,IF(CS55&gt;7000000,10,IF(CS55&gt;4000000,11,IF(CS55&gt;2000000,12,IF(CS55&gt;1000000,13,IF(CS55&gt;700000,14,IF(CS55&gt;600000,15,IF(CS55&gt;500000,16,IF(CS55&gt;400000,17,IF(CS55&gt;300000,18,IF(CS55&gt;200000,19,IF(CS55&gt;=0,20,ERROR”)))))))))))))))))))))</f>
        <v>8</v>
      </c>
      <c r="CU55" s="27">
        <v>35399080.944399998</v>
      </c>
      <c r="CV55" s="27">
        <f t="shared" si="0"/>
        <v>4882631.2600000016</v>
      </c>
      <c r="CW55" s="32">
        <v>0.13793102000741669</v>
      </c>
      <c r="CX55" s="32">
        <v>0.86206897999258325</v>
      </c>
      <c r="CY55" s="27">
        <v>-0.59439999610185623</v>
      </c>
      <c r="CZ55" s="20" t="s">
        <v>16</v>
      </c>
      <c r="DA55" s="20" t="s">
        <v>16</v>
      </c>
      <c r="DB55" s="20">
        <v>1210</v>
      </c>
      <c r="DC55" s="20">
        <v>40.333333333333336</v>
      </c>
      <c r="DD55" s="30">
        <v>0.1</v>
      </c>
      <c r="DE55" s="20">
        <v>0</v>
      </c>
      <c r="DF55" s="20"/>
      <c r="DG55" s="20">
        <v>0</v>
      </c>
      <c r="DH55" s="20">
        <v>0</v>
      </c>
      <c r="DI55" s="20">
        <v>2</v>
      </c>
      <c r="DJ55" s="20">
        <v>2</v>
      </c>
      <c r="DK55" s="20" t="s">
        <v>16</v>
      </c>
      <c r="DL55" s="20" t="s">
        <v>16</v>
      </c>
      <c r="DM55" s="20" t="s">
        <v>16</v>
      </c>
      <c r="DN55" s="20"/>
      <c r="DO55" s="33">
        <f t="shared" si="5"/>
        <v>1</v>
      </c>
      <c r="DP55" s="33">
        <f t="shared" si="1"/>
        <v>0</v>
      </c>
      <c r="DQ55" s="33">
        <f t="shared" si="6"/>
        <v>1</v>
      </c>
      <c r="DR55" s="33">
        <f t="shared" si="7"/>
        <v>0</v>
      </c>
      <c r="DS55" s="27">
        <f t="shared" si="8"/>
        <v>30516449.09</v>
      </c>
      <c r="DT55" s="27">
        <f t="shared" si="9"/>
        <v>0</v>
      </c>
      <c r="DU55" s="27">
        <f t="shared" si="10"/>
        <v>0</v>
      </c>
      <c r="DV55" s="27">
        <f t="shared" si="11"/>
        <v>30516449.09</v>
      </c>
      <c r="DW55" s="27">
        <f t="shared" si="14"/>
        <v>30516449.09</v>
      </c>
      <c r="DX55" s="20" t="s">
        <v>16</v>
      </c>
      <c r="DY55" s="20" t="s">
        <v>16</v>
      </c>
      <c r="DZ55" s="20" t="s">
        <v>16</v>
      </c>
      <c r="EA55" s="20" t="s">
        <v>16</v>
      </c>
      <c r="EB55" s="20" t="s">
        <v>16</v>
      </c>
      <c r="EC55" s="20" t="s">
        <v>16</v>
      </c>
      <c r="ED55" s="20" t="s">
        <v>16</v>
      </c>
      <c r="EE55" s="20" t="s">
        <v>16</v>
      </c>
      <c r="EF55" s="20" t="s">
        <v>16</v>
      </c>
      <c r="EG55" s="20" t="s">
        <v>16</v>
      </c>
      <c r="EH55" s="20" t="s">
        <v>16</v>
      </c>
      <c r="EI55" s="20" t="s">
        <v>16</v>
      </c>
      <c r="EJ55" s="20" t="s">
        <v>16</v>
      </c>
      <c r="EK55" s="20" t="s">
        <v>16</v>
      </c>
      <c r="EL55" s="20" t="s">
        <v>1074</v>
      </c>
      <c r="EM55" s="20" t="s">
        <v>2648</v>
      </c>
      <c r="EN55" s="20" t="s">
        <v>16</v>
      </c>
      <c r="EO55" s="20" t="s">
        <v>1781</v>
      </c>
      <c r="EP55" s="20" t="s">
        <v>16</v>
      </c>
      <c r="EQ55" s="20" t="s">
        <v>16</v>
      </c>
      <c r="ER55" s="20" t="s">
        <v>2649</v>
      </c>
      <c r="ES55" s="20" t="s">
        <v>2650</v>
      </c>
      <c r="ET55" s="20">
        <v>2455</v>
      </c>
      <c r="EU55" s="20">
        <v>72570</v>
      </c>
      <c r="EV55" s="20" t="s">
        <v>2651</v>
      </c>
      <c r="EW55" s="20" t="s">
        <v>2651</v>
      </c>
      <c r="EX55" s="34" t="s">
        <v>16</v>
      </c>
      <c r="EY55" s="73">
        <v>0.78200000000000003</v>
      </c>
    </row>
    <row r="56" spans="1:156" s="64" customFormat="1" ht="12.75" customHeight="1" x14ac:dyDescent="0.2">
      <c r="A56" s="64" t="s">
        <v>16</v>
      </c>
      <c r="B56" s="64" t="s">
        <v>2638</v>
      </c>
      <c r="C56" s="64" t="s">
        <v>16</v>
      </c>
      <c r="D56" s="64" t="s">
        <v>16</v>
      </c>
      <c r="E56" s="64" t="s">
        <v>16</v>
      </c>
      <c r="F56" s="64" t="s">
        <v>2638</v>
      </c>
      <c r="G56" s="20" t="s">
        <v>194</v>
      </c>
      <c r="H56" s="20" t="s">
        <v>4386</v>
      </c>
      <c r="I56" s="20" t="s">
        <v>1436</v>
      </c>
      <c r="J56" s="22" t="s">
        <v>4857</v>
      </c>
      <c r="K56" s="23">
        <v>1</v>
      </c>
      <c r="L56" s="23">
        <v>1</v>
      </c>
      <c r="M56" s="23">
        <v>2</v>
      </c>
      <c r="N56" s="23">
        <v>2</v>
      </c>
      <c r="O56" s="24" t="s">
        <v>2652</v>
      </c>
      <c r="P56" s="20" t="s">
        <v>2653</v>
      </c>
      <c r="Q56" s="20" t="s">
        <v>2654</v>
      </c>
      <c r="R56" s="20" t="s">
        <v>2655</v>
      </c>
      <c r="S56" s="20">
        <v>4526</v>
      </c>
      <c r="T56" s="25">
        <v>72430</v>
      </c>
      <c r="U56" s="20" t="s">
        <v>2644</v>
      </c>
      <c r="V56" s="20" t="s">
        <v>2644</v>
      </c>
      <c r="W56" s="26">
        <v>37593</v>
      </c>
      <c r="X56" s="20">
        <v>43</v>
      </c>
      <c r="Y56" s="20" t="s">
        <v>2644</v>
      </c>
      <c r="Z56" s="20">
        <f t="shared" si="3"/>
        <v>4662</v>
      </c>
      <c r="AA56" s="20" t="s">
        <v>2656</v>
      </c>
      <c r="AB56" s="20">
        <v>46101</v>
      </c>
      <c r="AC56" s="27">
        <v>35399080.350000001</v>
      </c>
      <c r="AD56" s="20" t="s">
        <v>1074</v>
      </c>
      <c r="AE56" s="20" t="s">
        <v>1781</v>
      </c>
      <c r="AF56" s="20">
        <v>2</v>
      </c>
      <c r="AG56" s="20">
        <v>1</v>
      </c>
      <c r="AH56" s="20">
        <v>15</v>
      </c>
      <c r="AI56" s="20" t="s">
        <v>2631</v>
      </c>
      <c r="AJ56" s="20">
        <v>3</v>
      </c>
      <c r="AK56" s="20">
        <v>0</v>
      </c>
      <c r="AL56" s="20">
        <v>0</v>
      </c>
      <c r="AM56" s="20">
        <v>0</v>
      </c>
      <c r="AN56" s="20">
        <v>1</v>
      </c>
      <c r="AO56" s="20">
        <v>1</v>
      </c>
      <c r="AP56" s="28" t="s">
        <v>2647</v>
      </c>
      <c r="AQ56" s="26" t="s">
        <v>16</v>
      </c>
      <c r="AR56" s="26" t="s">
        <v>16</v>
      </c>
      <c r="AS56" s="20" t="s">
        <v>16</v>
      </c>
      <c r="AT56" s="26" t="s">
        <v>16</v>
      </c>
      <c r="AU56" s="26" t="s">
        <v>16</v>
      </c>
      <c r="AV56" s="26" t="s">
        <v>16</v>
      </c>
      <c r="AW56" s="28" t="s">
        <v>16</v>
      </c>
      <c r="AX56" s="28" t="s">
        <v>16</v>
      </c>
      <c r="AY56" s="28" t="s">
        <v>16</v>
      </c>
      <c r="AZ56" s="28" t="s">
        <v>16</v>
      </c>
      <c r="BA56" s="28" t="s">
        <v>16</v>
      </c>
      <c r="BB56" s="29">
        <v>0</v>
      </c>
      <c r="BC56" s="26">
        <v>42255</v>
      </c>
      <c r="BD56" s="26">
        <v>43465</v>
      </c>
      <c r="BE56" s="26">
        <v>42225</v>
      </c>
      <c r="BF56" s="20" t="s">
        <v>2657</v>
      </c>
      <c r="BG56" s="30">
        <v>0.2</v>
      </c>
      <c r="BH56" s="27">
        <v>6103289.818</v>
      </c>
      <c r="BI56" s="20" t="s">
        <v>16</v>
      </c>
      <c r="BJ56" s="20" t="s">
        <v>16</v>
      </c>
      <c r="BK56" s="20" t="s">
        <v>16</v>
      </c>
      <c r="BL56" s="20" t="s">
        <v>16</v>
      </c>
      <c r="BM56" s="20" t="s">
        <v>16</v>
      </c>
      <c r="BN56" s="20" t="s">
        <v>16</v>
      </c>
      <c r="BO56" s="20" t="s">
        <v>16</v>
      </c>
      <c r="BP56" s="20" t="s">
        <v>16</v>
      </c>
      <c r="BQ56" s="20" t="s">
        <v>16</v>
      </c>
      <c r="BR56" s="20" t="s">
        <v>16</v>
      </c>
      <c r="BS56" s="20" t="s">
        <v>16</v>
      </c>
      <c r="BT56" s="20" t="s">
        <v>16</v>
      </c>
      <c r="BU56" s="20" t="s">
        <v>16</v>
      </c>
      <c r="BV56" s="20" t="s">
        <v>16</v>
      </c>
      <c r="BW56" s="20" t="s">
        <v>16</v>
      </c>
      <c r="BX56" s="20" t="s">
        <v>16</v>
      </c>
      <c r="BY56" s="20" t="s">
        <v>16</v>
      </c>
      <c r="BZ56" s="20" t="s">
        <v>16</v>
      </c>
      <c r="CA56" s="20" t="s">
        <v>16</v>
      </c>
      <c r="CB56" s="20" t="s">
        <v>16</v>
      </c>
      <c r="CC56" s="20" t="s">
        <v>16</v>
      </c>
      <c r="CD56" s="20" t="s">
        <v>16</v>
      </c>
      <c r="CE56" s="20">
        <f t="shared" si="4"/>
        <v>0</v>
      </c>
      <c r="CF56" s="20" t="s">
        <v>16</v>
      </c>
      <c r="CG56" s="20" t="s">
        <v>16</v>
      </c>
      <c r="CH56" s="20" t="s">
        <v>16</v>
      </c>
      <c r="CI56" s="27" t="s">
        <v>16</v>
      </c>
      <c r="CJ56" s="27" t="s">
        <v>16</v>
      </c>
      <c r="CK56" s="31"/>
      <c r="CL56" s="27" t="s">
        <v>16</v>
      </c>
      <c r="CM56" s="20" t="s">
        <v>16</v>
      </c>
      <c r="CN56" s="20" t="s">
        <v>16</v>
      </c>
      <c r="CO56" s="20" t="s">
        <v>16</v>
      </c>
      <c r="CP56" s="20" t="s">
        <v>16</v>
      </c>
      <c r="CQ56" s="20" t="s">
        <v>16</v>
      </c>
      <c r="CR56" s="20" t="s">
        <v>16</v>
      </c>
      <c r="CS56" s="27">
        <v>30516449.09</v>
      </c>
      <c r="CT56" s="79">
        <f>IF(OR(CS56="",CS56="-"),"NA",IF(CS56&gt;10000000000,1,IF(CS56&gt;3000000000,2,IF(CS56&gt;1000000000,3,IF(CS56&gt;600000000,4,IF(CS56&gt;200000000,5,IF(CS56&gt;100000000,6,IF(CS56&gt;50000000,7,IF(CS56&gt;30000000,8,IF(CS56&gt;10000000,9,IF(CS56&gt;7000000,10,IF(CS56&gt;4000000,11,IF(CS56&gt;2000000,12,IF(CS56&gt;1000000,13,IF(CS56&gt;700000,14,IF(CS56&gt;600000,15,IF(CS56&gt;500000,16,IF(CS56&gt;400000,17,IF(CS56&gt;300000,18,IF(CS56&gt;200000,19,IF(CS56&gt;=0,20,ERROR”)))))))))))))))))))))</f>
        <v>8</v>
      </c>
      <c r="CU56" s="27">
        <v>35399080.944399998</v>
      </c>
      <c r="CV56" s="27">
        <f t="shared" si="0"/>
        <v>4882631.2600000016</v>
      </c>
      <c r="CW56" s="32">
        <v>0.13793102000741669</v>
      </c>
      <c r="CX56" s="32">
        <v>0.86206897999258325</v>
      </c>
      <c r="CY56" s="27">
        <v>-0.59439999610185623</v>
      </c>
      <c r="CZ56" s="20" t="s">
        <v>16</v>
      </c>
      <c r="DA56" s="20" t="s">
        <v>16</v>
      </c>
      <c r="DB56" s="20">
        <v>1210</v>
      </c>
      <c r="DC56" s="20">
        <v>40.333333333333336</v>
      </c>
      <c r="DD56" s="30">
        <v>0.1</v>
      </c>
      <c r="DE56" s="20">
        <v>0</v>
      </c>
      <c r="DF56" s="20"/>
      <c r="DG56" s="20">
        <v>0</v>
      </c>
      <c r="DH56" s="20">
        <v>0</v>
      </c>
      <c r="DI56" s="20" t="s">
        <v>16</v>
      </c>
      <c r="DJ56" s="20"/>
      <c r="DK56" s="20" t="s">
        <v>16</v>
      </c>
      <c r="DL56" s="20" t="s">
        <v>16</v>
      </c>
      <c r="DM56" s="20" t="s">
        <v>16</v>
      </c>
      <c r="DN56" s="20"/>
      <c r="DO56" s="33">
        <f t="shared" si="5"/>
        <v>1</v>
      </c>
      <c r="DP56" s="33">
        <f t="shared" si="1"/>
        <v>0</v>
      </c>
      <c r="DQ56" s="33">
        <f t="shared" si="6"/>
        <v>1</v>
      </c>
      <c r="DR56" s="33">
        <f t="shared" si="7"/>
        <v>0</v>
      </c>
      <c r="DS56" s="27">
        <f t="shared" si="8"/>
        <v>30516449.09</v>
      </c>
      <c r="DT56" s="27">
        <f t="shared" si="9"/>
        <v>0</v>
      </c>
      <c r="DU56" s="27">
        <f t="shared" si="10"/>
        <v>0</v>
      </c>
      <c r="DV56" s="27">
        <f t="shared" si="11"/>
        <v>30516449.09</v>
      </c>
      <c r="DW56" s="27">
        <f t="shared" si="14"/>
        <v>30516449.09</v>
      </c>
      <c r="DX56" s="20" t="s">
        <v>16</v>
      </c>
      <c r="DY56" s="20" t="s">
        <v>16</v>
      </c>
      <c r="DZ56" s="20" t="s">
        <v>16</v>
      </c>
      <c r="EA56" s="20" t="s">
        <v>16</v>
      </c>
      <c r="EB56" s="20">
        <v>30516449.09</v>
      </c>
      <c r="EC56" s="20">
        <v>0</v>
      </c>
      <c r="ED56" s="20"/>
      <c r="EE56" s="30">
        <v>0.1</v>
      </c>
      <c r="EF56" s="30">
        <v>0.1</v>
      </c>
      <c r="EG56" s="27" t="s">
        <v>403</v>
      </c>
      <c r="EH56" s="20">
        <v>30516449.09</v>
      </c>
      <c r="EI56" s="20" t="s">
        <v>16</v>
      </c>
      <c r="EJ56" s="20" t="s">
        <v>16</v>
      </c>
      <c r="EK56" s="20" t="s">
        <v>16</v>
      </c>
      <c r="EL56" s="20" t="s">
        <v>1074</v>
      </c>
      <c r="EM56" s="20" t="s">
        <v>2657</v>
      </c>
      <c r="EN56" s="20" t="s">
        <v>16</v>
      </c>
      <c r="EO56" s="20" t="s">
        <v>1781</v>
      </c>
      <c r="EP56" s="20" t="s">
        <v>16</v>
      </c>
      <c r="EQ56" s="20" t="s">
        <v>16</v>
      </c>
      <c r="ER56" s="20" t="s">
        <v>2658</v>
      </c>
      <c r="ES56" s="20" t="s">
        <v>2659</v>
      </c>
      <c r="ET56" s="20">
        <v>4526</v>
      </c>
      <c r="EU56" s="20">
        <v>72430</v>
      </c>
      <c r="EV56" s="20" t="s">
        <v>2651</v>
      </c>
      <c r="EW56" s="20" t="s">
        <v>2651</v>
      </c>
      <c r="EX56" s="34" t="s">
        <v>16</v>
      </c>
      <c r="EY56" s="73">
        <v>0.78200000000000003</v>
      </c>
      <c r="EZ56" s="21"/>
    </row>
    <row r="57" spans="1:156" s="64" customFormat="1" ht="12.75" customHeight="1" x14ac:dyDescent="0.2">
      <c r="A57" s="64" t="s">
        <v>1111</v>
      </c>
      <c r="B57" s="64" t="s">
        <v>1113</v>
      </c>
      <c r="C57" s="64">
        <v>985627</v>
      </c>
      <c r="D57" s="64" t="s">
        <v>1111</v>
      </c>
      <c r="E57" s="64" t="s">
        <v>1112</v>
      </c>
      <c r="F57" s="64" t="s">
        <v>1113</v>
      </c>
      <c r="G57" s="20" t="s">
        <v>194</v>
      </c>
      <c r="H57" s="20" t="s">
        <v>1114</v>
      </c>
      <c r="I57" s="20" t="s">
        <v>1115</v>
      </c>
      <c r="J57" s="22" t="s">
        <v>1116</v>
      </c>
      <c r="K57" s="23">
        <v>0</v>
      </c>
      <c r="L57" s="23">
        <v>1</v>
      </c>
      <c r="M57" s="23" t="s">
        <v>16</v>
      </c>
      <c r="N57" s="23">
        <v>1</v>
      </c>
      <c r="O57" s="24" t="s">
        <v>1117</v>
      </c>
      <c r="P57" s="20" t="s">
        <v>1118</v>
      </c>
      <c r="Q57" s="20" t="s">
        <v>1119</v>
      </c>
      <c r="R57" s="20" t="s">
        <v>1120</v>
      </c>
      <c r="S57" s="20">
        <v>82</v>
      </c>
      <c r="T57" s="25" t="s">
        <v>721</v>
      </c>
      <c r="U57" s="20" t="s">
        <v>754</v>
      </c>
      <c r="V57" s="20" t="s">
        <v>251</v>
      </c>
      <c r="W57" s="26">
        <v>37216</v>
      </c>
      <c r="X57" s="20">
        <v>48</v>
      </c>
      <c r="Y57" s="20" t="s">
        <v>251</v>
      </c>
      <c r="Z57" s="20">
        <f t="shared" si="3"/>
        <v>5054</v>
      </c>
      <c r="AA57" s="20" t="s">
        <v>1121</v>
      </c>
      <c r="AB57" s="20">
        <v>46101</v>
      </c>
      <c r="AC57" s="27">
        <v>70000</v>
      </c>
      <c r="AD57" s="20" t="s">
        <v>1074</v>
      </c>
      <c r="AE57" s="20" t="s">
        <v>1122</v>
      </c>
      <c r="AF57" s="20">
        <v>1</v>
      </c>
      <c r="AG57" s="20">
        <v>1</v>
      </c>
      <c r="AH57" s="20" t="s">
        <v>16</v>
      </c>
      <c r="AI57" s="21" t="s">
        <v>4862</v>
      </c>
      <c r="AJ57" s="20">
        <v>2</v>
      </c>
      <c r="AK57" s="20">
        <v>0</v>
      </c>
      <c r="AL57" s="20" t="s">
        <v>16</v>
      </c>
      <c r="AM57" s="20">
        <v>0</v>
      </c>
      <c r="AN57" s="20">
        <v>1</v>
      </c>
      <c r="AO57" s="20">
        <v>0</v>
      </c>
      <c r="AP57" s="26" t="s">
        <v>1031</v>
      </c>
      <c r="AQ57" s="26" t="s">
        <v>16</v>
      </c>
      <c r="AR57" s="26" t="s">
        <v>16</v>
      </c>
      <c r="AS57" s="20" t="s">
        <v>16</v>
      </c>
      <c r="AT57" s="26" t="s">
        <v>16</v>
      </c>
      <c r="AU57" s="26" t="s">
        <v>16</v>
      </c>
      <c r="AV57" s="26" t="s">
        <v>16</v>
      </c>
      <c r="AW57" s="28" t="s">
        <v>16</v>
      </c>
      <c r="AX57" s="28" t="s">
        <v>16</v>
      </c>
      <c r="AY57" s="28" t="s">
        <v>16</v>
      </c>
      <c r="AZ57" s="28" t="s">
        <v>16</v>
      </c>
      <c r="BA57" s="28" t="s">
        <v>16</v>
      </c>
      <c r="BB57" s="29">
        <v>0</v>
      </c>
      <c r="BC57" s="26">
        <v>42270</v>
      </c>
      <c r="BD57" s="26">
        <v>42299</v>
      </c>
      <c r="BE57" s="26">
        <v>42264</v>
      </c>
      <c r="BF57" s="20" t="s">
        <v>1116</v>
      </c>
      <c r="BG57" s="20">
        <v>0</v>
      </c>
      <c r="BH57" s="27">
        <v>0</v>
      </c>
      <c r="BI57" s="20" t="s">
        <v>16</v>
      </c>
      <c r="BJ57" s="20" t="s">
        <v>16</v>
      </c>
      <c r="BK57" s="20" t="s">
        <v>16</v>
      </c>
      <c r="BL57" s="20" t="s">
        <v>16</v>
      </c>
      <c r="BM57" s="20" t="s">
        <v>16</v>
      </c>
      <c r="BN57" s="20" t="s">
        <v>16</v>
      </c>
      <c r="BO57" s="20" t="s">
        <v>16</v>
      </c>
      <c r="BP57" s="20" t="s">
        <v>16</v>
      </c>
      <c r="BQ57" s="20" t="s">
        <v>16</v>
      </c>
      <c r="BR57" s="20" t="s">
        <v>16</v>
      </c>
      <c r="BS57" s="20" t="s">
        <v>16</v>
      </c>
      <c r="BT57" s="20" t="s">
        <v>16</v>
      </c>
      <c r="BU57" s="20" t="s">
        <v>16</v>
      </c>
      <c r="BV57" s="20" t="s">
        <v>16</v>
      </c>
      <c r="BW57" s="20" t="s">
        <v>16</v>
      </c>
      <c r="BX57" s="20" t="s">
        <v>16</v>
      </c>
      <c r="BY57" s="20" t="s">
        <v>16</v>
      </c>
      <c r="BZ57" s="20" t="s">
        <v>16</v>
      </c>
      <c r="CA57" s="20" t="s">
        <v>16</v>
      </c>
      <c r="CB57" s="20" t="s">
        <v>16</v>
      </c>
      <c r="CC57" s="20" t="s">
        <v>16</v>
      </c>
      <c r="CD57" s="20" t="s">
        <v>16</v>
      </c>
      <c r="CE57" s="20">
        <f t="shared" si="4"/>
        <v>0</v>
      </c>
      <c r="CF57" s="20" t="s">
        <v>16</v>
      </c>
      <c r="CG57" s="20" t="s">
        <v>16</v>
      </c>
      <c r="CH57" s="20" t="s">
        <v>16</v>
      </c>
      <c r="CI57" s="27" t="s">
        <v>16</v>
      </c>
      <c r="CJ57" s="27" t="s">
        <v>16</v>
      </c>
      <c r="CK57" s="31" t="s">
        <v>16</v>
      </c>
      <c r="CL57" s="27" t="s">
        <v>16</v>
      </c>
      <c r="CM57" s="20" t="s">
        <v>16</v>
      </c>
      <c r="CN57" s="20" t="s">
        <v>16</v>
      </c>
      <c r="CO57" s="20" t="s">
        <v>16</v>
      </c>
      <c r="CP57" s="20" t="s">
        <v>16</v>
      </c>
      <c r="CQ57" s="20" t="s">
        <v>16</v>
      </c>
      <c r="CR57" s="20" t="s">
        <v>16</v>
      </c>
      <c r="CS57" s="27">
        <v>70000</v>
      </c>
      <c r="CT57" s="79">
        <f>IF(OR(CS57="",CS57="-"),"NA",IF(CS57&gt;10000000000,1,IF(CS57&gt;3000000000,2,IF(CS57&gt;1000000000,3,IF(CS57&gt;600000000,4,IF(CS57&gt;200000000,5,IF(CS57&gt;100000000,6,IF(CS57&gt;50000000,7,IF(CS57&gt;30000000,8,IF(CS57&gt;10000000,9,IF(CS57&gt;7000000,10,IF(CS57&gt;4000000,11,IF(CS57&gt;2000000,12,IF(CS57&gt;1000000,13,IF(CS57&gt;700000,14,IF(CS57&gt;600000,15,IF(CS57&gt;500000,16,IF(CS57&gt;400000,17,IF(CS57&gt;300000,18,IF(CS57&gt;200000,19,IF(CS57&gt;=0,20,ERROR”)))))))))))))))))))))</f>
        <v>20</v>
      </c>
      <c r="CU57" s="27">
        <v>81200</v>
      </c>
      <c r="CV57" s="27">
        <f t="shared" si="0"/>
        <v>0</v>
      </c>
      <c r="CW57" s="32">
        <v>0</v>
      </c>
      <c r="CX57" s="32">
        <v>1</v>
      </c>
      <c r="CY57" s="27">
        <v>-11200</v>
      </c>
      <c r="CZ57" s="20" t="s">
        <v>16</v>
      </c>
      <c r="DA57" s="20" t="s">
        <v>16</v>
      </c>
      <c r="DB57" s="20">
        <v>29</v>
      </c>
      <c r="DC57" s="20">
        <v>0.96666666666666667</v>
      </c>
      <c r="DD57" s="30">
        <v>0.1</v>
      </c>
      <c r="DE57" s="20">
        <v>0</v>
      </c>
      <c r="DF57" s="20"/>
      <c r="DG57" s="20">
        <v>0</v>
      </c>
      <c r="DH57" s="20">
        <v>0</v>
      </c>
      <c r="DI57" s="20">
        <v>2</v>
      </c>
      <c r="DJ57" s="20">
        <v>1</v>
      </c>
      <c r="DK57" s="20" t="s">
        <v>16</v>
      </c>
      <c r="DL57" s="20" t="s">
        <v>16</v>
      </c>
      <c r="DM57" s="20" t="s">
        <v>16</v>
      </c>
      <c r="DN57" s="20"/>
      <c r="DO57" s="33">
        <f t="shared" si="5"/>
        <v>1</v>
      </c>
      <c r="DP57" s="33">
        <f t="shared" si="1"/>
        <v>0</v>
      </c>
      <c r="DQ57" s="33">
        <f t="shared" si="6"/>
        <v>1</v>
      </c>
      <c r="DR57" s="33">
        <f t="shared" si="7"/>
        <v>0</v>
      </c>
      <c r="DS57" s="27">
        <f t="shared" si="8"/>
        <v>70000</v>
      </c>
      <c r="DT57" s="27">
        <f t="shared" si="9"/>
        <v>0</v>
      </c>
      <c r="DU57" s="27">
        <f t="shared" si="10"/>
        <v>0</v>
      </c>
      <c r="DV57" s="27">
        <f t="shared" si="11"/>
        <v>70000</v>
      </c>
      <c r="DW57" s="27">
        <f t="shared" si="14"/>
        <v>70000</v>
      </c>
      <c r="DX57" s="20" t="s">
        <v>16</v>
      </c>
      <c r="DY57" s="20" t="s">
        <v>16</v>
      </c>
      <c r="DZ57" s="20" t="s">
        <v>16</v>
      </c>
      <c r="EA57" s="20" t="s">
        <v>16</v>
      </c>
      <c r="EB57" s="20">
        <v>70000</v>
      </c>
      <c r="EC57" s="20">
        <v>0</v>
      </c>
      <c r="ED57" s="20" t="s">
        <v>16</v>
      </c>
      <c r="EE57" s="20">
        <v>0</v>
      </c>
      <c r="EF57" s="20">
        <v>0</v>
      </c>
      <c r="EG57" s="20" t="s">
        <v>16</v>
      </c>
      <c r="EH57" s="20">
        <v>70000</v>
      </c>
      <c r="EI57" s="20" t="s">
        <v>16</v>
      </c>
      <c r="EJ57" s="20" t="s">
        <v>16</v>
      </c>
      <c r="EK57" s="20" t="s">
        <v>16</v>
      </c>
      <c r="EL57" s="20" t="s">
        <v>1074</v>
      </c>
      <c r="EM57" s="20" t="s">
        <v>1116</v>
      </c>
      <c r="EN57" s="20" t="s">
        <v>16</v>
      </c>
      <c r="EO57" s="20" t="s">
        <v>1122</v>
      </c>
      <c r="EP57" s="20" t="s">
        <v>16</v>
      </c>
      <c r="EQ57" s="20" t="s">
        <v>16</v>
      </c>
      <c r="ER57" s="20" t="s">
        <v>1123</v>
      </c>
      <c r="ES57" s="20" t="s">
        <v>1124</v>
      </c>
      <c r="ET57" s="20">
        <v>82</v>
      </c>
      <c r="EU57" s="20">
        <v>9810</v>
      </c>
      <c r="EV57" s="20" t="s">
        <v>761</v>
      </c>
      <c r="EW57" s="20" t="s">
        <v>251</v>
      </c>
      <c r="EX57" s="34" t="s">
        <v>16</v>
      </c>
      <c r="EY57" s="58">
        <v>1</v>
      </c>
      <c r="EZ57" s="21"/>
    </row>
    <row r="58" spans="1:156" s="64" customFormat="1" ht="12.75" customHeight="1" x14ac:dyDescent="0.2">
      <c r="A58" s="64" t="s">
        <v>3437</v>
      </c>
      <c r="B58" s="64" t="s">
        <v>3439</v>
      </c>
      <c r="C58" s="64">
        <v>1252683</v>
      </c>
      <c r="D58" s="64" t="s">
        <v>3437</v>
      </c>
      <c r="E58" s="64" t="s">
        <v>3438</v>
      </c>
      <c r="F58" s="64" t="s">
        <v>3439</v>
      </c>
      <c r="G58" s="33" t="s">
        <v>194</v>
      </c>
      <c r="H58" s="33">
        <v>6220</v>
      </c>
      <c r="I58" s="33" t="s">
        <v>358</v>
      </c>
      <c r="J58" s="33" t="s">
        <v>3440</v>
      </c>
      <c r="K58" s="33">
        <v>0</v>
      </c>
      <c r="L58" s="23">
        <v>1</v>
      </c>
      <c r="M58" s="33" t="s">
        <v>16</v>
      </c>
      <c r="N58" s="23">
        <v>1</v>
      </c>
      <c r="O58" s="33" t="s">
        <v>3441</v>
      </c>
      <c r="P58" s="33" t="s">
        <v>3442</v>
      </c>
      <c r="Q58" s="33" t="s">
        <v>3443</v>
      </c>
      <c r="R58" s="33" t="s">
        <v>3444</v>
      </c>
      <c r="S58" s="33" t="s">
        <v>3445</v>
      </c>
      <c r="T58" s="33">
        <v>1020</v>
      </c>
      <c r="U58" s="33" t="s">
        <v>795</v>
      </c>
      <c r="V58" s="33" t="s">
        <v>251</v>
      </c>
      <c r="W58" s="26">
        <v>34590</v>
      </c>
      <c r="X58" s="33">
        <v>9</v>
      </c>
      <c r="Y58" s="33" t="s">
        <v>251</v>
      </c>
      <c r="Z58" s="20">
        <f t="shared" si="3"/>
        <v>8077</v>
      </c>
      <c r="AA58" s="33" t="s">
        <v>3446</v>
      </c>
      <c r="AB58" s="20">
        <v>46101</v>
      </c>
      <c r="AC58" s="33">
        <v>950000</v>
      </c>
      <c r="AD58" s="33" t="s">
        <v>1074</v>
      </c>
      <c r="AE58" s="33" t="s">
        <v>1421</v>
      </c>
      <c r="AF58" s="33">
        <v>3</v>
      </c>
      <c r="AG58" s="33">
        <v>1</v>
      </c>
      <c r="AH58" s="33">
        <v>5</v>
      </c>
      <c r="AI58" s="33" t="s">
        <v>2631</v>
      </c>
      <c r="AJ58" s="20" t="s">
        <v>16</v>
      </c>
      <c r="AK58" s="20" t="s">
        <v>16</v>
      </c>
      <c r="AL58" s="20">
        <v>0</v>
      </c>
      <c r="AM58" s="20" t="s">
        <v>16</v>
      </c>
      <c r="AN58" s="20" t="s">
        <v>16</v>
      </c>
      <c r="AO58" s="33">
        <v>1</v>
      </c>
      <c r="AP58" s="26">
        <v>42746</v>
      </c>
      <c r="AQ58" s="26" t="s">
        <v>16</v>
      </c>
      <c r="AR58" s="26" t="s">
        <v>16</v>
      </c>
      <c r="AS58" s="20" t="s">
        <v>16</v>
      </c>
      <c r="AT58" s="26" t="s">
        <v>16</v>
      </c>
      <c r="AU58" s="26" t="s">
        <v>16</v>
      </c>
      <c r="AV58" s="26" t="s">
        <v>16</v>
      </c>
      <c r="AW58" s="33" t="s">
        <v>16</v>
      </c>
      <c r="AX58" s="33" t="s">
        <v>16</v>
      </c>
      <c r="AY58" s="33" t="s">
        <v>16</v>
      </c>
      <c r="AZ58" s="33" t="s">
        <v>16</v>
      </c>
      <c r="BA58" s="33" t="s">
        <v>16</v>
      </c>
      <c r="BB58" s="36">
        <v>0</v>
      </c>
      <c r="BC58" s="26">
        <v>42667</v>
      </c>
      <c r="BD58" s="26">
        <v>42727</v>
      </c>
      <c r="BE58" s="26" t="s">
        <v>1031</v>
      </c>
      <c r="BF58" s="33" t="s">
        <v>3440</v>
      </c>
      <c r="BG58" s="20">
        <v>0</v>
      </c>
      <c r="BH58" s="27">
        <v>0</v>
      </c>
      <c r="BI58" s="33" t="s">
        <v>16</v>
      </c>
      <c r="BJ58" s="33" t="s">
        <v>16</v>
      </c>
      <c r="BK58" s="33" t="s">
        <v>16</v>
      </c>
      <c r="BL58" s="33" t="s">
        <v>16</v>
      </c>
      <c r="BM58" s="33" t="s">
        <v>16</v>
      </c>
      <c r="BN58" s="33" t="s">
        <v>16</v>
      </c>
      <c r="BO58" s="33" t="s">
        <v>16</v>
      </c>
      <c r="BP58" s="33" t="s">
        <v>16</v>
      </c>
      <c r="BQ58" s="33" t="s">
        <v>16</v>
      </c>
      <c r="BR58" s="33" t="s">
        <v>16</v>
      </c>
      <c r="BS58" s="33" t="s">
        <v>16</v>
      </c>
      <c r="BT58" s="33" t="s">
        <v>16</v>
      </c>
      <c r="BU58" s="33" t="s">
        <v>16</v>
      </c>
      <c r="BV58" s="33" t="s">
        <v>16</v>
      </c>
      <c r="BW58" s="33" t="s">
        <v>16</v>
      </c>
      <c r="BX58" s="33" t="s">
        <v>16</v>
      </c>
      <c r="BY58" s="33" t="s">
        <v>16</v>
      </c>
      <c r="BZ58" s="33" t="s">
        <v>16</v>
      </c>
      <c r="CA58" s="33" t="s">
        <v>16</v>
      </c>
      <c r="CB58" s="20" t="s">
        <v>16</v>
      </c>
      <c r="CC58" s="33" t="s">
        <v>16</v>
      </c>
      <c r="CD58" s="33" t="s">
        <v>16</v>
      </c>
      <c r="CE58" s="20">
        <f t="shared" si="4"/>
        <v>0</v>
      </c>
      <c r="CF58" s="33" t="s">
        <v>16</v>
      </c>
      <c r="CG58" s="33" t="s">
        <v>16</v>
      </c>
      <c r="CH58" s="33" t="s">
        <v>16</v>
      </c>
      <c r="CI58" s="27" t="s">
        <v>16</v>
      </c>
      <c r="CJ58" s="33" t="s">
        <v>16</v>
      </c>
      <c r="CK58" s="37" t="s">
        <v>16</v>
      </c>
      <c r="CL58" s="33" t="s">
        <v>16</v>
      </c>
      <c r="CM58" s="33" t="s">
        <v>16</v>
      </c>
      <c r="CN58" s="33" t="s">
        <v>16</v>
      </c>
      <c r="CO58" s="33" t="s">
        <v>16</v>
      </c>
      <c r="CP58" s="33" t="s">
        <v>16</v>
      </c>
      <c r="CQ58" s="33" t="s">
        <v>16</v>
      </c>
      <c r="CR58" s="33" t="s">
        <v>16</v>
      </c>
      <c r="CS58" s="27">
        <v>409900.48</v>
      </c>
      <c r="CT58" s="79">
        <f>IF(OR(CS58="",CS58="-"),"NA",IF(CS58&gt;10000000000,1,IF(CS58&gt;3000000000,2,IF(CS58&gt;1000000000,3,IF(CS58&gt;600000000,4,IF(CS58&gt;200000000,5,IF(CS58&gt;100000000,6,IF(CS58&gt;50000000,7,IF(CS58&gt;30000000,8,IF(CS58&gt;10000000,9,IF(CS58&gt;7000000,10,IF(CS58&gt;4000000,11,IF(CS58&gt;2000000,12,IF(CS58&gt;1000000,13,IF(CS58&gt;700000,14,IF(CS58&gt;600000,15,IF(CS58&gt;500000,16,IF(CS58&gt;400000,17,IF(CS58&gt;300000,18,IF(CS58&gt;200000,19,IF(CS58&gt;=0,20,ERROR”)))))))))))))))))))))</f>
        <v>17</v>
      </c>
      <c r="CU58" s="27">
        <v>475484.56</v>
      </c>
      <c r="CV58" s="27">
        <f t="shared" si="0"/>
        <v>540099.52</v>
      </c>
      <c r="CW58" s="32" t="s">
        <v>16</v>
      </c>
      <c r="CX58" s="32">
        <v>0.43147418947368421</v>
      </c>
      <c r="CY58" s="27" t="s">
        <v>3447</v>
      </c>
      <c r="CZ58" s="33" t="s">
        <v>16</v>
      </c>
      <c r="DA58" s="33" t="s">
        <v>16</v>
      </c>
      <c r="DB58" s="33">
        <v>60</v>
      </c>
      <c r="DC58" s="20">
        <v>2</v>
      </c>
      <c r="DD58" s="20" t="s">
        <v>16</v>
      </c>
      <c r="DE58" s="33">
        <v>0</v>
      </c>
      <c r="DF58" s="33"/>
      <c r="DG58" s="33">
        <v>0</v>
      </c>
      <c r="DH58" s="33">
        <v>0</v>
      </c>
      <c r="DI58" s="23" t="s">
        <v>16</v>
      </c>
      <c r="DJ58" s="23"/>
      <c r="DK58" s="23" t="s">
        <v>16</v>
      </c>
      <c r="DL58" s="23" t="s">
        <v>16</v>
      </c>
      <c r="DM58" s="23" t="s">
        <v>16</v>
      </c>
      <c r="DN58" s="23"/>
      <c r="DO58" s="33">
        <f t="shared" si="5"/>
        <v>3</v>
      </c>
      <c r="DP58" s="33">
        <f t="shared" si="1"/>
        <v>0</v>
      </c>
      <c r="DQ58" s="33">
        <f t="shared" si="6"/>
        <v>3</v>
      </c>
      <c r="DR58" s="33">
        <f t="shared" si="7"/>
        <v>0</v>
      </c>
      <c r="DS58" s="27">
        <f t="shared" si="8"/>
        <v>1194057.92</v>
      </c>
      <c r="DT58" s="27">
        <f t="shared" si="9"/>
        <v>0</v>
      </c>
      <c r="DU58" s="27">
        <f t="shared" si="10"/>
        <v>0</v>
      </c>
      <c r="DV58" s="27">
        <f t="shared" si="11"/>
        <v>1194057.92</v>
      </c>
      <c r="DW58" s="27">
        <f t="shared" ref="DW58:DW71" si="15">(DS58/DO58)</f>
        <v>398019.30666666664</v>
      </c>
      <c r="DX58" s="33" t="s">
        <v>16</v>
      </c>
      <c r="DY58" s="33" t="s">
        <v>16</v>
      </c>
      <c r="DZ58" s="33" t="s">
        <v>16</v>
      </c>
      <c r="EA58" s="33" t="s">
        <v>16</v>
      </c>
      <c r="EB58" s="33">
        <v>409900.48</v>
      </c>
      <c r="EC58" s="33">
        <v>0</v>
      </c>
      <c r="ED58" s="33" t="s">
        <v>16</v>
      </c>
      <c r="EE58" s="33">
        <v>0</v>
      </c>
      <c r="EF58" s="33">
        <v>0</v>
      </c>
      <c r="EG58" s="33" t="s">
        <v>16</v>
      </c>
      <c r="EH58" s="33">
        <v>409900.48</v>
      </c>
      <c r="EI58" s="33" t="s">
        <v>16</v>
      </c>
      <c r="EJ58" s="33" t="s">
        <v>16</v>
      </c>
      <c r="EK58" s="33" t="s">
        <v>16</v>
      </c>
      <c r="EL58" s="20" t="s">
        <v>1074</v>
      </c>
      <c r="EM58" s="20" t="s">
        <v>3440</v>
      </c>
      <c r="EN58" s="20" t="s">
        <v>16</v>
      </c>
      <c r="EO58" s="33" t="s">
        <v>1421</v>
      </c>
      <c r="EP58" s="20" t="s">
        <v>16</v>
      </c>
      <c r="EQ58" s="33" t="s">
        <v>16</v>
      </c>
      <c r="ER58" s="33" t="s">
        <v>3448</v>
      </c>
      <c r="ES58" s="33" t="s">
        <v>3444</v>
      </c>
      <c r="ET58" s="33" t="s">
        <v>3445</v>
      </c>
      <c r="EU58" s="33">
        <v>1020</v>
      </c>
      <c r="EV58" s="33" t="s">
        <v>795</v>
      </c>
      <c r="EW58" s="33" t="s">
        <v>251</v>
      </c>
      <c r="EX58" s="34" t="s">
        <v>16</v>
      </c>
      <c r="EY58" s="58">
        <v>1</v>
      </c>
      <c r="EZ58" s="21"/>
    </row>
    <row r="59" spans="1:156" s="64" customFormat="1" ht="12.75" customHeight="1" x14ac:dyDescent="0.2">
      <c r="A59" s="64" t="s">
        <v>3455</v>
      </c>
      <c r="B59" s="64" t="s">
        <v>3457</v>
      </c>
      <c r="C59" s="64">
        <v>1252099</v>
      </c>
      <c r="D59" s="64" t="s">
        <v>3455</v>
      </c>
      <c r="E59" s="64" t="s">
        <v>3456</v>
      </c>
      <c r="F59" s="64" t="s">
        <v>3457</v>
      </c>
      <c r="G59" s="33" t="s">
        <v>194</v>
      </c>
      <c r="H59" s="41">
        <v>6220</v>
      </c>
      <c r="I59" s="33" t="s">
        <v>358</v>
      </c>
      <c r="J59" s="33" t="s">
        <v>3458</v>
      </c>
      <c r="K59" s="33">
        <v>0</v>
      </c>
      <c r="L59" s="23">
        <v>1</v>
      </c>
      <c r="M59" s="33" t="s">
        <v>16</v>
      </c>
      <c r="N59" s="23">
        <v>1</v>
      </c>
      <c r="O59" s="33" t="s">
        <v>3441</v>
      </c>
      <c r="P59" s="33" t="s">
        <v>3442</v>
      </c>
      <c r="Q59" s="33" t="s">
        <v>3443</v>
      </c>
      <c r="R59" s="33" t="s">
        <v>3444</v>
      </c>
      <c r="S59" s="33" t="s">
        <v>3445</v>
      </c>
      <c r="T59" s="33">
        <v>1020</v>
      </c>
      <c r="U59" s="33" t="s">
        <v>795</v>
      </c>
      <c r="V59" s="33" t="s">
        <v>251</v>
      </c>
      <c r="W59" s="26">
        <v>34590</v>
      </c>
      <c r="X59" s="33">
        <v>9</v>
      </c>
      <c r="Y59" s="33" t="s">
        <v>251</v>
      </c>
      <c r="Z59" s="20">
        <f t="shared" si="3"/>
        <v>8099</v>
      </c>
      <c r="AA59" s="33" t="s">
        <v>3446</v>
      </c>
      <c r="AB59" s="20">
        <v>46101</v>
      </c>
      <c r="AC59" s="42">
        <v>400000</v>
      </c>
      <c r="AD59" s="33" t="s">
        <v>1074</v>
      </c>
      <c r="AE59" s="33" t="s">
        <v>1421</v>
      </c>
      <c r="AF59" s="33">
        <v>3</v>
      </c>
      <c r="AG59" s="33">
        <v>1</v>
      </c>
      <c r="AH59" s="33">
        <v>5</v>
      </c>
      <c r="AI59" s="33" t="s">
        <v>2631</v>
      </c>
      <c r="AJ59" s="20" t="s">
        <v>16</v>
      </c>
      <c r="AK59" s="20" t="s">
        <v>16</v>
      </c>
      <c r="AL59" s="20">
        <v>0</v>
      </c>
      <c r="AM59" s="20" t="s">
        <v>16</v>
      </c>
      <c r="AN59" s="20" t="s">
        <v>16</v>
      </c>
      <c r="AO59" s="33">
        <v>1</v>
      </c>
      <c r="AP59" s="26">
        <v>42746</v>
      </c>
      <c r="AQ59" s="26" t="s">
        <v>16</v>
      </c>
      <c r="AR59" s="26" t="s">
        <v>16</v>
      </c>
      <c r="AS59" s="20" t="s">
        <v>16</v>
      </c>
      <c r="AT59" s="26" t="s">
        <v>16</v>
      </c>
      <c r="AU59" s="26" t="s">
        <v>16</v>
      </c>
      <c r="AV59" s="26" t="s">
        <v>16</v>
      </c>
      <c r="AW59" s="33" t="s">
        <v>16</v>
      </c>
      <c r="AX59" s="33" t="s">
        <v>16</v>
      </c>
      <c r="AY59" s="33" t="s">
        <v>16</v>
      </c>
      <c r="AZ59" s="33" t="s">
        <v>16</v>
      </c>
      <c r="BA59" s="33" t="s">
        <v>16</v>
      </c>
      <c r="BB59" s="36">
        <v>0</v>
      </c>
      <c r="BC59" s="26">
        <v>42689</v>
      </c>
      <c r="BD59" s="26">
        <v>42719</v>
      </c>
      <c r="BE59" s="26" t="s">
        <v>1031</v>
      </c>
      <c r="BF59" s="33" t="s">
        <v>3458</v>
      </c>
      <c r="BG59" s="20">
        <v>0</v>
      </c>
      <c r="BH59" s="27">
        <v>0</v>
      </c>
      <c r="BI59" s="33" t="s">
        <v>16</v>
      </c>
      <c r="BJ59" s="33" t="s">
        <v>16</v>
      </c>
      <c r="BK59" s="33" t="s">
        <v>16</v>
      </c>
      <c r="BL59" s="33" t="s">
        <v>16</v>
      </c>
      <c r="BM59" s="33" t="s">
        <v>16</v>
      </c>
      <c r="BN59" s="33" t="s">
        <v>16</v>
      </c>
      <c r="BO59" s="33" t="s">
        <v>16</v>
      </c>
      <c r="BP59" s="33" t="s">
        <v>16</v>
      </c>
      <c r="BQ59" s="33" t="s">
        <v>16</v>
      </c>
      <c r="BR59" s="33" t="s">
        <v>16</v>
      </c>
      <c r="BS59" s="33" t="s">
        <v>16</v>
      </c>
      <c r="BT59" s="33" t="s">
        <v>16</v>
      </c>
      <c r="BU59" s="33" t="s">
        <v>16</v>
      </c>
      <c r="BV59" s="33" t="s">
        <v>16</v>
      </c>
      <c r="BW59" s="33" t="s">
        <v>16</v>
      </c>
      <c r="BX59" s="33" t="s">
        <v>16</v>
      </c>
      <c r="BY59" s="33" t="s">
        <v>16</v>
      </c>
      <c r="BZ59" s="33" t="s">
        <v>16</v>
      </c>
      <c r="CA59" s="33" t="s">
        <v>16</v>
      </c>
      <c r="CB59" s="20" t="s">
        <v>16</v>
      </c>
      <c r="CC59" s="33" t="s">
        <v>16</v>
      </c>
      <c r="CD59" s="33" t="s">
        <v>16</v>
      </c>
      <c r="CE59" s="20">
        <f t="shared" si="4"/>
        <v>0</v>
      </c>
      <c r="CF59" s="33" t="s">
        <v>16</v>
      </c>
      <c r="CG59" s="33" t="s">
        <v>16</v>
      </c>
      <c r="CH59" s="33" t="s">
        <v>16</v>
      </c>
      <c r="CI59" s="27" t="s">
        <v>16</v>
      </c>
      <c r="CJ59" s="33" t="s">
        <v>16</v>
      </c>
      <c r="CK59" s="37" t="s">
        <v>16</v>
      </c>
      <c r="CL59" s="33" t="s">
        <v>16</v>
      </c>
      <c r="CM59" s="33" t="s">
        <v>16</v>
      </c>
      <c r="CN59" s="33" t="s">
        <v>16</v>
      </c>
      <c r="CO59" s="33" t="s">
        <v>16</v>
      </c>
      <c r="CP59" s="33" t="s">
        <v>16</v>
      </c>
      <c r="CQ59" s="33" t="s">
        <v>16</v>
      </c>
      <c r="CR59" s="33" t="s">
        <v>16</v>
      </c>
      <c r="CS59" s="27">
        <v>374256.96</v>
      </c>
      <c r="CT59" s="79">
        <f>IF(OR(CS59="",CS59="-"),"NA",IF(CS59&gt;10000000000,1,IF(CS59&gt;3000000000,2,IF(CS59&gt;1000000000,3,IF(CS59&gt;600000000,4,IF(CS59&gt;200000000,5,IF(CS59&gt;100000000,6,IF(CS59&gt;50000000,7,IF(CS59&gt;30000000,8,IF(CS59&gt;10000000,9,IF(CS59&gt;7000000,10,IF(CS59&gt;4000000,11,IF(CS59&gt;2000000,12,IF(CS59&gt;1000000,13,IF(CS59&gt;700000,14,IF(CS59&gt;600000,15,IF(CS59&gt;500000,16,IF(CS59&gt;400000,17,IF(CS59&gt;300000,18,IF(CS59&gt;200000,19,IF(CS59&gt;=0,20,ERROR”)))))))))))))))))))))</f>
        <v>18</v>
      </c>
      <c r="CU59" s="27">
        <v>434138.07</v>
      </c>
      <c r="CV59" s="27">
        <f t="shared" si="0"/>
        <v>25743.039999999979</v>
      </c>
      <c r="CW59" s="32">
        <v>6.4357499999999998E-2</v>
      </c>
      <c r="CX59" s="32">
        <v>0.9356424000000001</v>
      </c>
      <c r="CY59" s="27" t="s">
        <v>3459</v>
      </c>
      <c r="CZ59" s="33" t="s">
        <v>16</v>
      </c>
      <c r="DA59" s="33" t="s">
        <v>16</v>
      </c>
      <c r="DB59" s="33">
        <v>30</v>
      </c>
      <c r="DC59" s="20">
        <v>1</v>
      </c>
      <c r="DD59" s="20" t="s">
        <v>16</v>
      </c>
      <c r="DE59" s="33">
        <v>0</v>
      </c>
      <c r="DF59" s="33"/>
      <c r="DG59" s="33">
        <v>0</v>
      </c>
      <c r="DH59" s="33">
        <v>0</v>
      </c>
      <c r="DI59" s="23" t="s">
        <v>16</v>
      </c>
      <c r="DJ59" s="23"/>
      <c r="DK59" s="23" t="s">
        <v>16</v>
      </c>
      <c r="DL59" s="23" t="s">
        <v>16</v>
      </c>
      <c r="DM59" s="23" t="s">
        <v>16</v>
      </c>
      <c r="DN59" s="23"/>
      <c r="DO59" s="33">
        <f t="shared" si="5"/>
        <v>3</v>
      </c>
      <c r="DP59" s="33">
        <f t="shared" si="1"/>
        <v>0</v>
      </c>
      <c r="DQ59" s="33">
        <f t="shared" si="6"/>
        <v>3</v>
      </c>
      <c r="DR59" s="33">
        <f t="shared" si="7"/>
        <v>0</v>
      </c>
      <c r="DS59" s="27">
        <f t="shared" si="8"/>
        <v>1194057.92</v>
      </c>
      <c r="DT59" s="27">
        <f t="shared" si="9"/>
        <v>0</v>
      </c>
      <c r="DU59" s="27">
        <f t="shared" si="10"/>
        <v>0</v>
      </c>
      <c r="DV59" s="27">
        <f t="shared" si="11"/>
        <v>1194057.92</v>
      </c>
      <c r="DW59" s="27">
        <f t="shared" si="15"/>
        <v>398019.30666666664</v>
      </c>
      <c r="DX59" s="33" t="s">
        <v>16</v>
      </c>
      <c r="DY59" s="33" t="s">
        <v>16</v>
      </c>
      <c r="DZ59" s="33" t="s">
        <v>16</v>
      </c>
      <c r="EA59" s="33" t="s">
        <v>16</v>
      </c>
      <c r="EB59" s="33">
        <v>374256.96</v>
      </c>
      <c r="EC59" s="33">
        <v>0</v>
      </c>
      <c r="ED59" s="33" t="s">
        <v>16</v>
      </c>
      <c r="EE59" s="33">
        <v>0</v>
      </c>
      <c r="EF59" s="33">
        <v>0</v>
      </c>
      <c r="EG59" s="33" t="s">
        <v>16</v>
      </c>
      <c r="EH59" s="33">
        <v>374256.96</v>
      </c>
      <c r="EI59" s="33" t="s">
        <v>16</v>
      </c>
      <c r="EJ59" s="33" t="s">
        <v>16</v>
      </c>
      <c r="EK59" s="33" t="s">
        <v>16</v>
      </c>
      <c r="EL59" s="20" t="s">
        <v>1074</v>
      </c>
      <c r="EM59" s="20" t="s">
        <v>3458</v>
      </c>
      <c r="EN59" s="20" t="s">
        <v>16</v>
      </c>
      <c r="EO59" s="33" t="s">
        <v>1421</v>
      </c>
      <c r="EP59" s="20" t="s">
        <v>16</v>
      </c>
      <c r="EQ59" s="33" t="s">
        <v>16</v>
      </c>
      <c r="ER59" s="33" t="s">
        <v>3448</v>
      </c>
      <c r="ES59" s="33" t="s">
        <v>3444</v>
      </c>
      <c r="ET59" s="33" t="s">
        <v>3445</v>
      </c>
      <c r="EU59" s="33">
        <v>1020</v>
      </c>
      <c r="EV59" s="33" t="s">
        <v>795</v>
      </c>
      <c r="EW59" s="33" t="s">
        <v>251</v>
      </c>
      <c r="EX59" s="34" t="s">
        <v>16</v>
      </c>
      <c r="EY59" s="58">
        <v>1</v>
      </c>
      <c r="EZ59" s="21"/>
    </row>
    <row r="60" spans="1:156" s="64" customFormat="1" ht="12.75" customHeight="1" x14ac:dyDescent="0.2">
      <c r="A60" s="64" t="s">
        <v>3449</v>
      </c>
      <c r="B60" s="64" t="s">
        <v>3451</v>
      </c>
      <c r="C60" s="64">
        <v>1252665</v>
      </c>
      <c r="D60" s="64" t="s">
        <v>3449</v>
      </c>
      <c r="E60" s="64" t="s">
        <v>3450</v>
      </c>
      <c r="F60" s="64" t="s">
        <v>3451</v>
      </c>
      <c r="G60" s="33" t="s">
        <v>194</v>
      </c>
      <c r="H60" s="33">
        <v>3310</v>
      </c>
      <c r="I60" s="33" t="s">
        <v>1068</v>
      </c>
      <c r="J60" s="33" t="s">
        <v>3452</v>
      </c>
      <c r="K60" s="33">
        <v>0</v>
      </c>
      <c r="L60" s="23">
        <v>1</v>
      </c>
      <c r="M60" s="33" t="s">
        <v>16</v>
      </c>
      <c r="N60" s="23">
        <v>1</v>
      </c>
      <c r="O60" s="33" t="s">
        <v>1202</v>
      </c>
      <c r="P60" s="33" t="s">
        <v>1203</v>
      </c>
      <c r="Q60" s="33" t="s">
        <v>1204</v>
      </c>
      <c r="R60" s="33" t="s">
        <v>1205</v>
      </c>
      <c r="S60" s="33">
        <v>573</v>
      </c>
      <c r="T60" s="33">
        <v>11580</v>
      </c>
      <c r="U60" s="33" t="s">
        <v>467</v>
      </c>
      <c r="V60" s="33" t="s">
        <v>251</v>
      </c>
      <c r="W60" s="26">
        <v>13208</v>
      </c>
      <c r="X60" s="33">
        <v>21</v>
      </c>
      <c r="Y60" s="33" t="s">
        <v>251</v>
      </c>
      <c r="Z60" s="20">
        <f t="shared" si="3"/>
        <v>29496</v>
      </c>
      <c r="AA60" s="33" t="s">
        <v>1207</v>
      </c>
      <c r="AB60" s="20">
        <v>46101</v>
      </c>
      <c r="AC60" s="33">
        <v>958405</v>
      </c>
      <c r="AD60" s="33" t="s">
        <v>1074</v>
      </c>
      <c r="AE60" s="33" t="s">
        <v>3453</v>
      </c>
      <c r="AF60" s="33">
        <v>3</v>
      </c>
      <c r="AG60" s="33">
        <v>1</v>
      </c>
      <c r="AH60" s="33">
        <v>2</v>
      </c>
      <c r="AI60" s="33" t="s">
        <v>2631</v>
      </c>
      <c r="AJ60" s="20" t="s">
        <v>16</v>
      </c>
      <c r="AK60" s="20" t="s">
        <v>16</v>
      </c>
      <c r="AL60" s="20">
        <v>0</v>
      </c>
      <c r="AM60" s="20" t="s">
        <v>16</v>
      </c>
      <c r="AN60" s="20" t="s">
        <v>16</v>
      </c>
      <c r="AO60" s="33">
        <v>1</v>
      </c>
      <c r="AP60" s="26">
        <v>42746</v>
      </c>
      <c r="AQ60" s="26" t="s">
        <v>16</v>
      </c>
      <c r="AR60" s="26" t="s">
        <v>16</v>
      </c>
      <c r="AS60" s="20" t="s">
        <v>16</v>
      </c>
      <c r="AT60" s="26" t="s">
        <v>16</v>
      </c>
      <c r="AU60" s="26" t="s">
        <v>16</v>
      </c>
      <c r="AV60" s="26" t="s">
        <v>16</v>
      </c>
      <c r="AW60" s="33" t="s">
        <v>16</v>
      </c>
      <c r="AX60" s="33" t="s">
        <v>16</v>
      </c>
      <c r="AY60" s="33" t="s">
        <v>16</v>
      </c>
      <c r="AZ60" s="33" t="s">
        <v>16</v>
      </c>
      <c r="BA60" s="33" t="s">
        <v>16</v>
      </c>
      <c r="BB60" s="36">
        <v>0</v>
      </c>
      <c r="BC60" s="26">
        <v>42704</v>
      </c>
      <c r="BD60" s="26">
        <v>43068</v>
      </c>
      <c r="BE60" s="26" t="s">
        <v>1031</v>
      </c>
      <c r="BF60" s="33" t="s">
        <v>3452</v>
      </c>
      <c r="BG60" s="39">
        <v>0.1</v>
      </c>
      <c r="BH60" s="27">
        <v>95840.5</v>
      </c>
      <c r="BI60" s="33" t="s">
        <v>16</v>
      </c>
      <c r="BJ60" s="33" t="s">
        <v>16</v>
      </c>
      <c r="BK60" s="33" t="s">
        <v>16</v>
      </c>
      <c r="BL60" s="33" t="s">
        <v>16</v>
      </c>
      <c r="BM60" s="33" t="s">
        <v>16</v>
      </c>
      <c r="BN60" s="33" t="s">
        <v>16</v>
      </c>
      <c r="BO60" s="33" t="s">
        <v>16</v>
      </c>
      <c r="BP60" s="33" t="s">
        <v>16</v>
      </c>
      <c r="BQ60" s="33" t="s">
        <v>16</v>
      </c>
      <c r="BR60" s="33" t="s">
        <v>16</v>
      </c>
      <c r="BS60" s="33" t="s">
        <v>16</v>
      </c>
      <c r="BT60" s="33" t="s">
        <v>16</v>
      </c>
      <c r="BU60" s="33" t="s">
        <v>16</v>
      </c>
      <c r="BV60" s="33" t="s">
        <v>16</v>
      </c>
      <c r="BW60" s="33" t="s">
        <v>16</v>
      </c>
      <c r="BX60" s="33" t="s">
        <v>16</v>
      </c>
      <c r="BY60" s="33" t="s">
        <v>16</v>
      </c>
      <c r="BZ60" s="33" t="s">
        <v>16</v>
      </c>
      <c r="CA60" s="33" t="s">
        <v>16</v>
      </c>
      <c r="CB60" s="20" t="s">
        <v>16</v>
      </c>
      <c r="CC60" s="33" t="s">
        <v>16</v>
      </c>
      <c r="CD60" s="33" t="s">
        <v>16</v>
      </c>
      <c r="CE60" s="20">
        <f t="shared" si="4"/>
        <v>0</v>
      </c>
      <c r="CF60" s="33" t="s">
        <v>16</v>
      </c>
      <c r="CG60" s="33" t="s">
        <v>16</v>
      </c>
      <c r="CH60" s="33" t="s">
        <v>16</v>
      </c>
      <c r="CI60" s="27" t="s">
        <v>16</v>
      </c>
      <c r="CJ60" s="33" t="s">
        <v>16</v>
      </c>
      <c r="CK60" s="37" t="s">
        <v>16</v>
      </c>
      <c r="CL60" s="33" t="s">
        <v>16</v>
      </c>
      <c r="CM60" s="33" t="s">
        <v>16</v>
      </c>
      <c r="CN60" s="33" t="s">
        <v>16</v>
      </c>
      <c r="CO60" s="33" t="s">
        <v>16</v>
      </c>
      <c r="CP60" s="33" t="s">
        <v>16</v>
      </c>
      <c r="CQ60" s="33" t="s">
        <v>16</v>
      </c>
      <c r="CR60" s="33" t="s">
        <v>16</v>
      </c>
      <c r="CS60" s="27">
        <v>958405</v>
      </c>
      <c r="CT60" s="79">
        <f>IF(OR(CS60="",CS60="-"),"NA",IF(CS60&gt;10000000000,1,IF(CS60&gt;3000000000,2,IF(CS60&gt;1000000000,3,IF(CS60&gt;600000000,4,IF(CS60&gt;200000000,5,IF(CS60&gt;100000000,6,IF(CS60&gt;50000000,7,IF(CS60&gt;30000000,8,IF(CS60&gt;10000000,9,IF(CS60&gt;7000000,10,IF(CS60&gt;4000000,11,IF(CS60&gt;2000000,12,IF(CS60&gt;1000000,13,IF(CS60&gt;700000,14,IF(CS60&gt;600000,15,IF(CS60&gt;500000,16,IF(CS60&gt;400000,17,IF(CS60&gt;300000,18,IF(CS60&gt;200000,19,IF(CS60&gt;=0,20,ERROR”)))))))))))))))))))))</f>
        <v>14</v>
      </c>
      <c r="CU60" s="27">
        <v>1111749.8</v>
      </c>
      <c r="CV60" s="27">
        <f t="shared" si="0"/>
        <v>0</v>
      </c>
      <c r="CW60" s="32">
        <v>0</v>
      </c>
      <c r="CX60" s="32">
        <v>1</v>
      </c>
      <c r="CY60" s="27" t="s">
        <v>3454</v>
      </c>
      <c r="CZ60" s="33" t="s">
        <v>16</v>
      </c>
      <c r="DA60" s="33" t="s">
        <v>16</v>
      </c>
      <c r="DB60" s="33">
        <v>364</v>
      </c>
      <c r="DC60" s="20">
        <v>12.133333333333333</v>
      </c>
      <c r="DD60" s="20" t="s">
        <v>16</v>
      </c>
      <c r="DE60" s="33">
        <v>0</v>
      </c>
      <c r="DF60" s="33"/>
      <c r="DG60" s="33">
        <v>0</v>
      </c>
      <c r="DH60" s="33">
        <v>0</v>
      </c>
      <c r="DI60" s="23">
        <v>2</v>
      </c>
      <c r="DJ60" s="23">
        <v>1</v>
      </c>
      <c r="DK60" s="23" t="s">
        <v>16</v>
      </c>
      <c r="DL60" s="23" t="s">
        <v>16</v>
      </c>
      <c r="DM60" s="23" t="s">
        <v>16</v>
      </c>
      <c r="DN60" s="23"/>
      <c r="DO60" s="33">
        <f t="shared" si="5"/>
        <v>2</v>
      </c>
      <c r="DP60" s="33">
        <f t="shared" si="1"/>
        <v>0</v>
      </c>
      <c r="DQ60" s="33">
        <f t="shared" si="6"/>
        <v>2</v>
      </c>
      <c r="DR60" s="33">
        <f t="shared" si="7"/>
        <v>0</v>
      </c>
      <c r="DS60" s="27">
        <f t="shared" si="8"/>
        <v>1104118</v>
      </c>
      <c r="DT60" s="27">
        <f t="shared" si="9"/>
        <v>0</v>
      </c>
      <c r="DU60" s="27">
        <f t="shared" si="10"/>
        <v>0</v>
      </c>
      <c r="DV60" s="27">
        <f t="shared" si="11"/>
        <v>1104118</v>
      </c>
      <c r="DW60" s="27">
        <f t="shared" si="15"/>
        <v>552059</v>
      </c>
      <c r="DX60" s="33" t="s">
        <v>16</v>
      </c>
      <c r="DY60" s="33" t="s">
        <v>16</v>
      </c>
      <c r="DZ60" s="33" t="s">
        <v>16</v>
      </c>
      <c r="EA60" s="33" t="s">
        <v>16</v>
      </c>
      <c r="EB60" s="33">
        <v>958405</v>
      </c>
      <c r="EC60" s="33">
        <v>0</v>
      </c>
      <c r="ED60" s="33" t="s">
        <v>16</v>
      </c>
      <c r="EE60" s="33">
        <v>0</v>
      </c>
      <c r="EF60" s="39">
        <v>0.1</v>
      </c>
      <c r="EG60" s="33" t="s">
        <v>403</v>
      </c>
      <c r="EH60" s="33">
        <v>958405</v>
      </c>
      <c r="EI60" s="33" t="s">
        <v>16</v>
      </c>
      <c r="EJ60" s="33" t="s">
        <v>16</v>
      </c>
      <c r="EK60" s="33" t="s">
        <v>16</v>
      </c>
      <c r="EL60" s="20" t="s">
        <v>1074</v>
      </c>
      <c r="EM60" s="20" t="s">
        <v>3452</v>
      </c>
      <c r="EN60" s="20" t="s">
        <v>16</v>
      </c>
      <c r="EO60" s="33" t="s">
        <v>3453</v>
      </c>
      <c r="EP60" s="20" t="s">
        <v>16</v>
      </c>
      <c r="EQ60" s="33" t="s">
        <v>16</v>
      </c>
      <c r="ER60" s="33" t="s">
        <v>1210</v>
      </c>
      <c r="ES60" s="33" t="s">
        <v>1205</v>
      </c>
      <c r="ET60" s="33">
        <v>573</v>
      </c>
      <c r="EU60" s="33">
        <v>11580</v>
      </c>
      <c r="EV60" s="33" t="s">
        <v>467</v>
      </c>
      <c r="EW60" s="33" t="s">
        <v>251</v>
      </c>
      <c r="EX60" s="34" t="s">
        <v>16</v>
      </c>
      <c r="EY60" s="58">
        <v>1</v>
      </c>
      <c r="EZ60" s="21"/>
    </row>
    <row r="61" spans="1:156" s="64" customFormat="1" ht="12.75" customHeight="1" x14ac:dyDescent="0.2">
      <c r="A61" s="64" t="s">
        <v>3468</v>
      </c>
      <c r="B61" s="64" t="s">
        <v>3470</v>
      </c>
      <c r="C61" s="64">
        <v>1253812</v>
      </c>
      <c r="D61" s="64" t="s">
        <v>3468</v>
      </c>
      <c r="E61" s="64" t="s">
        <v>3469</v>
      </c>
      <c r="F61" s="64" t="s">
        <v>3470</v>
      </c>
      <c r="G61" s="33" t="s">
        <v>194</v>
      </c>
      <c r="H61" s="33">
        <v>6220</v>
      </c>
      <c r="I61" s="33" t="s">
        <v>358</v>
      </c>
      <c r="J61" s="33" t="s">
        <v>3471</v>
      </c>
      <c r="K61" s="33">
        <v>0</v>
      </c>
      <c r="L61" s="23">
        <v>1</v>
      </c>
      <c r="M61" s="33" t="s">
        <v>16</v>
      </c>
      <c r="N61" s="23">
        <v>1</v>
      </c>
      <c r="O61" s="33" t="s">
        <v>3472</v>
      </c>
      <c r="P61" s="33" t="s">
        <v>3473</v>
      </c>
      <c r="Q61" s="33" t="s">
        <v>2359</v>
      </c>
      <c r="R61" s="33" t="s">
        <v>3474</v>
      </c>
      <c r="S61" s="33">
        <v>53</v>
      </c>
      <c r="T61" s="33">
        <v>4320</v>
      </c>
      <c r="U61" s="33" t="s">
        <v>807</v>
      </c>
      <c r="V61" s="33" t="s">
        <v>251</v>
      </c>
      <c r="W61" s="26">
        <v>42041</v>
      </c>
      <c r="X61" s="33">
        <v>204</v>
      </c>
      <c r="Y61" s="33" t="s">
        <v>251</v>
      </c>
      <c r="Z61" s="20">
        <f t="shared" si="3"/>
        <v>664</v>
      </c>
      <c r="AA61" s="33" t="s">
        <v>3475</v>
      </c>
      <c r="AB61" s="20">
        <v>46101</v>
      </c>
      <c r="AC61" s="33">
        <v>486000</v>
      </c>
      <c r="AD61" s="33" t="s">
        <v>1074</v>
      </c>
      <c r="AE61" s="33" t="s">
        <v>1421</v>
      </c>
      <c r="AF61" s="33">
        <v>3</v>
      </c>
      <c r="AG61" s="33">
        <v>1</v>
      </c>
      <c r="AH61" s="33">
        <v>5</v>
      </c>
      <c r="AI61" s="33" t="s">
        <v>2631</v>
      </c>
      <c r="AJ61" s="20" t="s">
        <v>16</v>
      </c>
      <c r="AK61" s="20" t="s">
        <v>16</v>
      </c>
      <c r="AL61" s="20">
        <v>0</v>
      </c>
      <c r="AM61" s="20" t="s">
        <v>16</v>
      </c>
      <c r="AN61" s="20" t="s">
        <v>16</v>
      </c>
      <c r="AO61" s="33">
        <v>1</v>
      </c>
      <c r="AP61" s="26">
        <v>42705</v>
      </c>
      <c r="AQ61" s="26" t="s">
        <v>16</v>
      </c>
      <c r="AR61" s="26" t="s">
        <v>16</v>
      </c>
      <c r="AS61" s="20" t="s">
        <v>16</v>
      </c>
      <c r="AT61" s="26" t="s">
        <v>16</v>
      </c>
      <c r="AU61" s="26" t="s">
        <v>16</v>
      </c>
      <c r="AV61" s="26" t="s">
        <v>16</v>
      </c>
      <c r="AW61" s="33" t="s">
        <v>16</v>
      </c>
      <c r="AX61" s="33" t="s">
        <v>16</v>
      </c>
      <c r="AY61" s="33" t="s">
        <v>16</v>
      </c>
      <c r="AZ61" s="33" t="s">
        <v>16</v>
      </c>
      <c r="BA61" s="33" t="s">
        <v>16</v>
      </c>
      <c r="BB61" s="36">
        <v>0</v>
      </c>
      <c r="BC61" s="26">
        <v>42705</v>
      </c>
      <c r="BD61" s="26">
        <v>42717</v>
      </c>
      <c r="BE61" s="26" t="s">
        <v>1031</v>
      </c>
      <c r="BF61" s="33" t="s">
        <v>3471</v>
      </c>
      <c r="BG61" s="20">
        <v>0</v>
      </c>
      <c r="BH61" s="27">
        <v>0</v>
      </c>
      <c r="BI61" s="33" t="s">
        <v>16</v>
      </c>
      <c r="BJ61" s="33" t="s">
        <v>16</v>
      </c>
      <c r="BK61" s="33" t="s">
        <v>16</v>
      </c>
      <c r="BL61" s="33" t="s">
        <v>16</v>
      </c>
      <c r="BM61" s="33" t="s">
        <v>16</v>
      </c>
      <c r="BN61" s="33" t="s">
        <v>16</v>
      </c>
      <c r="BO61" s="33" t="s">
        <v>16</v>
      </c>
      <c r="BP61" s="33" t="s">
        <v>16</v>
      </c>
      <c r="BQ61" s="33" t="s">
        <v>16</v>
      </c>
      <c r="BR61" s="33" t="s">
        <v>16</v>
      </c>
      <c r="BS61" s="33" t="s">
        <v>16</v>
      </c>
      <c r="BT61" s="33" t="s">
        <v>16</v>
      </c>
      <c r="BU61" s="33" t="s">
        <v>16</v>
      </c>
      <c r="BV61" s="33" t="s">
        <v>16</v>
      </c>
      <c r="BW61" s="33" t="s">
        <v>16</v>
      </c>
      <c r="BX61" s="33" t="s">
        <v>16</v>
      </c>
      <c r="BY61" s="33" t="s">
        <v>16</v>
      </c>
      <c r="BZ61" s="33" t="s">
        <v>16</v>
      </c>
      <c r="CA61" s="33" t="s">
        <v>16</v>
      </c>
      <c r="CB61" s="20" t="s">
        <v>16</v>
      </c>
      <c r="CC61" s="33" t="s">
        <v>16</v>
      </c>
      <c r="CD61" s="33" t="s">
        <v>16</v>
      </c>
      <c r="CE61" s="20">
        <f t="shared" si="4"/>
        <v>0</v>
      </c>
      <c r="CF61" s="33" t="s">
        <v>16</v>
      </c>
      <c r="CG61" s="33" t="s">
        <v>16</v>
      </c>
      <c r="CH61" s="33" t="s">
        <v>16</v>
      </c>
      <c r="CI61" s="27" t="s">
        <v>16</v>
      </c>
      <c r="CJ61" s="33" t="s">
        <v>16</v>
      </c>
      <c r="CK61" s="37" t="s">
        <v>16</v>
      </c>
      <c r="CL61" s="33" t="s">
        <v>16</v>
      </c>
      <c r="CM61" s="33" t="s">
        <v>16</v>
      </c>
      <c r="CN61" s="33" t="s">
        <v>16</v>
      </c>
      <c r="CO61" s="33" t="s">
        <v>16</v>
      </c>
      <c r="CP61" s="33" t="s">
        <v>16</v>
      </c>
      <c r="CQ61" s="33" t="s">
        <v>16</v>
      </c>
      <c r="CR61" s="33" t="s">
        <v>16</v>
      </c>
      <c r="CS61" s="27">
        <v>485716</v>
      </c>
      <c r="CT61" s="79">
        <f>IF(OR(CS61="",CS61="-"),"NA",IF(CS61&gt;10000000000,1,IF(CS61&gt;3000000000,2,IF(CS61&gt;1000000000,3,IF(CS61&gt;600000000,4,IF(CS61&gt;200000000,5,IF(CS61&gt;100000000,6,IF(CS61&gt;50000000,7,IF(CS61&gt;30000000,8,IF(CS61&gt;10000000,9,IF(CS61&gt;7000000,10,IF(CS61&gt;4000000,11,IF(CS61&gt;2000000,12,IF(CS61&gt;1000000,13,IF(CS61&gt;700000,14,IF(CS61&gt;600000,15,IF(CS61&gt;500000,16,IF(CS61&gt;400000,17,IF(CS61&gt;300000,18,IF(CS61&gt;200000,19,IF(CS61&gt;=0,20,ERROR”)))))))))))))))))))))</f>
        <v>17</v>
      </c>
      <c r="CU61" s="27">
        <v>563430.56000000006</v>
      </c>
      <c r="CV61" s="27">
        <f t="shared" si="0"/>
        <v>284</v>
      </c>
      <c r="CW61" s="32">
        <v>5.8436213991769543E-4</v>
      </c>
      <c r="CX61" s="32">
        <v>0.99941563786008225</v>
      </c>
      <c r="CY61" s="27" t="s">
        <v>3476</v>
      </c>
      <c r="CZ61" s="33" t="s">
        <v>16</v>
      </c>
      <c r="DA61" s="33" t="s">
        <v>16</v>
      </c>
      <c r="DB61" s="33">
        <v>12</v>
      </c>
      <c r="DC61" s="20">
        <v>0.4</v>
      </c>
      <c r="DD61" s="20" t="s">
        <v>16</v>
      </c>
      <c r="DE61" s="33">
        <v>0</v>
      </c>
      <c r="DF61" s="33"/>
      <c r="DG61" s="33">
        <v>0</v>
      </c>
      <c r="DH61" s="33">
        <v>0</v>
      </c>
      <c r="DI61" s="23" t="s">
        <v>16</v>
      </c>
      <c r="DJ61" s="23"/>
      <c r="DK61" s="23" t="s">
        <v>16</v>
      </c>
      <c r="DL61" s="23" t="s">
        <v>16</v>
      </c>
      <c r="DM61" s="23" t="s">
        <v>16</v>
      </c>
      <c r="DN61" s="23"/>
      <c r="DO61" s="33">
        <f t="shared" si="5"/>
        <v>2</v>
      </c>
      <c r="DP61" s="33">
        <f t="shared" si="1"/>
        <v>0</v>
      </c>
      <c r="DQ61" s="33">
        <f t="shared" si="6"/>
        <v>2</v>
      </c>
      <c r="DR61" s="33">
        <f t="shared" si="7"/>
        <v>0</v>
      </c>
      <c r="DS61" s="27">
        <f t="shared" si="8"/>
        <v>1074010</v>
      </c>
      <c r="DT61" s="27">
        <f t="shared" si="9"/>
        <v>0</v>
      </c>
      <c r="DU61" s="27">
        <f t="shared" si="10"/>
        <v>0</v>
      </c>
      <c r="DV61" s="27">
        <f t="shared" si="11"/>
        <v>1074010</v>
      </c>
      <c r="DW61" s="27">
        <f t="shared" si="15"/>
        <v>537005</v>
      </c>
      <c r="DX61" s="33" t="s">
        <v>16</v>
      </c>
      <c r="DY61" s="33" t="s">
        <v>16</v>
      </c>
      <c r="DZ61" s="33" t="s">
        <v>16</v>
      </c>
      <c r="EA61" s="33" t="s">
        <v>16</v>
      </c>
      <c r="EB61" s="33">
        <v>485716</v>
      </c>
      <c r="EC61" s="33">
        <v>0</v>
      </c>
      <c r="ED61" s="33" t="s">
        <v>16</v>
      </c>
      <c r="EE61" s="33">
        <v>0</v>
      </c>
      <c r="EF61" s="33">
        <v>0</v>
      </c>
      <c r="EG61" s="33" t="s">
        <v>16</v>
      </c>
      <c r="EH61" s="33">
        <v>485716</v>
      </c>
      <c r="EI61" s="33" t="s">
        <v>16</v>
      </c>
      <c r="EJ61" s="33" t="s">
        <v>16</v>
      </c>
      <c r="EK61" s="33" t="s">
        <v>16</v>
      </c>
      <c r="EL61" s="20" t="s">
        <v>1074</v>
      </c>
      <c r="EM61" s="20" t="s">
        <v>3471</v>
      </c>
      <c r="EN61" s="20" t="s">
        <v>16</v>
      </c>
      <c r="EO61" s="33" t="s">
        <v>1421</v>
      </c>
      <c r="EP61" s="20" t="s">
        <v>16</v>
      </c>
      <c r="EQ61" s="33" t="s">
        <v>16</v>
      </c>
      <c r="ER61" s="33" t="s">
        <v>3477</v>
      </c>
      <c r="ES61" s="33" t="s">
        <v>3474</v>
      </c>
      <c r="ET61" s="33">
        <v>53</v>
      </c>
      <c r="EU61" s="33">
        <v>4320</v>
      </c>
      <c r="EV61" s="33" t="s">
        <v>807</v>
      </c>
      <c r="EW61" s="33" t="s">
        <v>251</v>
      </c>
      <c r="EX61" s="34" t="s">
        <v>16</v>
      </c>
      <c r="EY61" s="58">
        <v>1</v>
      </c>
      <c r="EZ61" s="21"/>
    </row>
    <row r="62" spans="1:156" s="64" customFormat="1" ht="12.75" customHeight="1" x14ac:dyDescent="0.2">
      <c r="A62" s="64" t="s">
        <v>3483</v>
      </c>
      <c r="B62" s="64" t="s">
        <v>3484</v>
      </c>
      <c r="C62" s="64">
        <v>1252683</v>
      </c>
      <c r="D62" s="64" t="s">
        <v>3483</v>
      </c>
      <c r="E62" s="64" t="s">
        <v>3438</v>
      </c>
      <c r="F62" s="64" t="s">
        <v>3484</v>
      </c>
      <c r="G62" s="33" t="s">
        <v>194</v>
      </c>
      <c r="H62" s="33">
        <v>6220</v>
      </c>
      <c r="I62" s="33" t="s">
        <v>358</v>
      </c>
      <c r="J62" s="33" t="s">
        <v>3485</v>
      </c>
      <c r="K62" s="33">
        <v>0</v>
      </c>
      <c r="L62" s="23">
        <v>1</v>
      </c>
      <c r="M62" s="33" t="s">
        <v>16</v>
      </c>
      <c r="N62" s="23">
        <v>1</v>
      </c>
      <c r="O62" s="33" t="s">
        <v>3486</v>
      </c>
      <c r="P62" s="33" t="s">
        <v>3487</v>
      </c>
      <c r="Q62" s="33" t="s">
        <v>3488</v>
      </c>
      <c r="R62" s="33" t="s">
        <v>3489</v>
      </c>
      <c r="S62" s="33" t="s">
        <v>3490</v>
      </c>
      <c r="T62" s="33">
        <v>3100</v>
      </c>
      <c r="U62" s="33" t="s">
        <v>365</v>
      </c>
      <c r="V62" s="33" t="s">
        <v>251</v>
      </c>
      <c r="W62" s="40">
        <v>38553</v>
      </c>
      <c r="X62" s="33">
        <v>133</v>
      </c>
      <c r="Y62" s="33" t="s">
        <v>576</v>
      </c>
      <c r="Z62" s="20">
        <f t="shared" si="3"/>
        <v>4091</v>
      </c>
      <c r="AA62" s="33" t="s">
        <v>3491</v>
      </c>
      <c r="AB62" s="20">
        <v>46101</v>
      </c>
      <c r="AC62" s="33">
        <v>1100000</v>
      </c>
      <c r="AD62" s="33" t="s">
        <v>1074</v>
      </c>
      <c r="AE62" s="33" t="s">
        <v>1421</v>
      </c>
      <c r="AF62" s="33">
        <v>0</v>
      </c>
      <c r="AG62" s="33">
        <v>1</v>
      </c>
      <c r="AH62" s="33">
        <v>5</v>
      </c>
      <c r="AI62" s="33" t="s">
        <v>2631</v>
      </c>
      <c r="AJ62" s="20" t="s">
        <v>16</v>
      </c>
      <c r="AK62" s="20" t="s">
        <v>16</v>
      </c>
      <c r="AL62" s="20">
        <v>0</v>
      </c>
      <c r="AM62" s="20" t="s">
        <v>16</v>
      </c>
      <c r="AN62" s="20" t="s">
        <v>16</v>
      </c>
      <c r="AO62" s="33">
        <v>1</v>
      </c>
      <c r="AP62" s="26">
        <v>42746</v>
      </c>
      <c r="AQ62" s="26" t="s">
        <v>16</v>
      </c>
      <c r="AR62" s="26" t="s">
        <v>16</v>
      </c>
      <c r="AS62" s="20" t="s">
        <v>16</v>
      </c>
      <c r="AT62" s="26" t="s">
        <v>16</v>
      </c>
      <c r="AU62" s="26" t="s">
        <v>16</v>
      </c>
      <c r="AV62" s="26" t="s">
        <v>16</v>
      </c>
      <c r="AW62" s="33" t="s">
        <v>16</v>
      </c>
      <c r="AX62" s="33" t="s">
        <v>16</v>
      </c>
      <c r="AY62" s="33" t="s">
        <v>16</v>
      </c>
      <c r="AZ62" s="33" t="s">
        <v>16</v>
      </c>
      <c r="BA62" s="33" t="s">
        <v>16</v>
      </c>
      <c r="BB62" s="36">
        <v>0</v>
      </c>
      <c r="BC62" s="26">
        <v>42644</v>
      </c>
      <c r="BD62" s="26">
        <v>42760</v>
      </c>
      <c r="BE62" s="26" t="s">
        <v>1031</v>
      </c>
      <c r="BF62" s="33" t="s">
        <v>3485</v>
      </c>
      <c r="BG62" s="20">
        <v>0</v>
      </c>
      <c r="BH62" s="27">
        <v>0</v>
      </c>
      <c r="BI62" s="33" t="s">
        <v>16</v>
      </c>
      <c r="BJ62" s="33" t="s">
        <v>16</v>
      </c>
      <c r="BK62" s="33" t="s">
        <v>16</v>
      </c>
      <c r="BL62" s="33" t="s">
        <v>16</v>
      </c>
      <c r="BM62" s="33" t="s">
        <v>16</v>
      </c>
      <c r="BN62" s="33" t="s">
        <v>16</v>
      </c>
      <c r="BO62" s="33" t="s">
        <v>16</v>
      </c>
      <c r="BP62" s="33" t="s">
        <v>16</v>
      </c>
      <c r="BQ62" s="33" t="s">
        <v>16</v>
      </c>
      <c r="BR62" s="33" t="s">
        <v>16</v>
      </c>
      <c r="BS62" s="33" t="s">
        <v>16</v>
      </c>
      <c r="BT62" s="33" t="s">
        <v>16</v>
      </c>
      <c r="BU62" s="33" t="s">
        <v>16</v>
      </c>
      <c r="BV62" s="33" t="s">
        <v>16</v>
      </c>
      <c r="BW62" s="33" t="s">
        <v>16</v>
      </c>
      <c r="BX62" s="33" t="s">
        <v>16</v>
      </c>
      <c r="BY62" s="33" t="s">
        <v>16</v>
      </c>
      <c r="BZ62" s="33" t="s">
        <v>16</v>
      </c>
      <c r="CA62" s="33" t="s">
        <v>16</v>
      </c>
      <c r="CB62" s="20" t="s">
        <v>16</v>
      </c>
      <c r="CC62" s="33" t="s">
        <v>16</v>
      </c>
      <c r="CD62" s="33" t="s">
        <v>16</v>
      </c>
      <c r="CE62" s="20">
        <f t="shared" si="4"/>
        <v>0</v>
      </c>
      <c r="CF62" s="33" t="s">
        <v>16</v>
      </c>
      <c r="CG62" s="33" t="s">
        <v>16</v>
      </c>
      <c r="CH62" s="33" t="s">
        <v>16</v>
      </c>
      <c r="CI62" s="27" t="s">
        <v>16</v>
      </c>
      <c r="CJ62" s="33" t="s">
        <v>16</v>
      </c>
      <c r="CK62" s="37" t="s">
        <v>16</v>
      </c>
      <c r="CL62" s="33" t="s">
        <v>16</v>
      </c>
      <c r="CM62" s="33" t="s">
        <v>16</v>
      </c>
      <c r="CN62" s="33" t="s">
        <v>16</v>
      </c>
      <c r="CO62" s="33" t="s">
        <v>16</v>
      </c>
      <c r="CP62" s="33" t="s">
        <v>16</v>
      </c>
      <c r="CQ62" s="33" t="s">
        <v>16</v>
      </c>
      <c r="CR62" s="33" t="s">
        <v>16</v>
      </c>
      <c r="CS62" s="27">
        <v>1068429.1200000001</v>
      </c>
      <c r="CT62" s="79">
        <f>IF(OR(CS62="",CS62="-"),"NA",IF(CS62&gt;10000000000,1,IF(CS62&gt;3000000000,2,IF(CS62&gt;1000000000,3,IF(CS62&gt;600000000,4,IF(CS62&gt;200000000,5,IF(CS62&gt;100000000,6,IF(CS62&gt;50000000,7,IF(CS62&gt;30000000,8,IF(CS62&gt;10000000,9,IF(CS62&gt;7000000,10,IF(CS62&gt;4000000,11,IF(CS62&gt;2000000,12,IF(CS62&gt;1000000,13,IF(CS62&gt;700000,14,IF(CS62&gt;600000,15,IF(CS62&gt;500000,16,IF(CS62&gt;400000,17,IF(CS62&gt;300000,18,IF(CS62&gt;200000,19,IF(CS62&gt;=0,20,ERROR”)))))))))))))))))))))</f>
        <v>13</v>
      </c>
      <c r="CU62" s="27">
        <v>1239377.78</v>
      </c>
      <c r="CV62" s="27">
        <f t="shared" si="0"/>
        <v>31570.879999999888</v>
      </c>
      <c r="CW62" s="32" t="s">
        <v>16</v>
      </c>
      <c r="CX62" s="32">
        <v>0.97129920000000014</v>
      </c>
      <c r="CY62" s="27" t="s">
        <v>3492</v>
      </c>
      <c r="CZ62" s="33" t="s">
        <v>16</v>
      </c>
      <c r="DA62" s="33" t="s">
        <v>16</v>
      </c>
      <c r="DB62" s="33">
        <v>116</v>
      </c>
      <c r="DC62" s="20">
        <v>3.8666666666666667</v>
      </c>
      <c r="DD62" s="20" t="s">
        <v>16</v>
      </c>
      <c r="DE62" s="33">
        <v>0</v>
      </c>
      <c r="DF62" s="33"/>
      <c r="DG62" s="33">
        <v>0</v>
      </c>
      <c r="DH62" s="33">
        <v>0</v>
      </c>
      <c r="DI62" s="23" t="s">
        <v>16</v>
      </c>
      <c r="DJ62" s="23"/>
      <c r="DK62" s="23" t="s">
        <v>16</v>
      </c>
      <c r="DL62" s="23" t="s">
        <v>16</v>
      </c>
      <c r="DM62" s="23" t="s">
        <v>16</v>
      </c>
      <c r="DN62" s="23"/>
      <c r="DO62" s="33">
        <f t="shared" si="5"/>
        <v>1</v>
      </c>
      <c r="DP62" s="33">
        <f t="shared" si="1"/>
        <v>0</v>
      </c>
      <c r="DQ62" s="33">
        <f t="shared" si="6"/>
        <v>1</v>
      </c>
      <c r="DR62" s="33">
        <f t="shared" si="7"/>
        <v>0</v>
      </c>
      <c r="DS62" s="27">
        <f t="shared" si="8"/>
        <v>1068429.1200000001</v>
      </c>
      <c r="DT62" s="27">
        <f t="shared" si="9"/>
        <v>0</v>
      </c>
      <c r="DU62" s="27">
        <f t="shared" si="10"/>
        <v>0</v>
      </c>
      <c r="DV62" s="27">
        <f t="shared" si="11"/>
        <v>1068429.1200000001</v>
      </c>
      <c r="DW62" s="27">
        <f t="shared" si="15"/>
        <v>1068429.1200000001</v>
      </c>
      <c r="DX62" s="33" t="s">
        <v>16</v>
      </c>
      <c r="DY62" s="33" t="s">
        <v>16</v>
      </c>
      <c r="DZ62" s="33" t="s">
        <v>16</v>
      </c>
      <c r="EA62" s="33" t="s">
        <v>16</v>
      </c>
      <c r="EB62" s="33">
        <v>1068429.1200000001</v>
      </c>
      <c r="EC62" s="33">
        <v>0</v>
      </c>
      <c r="ED62" s="33" t="s">
        <v>16</v>
      </c>
      <c r="EE62" s="33">
        <v>0</v>
      </c>
      <c r="EF62" s="33">
        <v>0</v>
      </c>
      <c r="EG62" s="33" t="s">
        <v>16</v>
      </c>
      <c r="EH62" s="33">
        <v>1068429.1200000001</v>
      </c>
      <c r="EI62" s="33" t="s">
        <v>16</v>
      </c>
      <c r="EJ62" s="33" t="s">
        <v>16</v>
      </c>
      <c r="EK62" s="33" t="s">
        <v>16</v>
      </c>
      <c r="EL62" s="20" t="s">
        <v>1074</v>
      </c>
      <c r="EM62" s="20" t="s">
        <v>3485</v>
      </c>
      <c r="EN62" s="20" t="s">
        <v>16</v>
      </c>
      <c r="EO62" s="33" t="s">
        <v>1421</v>
      </c>
      <c r="EP62" s="20" t="s">
        <v>16</v>
      </c>
      <c r="EQ62" s="33" t="s">
        <v>16</v>
      </c>
      <c r="ER62" s="33" t="s">
        <v>3493</v>
      </c>
      <c r="ES62" s="33" t="s">
        <v>3489</v>
      </c>
      <c r="ET62" s="33" t="s">
        <v>3490</v>
      </c>
      <c r="EU62" s="33">
        <v>3100</v>
      </c>
      <c r="EV62" s="33" t="s">
        <v>365</v>
      </c>
      <c r="EW62" s="33" t="s">
        <v>251</v>
      </c>
      <c r="EX62" s="34" t="s">
        <v>16</v>
      </c>
      <c r="EY62" s="58">
        <v>1</v>
      </c>
      <c r="EZ62" s="21"/>
    </row>
    <row r="63" spans="1:156" s="64" customFormat="1" ht="12.75" customHeight="1" x14ac:dyDescent="0.2">
      <c r="A63" s="64" t="s">
        <v>3509</v>
      </c>
      <c r="B63" s="64" t="s">
        <v>3510</v>
      </c>
      <c r="C63" s="64">
        <v>1295386</v>
      </c>
      <c r="D63" s="64" t="s">
        <v>3509</v>
      </c>
      <c r="E63" s="64" t="s">
        <v>3510</v>
      </c>
      <c r="F63" s="64" t="s">
        <v>3510</v>
      </c>
      <c r="G63" s="33" t="s">
        <v>194</v>
      </c>
      <c r="H63" s="33">
        <v>6220</v>
      </c>
      <c r="I63" s="33" t="s">
        <v>358</v>
      </c>
      <c r="J63" s="33" t="s">
        <v>3511</v>
      </c>
      <c r="K63" s="33">
        <v>0</v>
      </c>
      <c r="L63" s="23">
        <v>1</v>
      </c>
      <c r="M63" s="33" t="s">
        <v>16</v>
      </c>
      <c r="N63" s="23">
        <v>1</v>
      </c>
      <c r="O63" s="33" t="s">
        <v>1408</v>
      </c>
      <c r="P63" s="33" t="s">
        <v>1409</v>
      </c>
      <c r="Q63" s="33" t="s">
        <v>1408</v>
      </c>
      <c r="R63" s="33" t="s">
        <v>786</v>
      </c>
      <c r="S63" s="33">
        <v>559</v>
      </c>
      <c r="T63" s="33">
        <v>3810</v>
      </c>
      <c r="U63" s="33" t="s">
        <v>365</v>
      </c>
      <c r="V63" s="33" t="s">
        <v>251</v>
      </c>
      <c r="W63" s="26" t="s">
        <v>1031</v>
      </c>
      <c r="X63" s="33" t="s">
        <v>16</v>
      </c>
      <c r="Y63" s="33" t="s">
        <v>16</v>
      </c>
      <c r="Z63" s="20" t="str">
        <f t="shared" si="3"/>
        <v>-</v>
      </c>
      <c r="AA63" s="33" t="s">
        <v>16</v>
      </c>
      <c r="AB63" s="20">
        <v>46101</v>
      </c>
      <c r="AC63" s="33">
        <v>305307.2</v>
      </c>
      <c r="AD63" s="33" t="s">
        <v>1074</v>
      </c>
      <c r="AE63" s="33" t="s">
        <v>1421</v>
      </c>
      <c r="AF63" s="33">
        <v>0</v>
      </c>
      <c r="AG63" s="33">
        <v>1</v>
      </c>
      <c r="AH63" s="33">
        <v>5</v>
      </c>
      <c r="AI63" s="33" t="s">
        <v>2631</v>
      </c>
      <c r="AJ63" s="20" t="s">
        <v>16</v>
      </c>
      <c r="AK63" s="20" t="s">
        <v>16</v>
      </c>
      <c r="AL63" s="20">
        <v>0</v>
      </c>
      <c r="AM63" s="20" t="s">
        <v>16</v>
      </c>
      <c r="AN63" s="20" t="s">
        <v>16</v>
      </c>
      <c r="AO63" s="33">
        <v>1</v>
      </c>
      <c r="AP63" s="26">
        <v>42802</v>
      </c>
      <c r="AQ63" s="26" t="s">
        <v>16</v>
      </c>
      <c r="AR63" s="26" t="s">
        <v>16</v>
      </c>
      <c r="AS63" s="20" t="s">
        <v>16</v>
      </c>
      <c r="AT63" s="26" t="s">
        <v>16</v>
      </c>
      <c r="AU63" s="26" t="s">
        <v>16</v>
      </c>
      <c r="AV63" s="26" t="s">
        <v>16</v>
      </c>
      <c r="AW63" s="33" t="s">
        <v>16</v>
      </c>
      <c r="AX63" s="33" t="s">
        <v>16</v>
      </c>
      <c r="AY63" s="33" t="s">
        <v>16</v>
      </c>
      <c r="AZ63" s="33" t="s">
        <v>16</v>
      </c>
      <c r="BA63" s="33" t="s">
        <v>16</v>
      </c>
      <c r="BB63" s="36">
        <v>0</v>
      </c>
      <c r="BC63" s="26">
        <v>42739</v>
      </c>
      <c r="BD63" s="26">
        <v>42800</v>
      </c>
      <c r="BE63" s="26" t="s">
        <v>1031</v>
      </c>
      <c r="BF63" s="33" t="s">
        <v>3511</v>
      </c>
      <c r="BG63" s="20">
        <v>0</v>
      </c>
      <c r="BH63" s="27">
        <v>0</v>
      </c>
      <c r="BI63" s="33" t="s">
        <v>16</v>
      </c>
      <c r="BJ63" s="33" t="s">
        <v>16</v>
      </c>
      <c r="BK63" s="33" t="s">
        <v>16</v>
      </c>
      <c r="BL63" s="33" t="s">
        <v>16</v>
      </c>
      <c r="BM63" s="33" t="s">
        <v>16</v>
      </c>
      <c r="BN63" s="33" t="s">
        <v>16</v>
      </c>
      <c r="BO63" s="33" t="s">
        <v>16</v>
      </c>
      <c r="BP63" s="33" t="s">
        <v>16</v>
      </c>
      <c r="BQ63" s="33" t="s">
        <v>16</v>
      </c>
      <c r="BR63" s="33" t="s">
        <v>16</v>
      </c>
      <c r="BS63" s="33" t="s">
        <v>16</v>
      </c>
      <c r="BT63" s="33" t="s">
        <v>16</v>
      </c>
      <c r="BU63" s="33" t="s">
        <v>16</v>
      </c>
      <c r="BV63" s="33" t="s">
        <v>16</v>
      </c>
      <c r="BW63" s="33" t="s">
        <v>16</v>
      </c>
      <c r="BX63" s="33" t="s">
        <v>16</v>
      </c>
      <c r="BY63" s="33" t="s">
        <v>16</v>
      </c>
      <c r="BZ63" s="33" t="s">
        <v>16</v>
      </c>
      <c r="CA63" s="33" t="s">
        <v>16</v>
      </c>
      <c r="CB63" s="20" t="s">
        <v>16</v>
      </c>
      <c r="CC63" s="33" t="s">
        <v>16</v>
      </c>
      <c r="CD63" s="33" t="s">
        <v>16</v>
      </c>
      <c r="CE63" s="20">
        <f t="shared" si="4"/>
        <v>0</v>
      </c>
      <c r="CF63" s="33" t="s">
        <v>16</v>
      </c>
      <c r="CG63" s="33" t="s">
        <v>16</v>
      </c>
      <c r="CH63" s="33" t="s">
        <v>16</v>
      </c>
      <c r="CI63" s="27" t="s">
        <v>16</v>
      </c>
      <c r="CJ63" s="33" t="s">
        <v>16</v>
      </c>
      <c r="CK63" s="37" t="s">
        <v>16</v>
      </c>
      <c r="CL63" s="33" t="s">
        <v>16</v>
      </c>
      <c r="CM63" s="33" t="s">
        <v>16</v>
      </c>
      <c r="CN63" s="33" t="s">
        <v>16</v>
      </c>
      <c r="CO63" s="33" t="s">
        <v>16</v>
      </c>
      <c r="CP63" s="33" t="s">
        <v>16</v>
      </c>
      <c r="CQ63" s="33" t="s">
        <v>16</v>
      </c>
      <c r="CR63" s="33" t="s">
        <v>16</v>
      </c>
      <c r="CS63" s="27">
        <v>305307.2</v>
      </c>
      <c r="CT63" s="79">
        <f>IF(OR(CS63="",CS63="-"),"NA",IF(CS63&gt;10000000000,1,IF(CS63&gt;3000000000,2,IF(CS63&gt;1000000000,3,IF(CS63&gt;600000000,4,IF(CS63&gt;200000000,5,IF(CS63&gt;100000000,6,IF(CS63&gt;50000000,7,IF(CS63&gt;30000000,8,IF(CS63&gt;10000000,9,IF(CS63&gt;7000000,10,IF(CS63&gt;4000000,11,IF(CS63&gt;2000000,12,IF(CS63&gt;1000000,13,IF(CS63&gt;700000,14,IF(CS63&gt;600000,15,IF(CS63&gt;500000,16,IF(CS63&gt;400000,17,IF(CS63&gt;300000,18,IF(CS63&gt;200000,19,IF(CS63&gt;=0,20,ERROR”)))))))))))))))))))))</f>
        <v>18</v>
      </c>
      <c r="CU63" s="27">
        <v>354156.35</v>
      </c>
      <c r="CV63" s="27">
        <f t="shared" si="0"/>
        <v>0</v>
      </c>
      <c r="CW63" s="32">
        <v>0</v>
      </c>
      <c r="CX63" s="32">
        <v>1</v>
      </c>
      <c r="CY63" s="27" t="s">
        <v>3512</v>
      </c>
      <c r="CZ63" s="33" t="s">
        <v>16</v>
      </c>
      <c r="DA63" s="33" t="s">
        <v>16</v>
      </c>
      <c r="DB63" s="33">
        <v>61</v>
      </c>
      <c r="DC63" s="20">
        <v>2.0333333333333332</v>
      </c>
      <c r="DD63" s="20" t="s">
        <v>16</v>
      </c>
      <c r="DE63" s="33">
        <v>0</v>
      </c>
      <c r="DF63" s="33"/>
      <c r="DG63" s="33">
        <v>0</v>
      </c>
      <c r="DH63" s="33">
        <v>0</v>
      </c>
      <c r="DI63" s="23" t="s">
        <v>16</v>
      </c>
      <c r="DJ63" s="23"/>
      <c r="DK63" s="23" t="s">
        <v>16</v>
      </c>
      <c r="DL63" s="23" t="s">
        <v>16</v>
      </c>
      <c r="DM63" s="23" t="s">
        <v>16</v>
      </c>
      <c r="DN63" s="23"/>
      <c r="DO63" s="33">
        <f t="shared" si="5"/>
        <v>2</v>
      </c>
      <c r="DP63" s="33">
        <f t="shared" si="1"/>
        <v>0</v>
      </c>
      <c r="DQ63" s="33">
        <f t="shared" si="6"/>
        <v>2</v>
      </c>
      <c r="DR63" s="33">
        <f t="shared" si="7"/>
        <v>0</v>
      </c>
      <c r="DS63" s="27">
        <f t="shared" si="8"/>
        <v>518411.2</v>
      </c>
      <c r="DT63" s="27">
        <f t="shared" si="9"/>
        <v>0</v>
      </c>
      <c r="DU63" s="27">
        <f t="shared" si="10"/>
        <v>0</v>
      </c>
      <c r="DV63" s="27">
        <f t="shared" si="11"/>
        <v>518411.2</v>
      </c>
      <c r="DW63" s="27">
        <f t="shared" si="15"/>
        <v>259205.6</v>
      </c>
      <c r="DX63" s="33" t="s">
        <v>16</v>
      </c>
      <c r="DY63" s="33" t="s">
        <v>16</v>
      </c>
      <c r="DZ63" s="33" t="s">
        <v>16</v>
      </c>
      <c r="EA63" s="33" t="s">
        <v>16</v>
      </c>
      <c r="EB63" s="33">
        <v>305307.2</v>
      </c>
      <c r="EC63" s="33">
        <v>0</v>
      </c>
      <c r="ED63" s="33" t="s">
        <v>16</v>
      </c>
      <c r="EE63" s="33">
        <v>0</v>
      </c>
      <c r="EF63" s="33">
        <v>0</v>
      </c>
      <c r="EG63" s="33" t="s">
        <v>16</v>
      </c>
      <c r="EH63" s="33">
        <v>305307.2</v>
      </c>
      <c r="EI63" s="33" t="s">
        <v>16</v>
      </c>
      <c r="EJ63" s="33" t="s">
        <v>16</v>
      </c>
      <c r="EK63" s="33" t="s">
        <v>16</v>
      </c>
      <c r="EL63" s="20" t="s">
        <v>1074</v>
      </c>
      <c r="EM63" s="20" t="s">
        <v>3511</v>
      </c>
      <c r="EN63" s="20" t="s">
        <v>16</v>
      </c>
      <c r="EO63" s="33" t="s">
        <v>1421</v>
      </c>
      <c r="EP63" s="20" t="s">
        <v>16</v>
      </c>
      <c r="EQ63" s="33" t="s">
        <v>16</v>
      </c>
      <c r="ER63" s="33" t="s">
        <v>16</v>
      </c>
      <c r="ES63" s="33" t="s">
        <v>786</v>
      </c>
      <c r="ET63" s="33">
        <v>559</v>
      </c>
      <c r="EU63" s="33">
        <v>3810</v>
      </c>
      <c r="EV63" s="33" t="s">
        <v>365</v>
      </c>
      <c r="EW63" s="33" t="s">
        <v>251</v>
      </c>
      <c r="EX63" s="34" t="s">
        <v>16</v>
      </c>
      <c r="EY63" s="58">
        <v>0.6</v>
      </c>
      <c r="EZ63" s="21"/>
    </row>
    <row r="64" spans="1:156" s="64" customFormat="1" ht="12.75" customHeight="1" x14ac:dyDescent="0.2">
      <c r="A64" s="64" t="s">
        <v>2594</v>
      </c>
      <c r="B64" s="64" t="s">
        <v>2596</v>
      </c>
      <c r="C64" s="64">
        <v>1008381</v>
      </c>
      <c r="D64" s="64" t="s">
        <v>2594</v>
      </c>
      <c r="E64" s="64" t="s">
        <v>2595</v>
      </c>
      <c r="F64" s="64" t="s">
        <v>2596</v>
      </c>
      <c r="G64" s="20" t="s">
        <v>194</v>
      </c>
      <c r="H64" s="20" t="s">
        <v>2574</v>
      </c>
      <c r="I64" s="20" t="s">
        <v>195</v>
      </c>
      <c r="J64" s="22" t="s">
        <v>2597</v>
      </c>
      <c r="K64" s="23">
        <v>1</v>
      </c>
      <c r="L64" s="23">
        <v>1</v>
      </c>
      <c r="M64" s="23">
        <v>4</v>
      </c>
      <c r="N64" s="23">
        <v>1</v>
      </c>
      <c r="O64" s="24" t="s">
        <v>2598</v>
      </c>
      <c r="P64" s="20" t="s">
        <v>2599</v>
      </c>
      <c r="Q64" s="20" t="s">
        <v>2600</v>
      </c>
      <c r="R64" s="20" t="s">
        <v>2601</v>
      </c>
      <c r="S64" s="20">
        <v>1903</v>
      </c>
      <c r="T64" s="25">
        <v>53100</v>
      </c>
      <c r="U64" s="20" t="s">
        <v>706</v>
      </c>
      <c r="V64" s="20" t="s">
        <v>576</v>
      </c>
      <c r="W64" s="26">
        <v>41726</v>
      </c>
      <c r="X64" s="20">
        <v>22</v>
      </c>
      <c r="Y64" s="20" t="s">
        <v>251</v>
      </c>
      <c r="Z64" s="20">
        <f t="shared" si="3"/>
        <v>602</v>
      </c>
      <c r="AA64" s="20" t="s">
        <v>10</v>
      </c>
      <c r="AB64" s="20">
        <v>46101</v>
      </c>
      <c r="AC64" s="27">
        <v>726064480.5</v>
      </c>
      <c r="AD64" s="20" t="s">
        <v>1074</v>
      </c>
      <c r="AE64" s="20" t="s">
        <v>2602</v>
      </c>
      <c r="AF64" s="20">
        <v>0</v>
      </c>
      <c r="AG64" s="20">
        <v>1</v>
      </c>
      <c r="AH64" s="20">
        <v>15</v>
      </c>
      <c r="AI64" s="20">
        <v>0.5</v>
      </c>
      <c r="AJ64" s="20">
        <v>0</v>
      </c>
      <c r="AK64" s="20">
        <v>0</v>
      </c>
      <c r="AL64" s="20">
        <v>0</v>
      </c>
      <c r="AM64" s="20">
        <v>0</v>
      </c>
      <c r="AN64" s="20">
        <v>1</v>
      </c>
      <c r="AO64" s="20">
        <v>1</v>
      </c>
      <c r="AP64" s="26" t="s">
        <v>1509</v>
      </c>
      <c r="AQ64" s="26" t="s">
        <v>16</v>
      </c>
      <c r="AR64" s="26" t="s">
        <v>16</v>
      </c>
      <c r="AS64" s="20" t="s">
        <v>16</v>
      </c>
      <c r="AT64" s="26" t="s">
        <v>16</v>
      </c>
      <c r="AU64" s="26" t="s">
        <v>16</v>
      </c>
      <c r="AV64" s="26" t="s">
        <v>16</v>
      </c>
      <c r="AW64" s="28" t="s">
        <v>16</v>
      </c>
      <c r="AX64" s="28" t="s">
        <v>16</v>
      </c>
      <c r="AY64" s="28" t="s">
        <v>16</v>
      </c>
      <c r="AZ64" s="28" t="s">
        <v>16</v>
      </c>
      <c r="BA64" s="28" t="s">
        <v>16</v>
      </c>
      <c r="BB64" s="29">
        <v>0</v>
      </c>
      <c r="BC64" s="26">
        <v>42328</v>
      </c>
      <c r="BD64" s="26">
        <v>43465</v>
      </c>
      <c r="BE64" s="26">
        <v>42338</v>
      </c>
      <c r="BF64" s="20" t="s">
        <v>2603</v>
      </c>
      <c r="BG64" s="30">
        <v>0.2</v>
      </c>
      <c r="BH64" s="27">
        <v>125183531.12</v>
      </c>
      <c r="BI64" s="20" t="s">
        <v>16</v>
      </c>
      <c r="BJ64" s="20" t="s">
        <v>16</v>
      </c>
      <c r="BK64" s="20" t="s">
        <v>16</v>
      </c>
      <c r="BL64" s="20" t="s">
        <v>16</v>
      </c>
      <c r="BM64" s="20" t="s">
        <v>16</v>
      </c>
      <c r="BN64" s="20" t="s">
        <v>16</v>
      </c>
      <c r="BO64" s="20" t="s">
        <v>16</v>
      </c>
      <c r="BP64" s="20" t="s">
        <v>16</v>
      </c>
      <c r="BQ64" s="20" t="s">
        <v>16</v>
      </c>
      <c r="BR64" s="20" t="s">
        <v>16</v>
      </c>
      <c r="BS64" s="20" t="s">
        <v>16</v>
      </c>
      <c r="BT64" s="20" t="s">
        <v>16</v>
      </c>
      <c r="BU64" s="20" t="s">
        <v>16</v>
      </c>
      <c r="BV64" s="20" t="s">
        <v>16</v>
      </c>
      <c r="BW64" s="20" t="s">
        <v>16</v>
      </c>
      <c r="BX64" s="20" t="s">
        <v>16</v>
      </c>
      <c r="BY64" s="20" t="s">
        <v>16</v>
      </c>
      <c r="BZ64" s="20" t="s">
        <v>16</v>
      </c>
      <c r="CA64" s="20" t="s">
        <v>16</v>
      </c>
      <c r="CB64" s="20" t="s">
        <v>16</v>
      </c>
      <c r="CC64" s="20" t="s">
        <v>16</v>
      </c>
      <c r="CD64" s="20" t="s">
        <v>16</v>
      </c>
      <c r="CE64" s="20">
        <f t="shared" si="4"/>
        <v>0</v>
      </c>
      <c r="CF64" s="20" t="s">
        <v>16</v>
      </c>
      <c r="CG64" s="20" t="s">
        <v>16</v>
      </c>
      <c r="CH64" s="20" t="s">
        <v>16</v>
      </c>
      <c r="CI64" s="27" t="s">
        <v>16</v>
      </c>
      <c r="CJ64" s="27" t="s">
        <v>16</v>
      </c>
      <c r="CK64" s="31" t="s">
        <v>16</v>
      </c>
      <c r="CL64" s="27" t="s">
        <v>16</v>
      </c>
      <c r="CM64" s="20" t="s">
        <v>16</v>
      </c>
      <c r="CN64" s="20" t="s">
        <v>16</v>
      </c>
      <c r="CO64" s="20" t="s">
        <v>16</v>
      </c>
      <c r="CP64" s="20" t="s">
        <v>16</v>
      </c>
      <c r="CQ64" s="20" t="s">
        <v>16</v>
      </c>
      <c r="CR64" s="20" t="s">
        <v>16</v>
      </c>
      <c r="CS64" s="27">
        <v>625917655.60000002</v>
      </c>
      <c r="CT64" s="79">
        <f>IF(OR(CS64="",CS64="-"),"NA",IF(CS64&gt;10000000000,1,IF(CS64&gt;3000000000,2,IF(CS64&gt;1000000000,3,IF(CS64&gt;600000000,4,IF(CS64&gt;200000000,5,IF(CS64&gt;100000000,6,IF(CS64&gt;50000000,7,IF(CS64&gt;30000000,8,IF(CS64&gt;10000000,9,IF(CS64&gt;7000000,10,IF(CS64&gt;4000000,11,IF(CS64&gt;2000000,12,IF(CS64&gt;1000000,13,IF(CS64&gt;700000,14,IF(CS64&gt;600000,15,IF(CS64&gt;500000,16,IF(CS64&gt;400000,17,IF(CS64&gt;300000,18,IF(CS64&gt;200000,19,IF(CS64&gt;=0,20,ERROR”)))))))))))))))))))))</f>
        <v>4</v>
      </c>
      <c r="CU64" s="27">
        <v>726064480.49599993</v>
      </c>
      <c r="CV64" s="27">
        <f t="shared" si="0"/>
        <v>100146824.89999998</v>
      </c>
      <c r="CW64" s="32">
        <v>0.13793103448750785</v>
      </c>
      <c r="CX64" s="32">
        <v>0.86206896551249212</v>
      </c>
      <c r="CY64" s="27">
        <v>4.0000677108764648E-3</v>
      </c>
      <c r="CZ64" s="20" t="s">
        <v>16</v>
      </c>
      <c r="DA64" s="20" t="s">
        <v>16</v>
      </c>
      <c r="DB64" s="20">
        <v>1137</v>
      </c>
      <c r="DC64" s="20">
        <v>37.9</v>
      </c>
      <c r="DD64" s="30">
        <v>0.1</v>
      </c>
      <c r="DE64" s="20">
        <v>0</v>
      </c>
      <c r="DF64" s="20"/>
      <c r="DG64" s="20">
        <v>0</v>
      </c>
      <c r="DH64" s="20">
        <v>0</v>
      </c>
      <c r="DI64" s="20">
        <v>2</v>
      </c>
      <c r="DJ64" s="20">
        <v>2</v>
      </c>
      <c r="DK64" s="20" t="s">
        <v>16</v>
      </c>
      <c r="DL64" s="20" t="s">
        <v>16</v>
      </c>
      <c r="DM64" s="20" t="s">
        <v>16</v>
      </c>
      <c r="DN64" s="20"/>
      <c r="DO64" s="33">
        <f t="shared" si="5"/>
        <v>1</v>
      </c>
      <c r="DP64" s="33">
        <f t="shared" si="1"/>
        <v>0</v>
      </c>
      <c r="DQ64" s="33">
        <f t="shared" si="6"/>
        <v>1</v>
      </c>
      <c r="DR64" s="33">
        <f t="shared" si="7"/>
        <v>0</v>
      </c>
      <c r="DS64" s="27">
        <f t="shared" si="8"/>
        <v>625917655.60000002</v>
      </c>
      <c r="DT64" s="27">
        <f t="shared" si="9"/>
        <v>0</v>
      </c>
      <c r="DU64" s="27">
        <f t="shared" si="10"/>
        <v>0</v>
      </c>
      <c r="DV64" s="27">
        <f t="shared" si="11"/>
        <v>625917655.60000002</v>
      </c>
      <c r="DW64" s="27">
        <f t="shared" si="15"/>
        <v>625917655.60000002</v>
      </c>
      <c r="DX64" s="20" t="s">
        <v>16</v>
      </c>
      <c r="DY64" s="20" t="s">
        <v>16</v>
      </c>
      <c r="DZ64" s="20" t="s">
        <v>16</v>
      </c>
      <c r="EA64" s="20" t="s">
        <v>16</v>
      </c>
      <c r="EB64" s="20">
        <v>625917655.60000002</v>
      </c>
      <c r="EC64" s="20">
        <v>0</v>
      </c>
      <c r="ED64" s="20" t="s">
        <v>16</v>
      </c>
      <c r="EE64" s="30">
        <v>0.1</v>
      </c>
      <c r="EF64" s="30">
        <v>0.1</v>
      </c>
      <c r="EG64" s="20" t="s">
        <v>2604</v>
      </c>
      <c r="EH64" s="20">
        <v>625917655.60000002</v>
      </c>
      <c r="EI64" s="20" t="s">
        <v>16</v>
      </c>
      <c r="EJ64" s="20" t="s">
        <v>16</v>
      </c>
      <c r="EK64" s="20" t="s">
        <v>16</v>
      </c>
      <c r="EL64" s="20" t="s">
        <v>1074</v>
      </c>
      <c r="EM64" s="20" t="s">
        <v>2603</v>
      </c>
      <c r="EN64" s="20" t="s">
        <v>16</v>
      </c>
      <c r="EO64" s="20" t="s">
        <v>2602</v>
      </c>
      <c r="EP64" s="20" t="s">
        <v>16</v>
      </c>
      <c r="EQ64" s="20" t="s">
        <v>16</v>
      </c>
      <c r="ER64" s="20" t="s">
        <v>2605</v>
      </c>
      <c r="ES64" s="20" t="s">
        <v>2606</v>
      </c>
      <c r="ET64" s="20">
        <v>1903</v>
      </c>
      <c r="EU64" s="20">
        <v>53100</v>
      </c>
      <c r="EV64" s="20" t="s">
        <v>2607</v>
      </c>
      <c r="EW64" s="20" t="s">
        <v>576</v>
      </c>
      <c r="EX64" s="34" t="s">
        <v>16</v>
      </c>
      <c r="EY64" s="58">
        <v>0.6</v>
      </c>
      <c r="EZ64" s="21"/>
    </row>
    <row r="65" spans="1:156" s="64" customFormat="1" ht="12.75" customHeight="1" x14ac:dyDescent="0.2">
      <c r="A65" s="64" t="s">
        <v>16</v>
      </c>
      <c r="B65" s="64" t="s">
        <v>2596</v>
      </c>
      <c r="C65" s="64" t="s">
        <v>16</v>
      </c>
      <c r="D65" s="64" t="s">
        <v>16</v>
      </c>
      <c r="E65" s="64" t="s">
        <v>16</v>
      </c>
      <c r="F65" s="64" t="s">
        <v>2596</v>
      </c>
      <c r="G65" s="20" t="s">
        <v>194</v>
      </c>
      <c r="H65" s="20" t="s">
        <v>4854</v>
      </c>
      <c r="I65" s="20" t="s">
        <v>195</v>
      </c>
      <c r="J65" s="22" t="s">
        <v>2597</v>
      </c>
      <c r="K65" s="23">
        <v>1</v>
      </c>
      <c r="L65" s="23">
        <v>1</v>
      </c>
      <c r="M65" s="23">
        <v>4</v>
      </c>
      <c r="N65" s="23">
        <v>2</v>
      </c>
      <c r="O65" s="24" t="s">
        <v>2608</v>
      </c>
      <c r="P65" s="20" t="s">
        <v>2609</v>
      </c>
      <c r="Q65" s="20" t="s">
        <v>2600</v>
      </c>
      <c r="R65" s="20" t="s">
        <v>2610</v>
      </c>
      <c r="S65" s="20">
        <v>110</v>
      </c>
      <c r="T65" s="25">
        <v>27000</v>
      </c>
      <c r="U65" s="20" t="s">
        <v>2611</v>
      </c>
      <c r="V65" s="20" t="s">
        <v>2612</v>
      </c>
      <c r="W65" s="26">
        <v>40300</v>
      </c>
      <c r="X65" s="20">
        <v>42</v>
      </c>
      <c r="Y65" s="20" t="s">
        <v>2612</v>
      </c>
      <c r="Z65" s="20">
        <f t="shared" si="3"/>
        <v>2028</v>
      </c>
      <c r="AA65" s="20" t="s">
        <v>2613</v>
      </c>
      <c r="AB65" s="20">
        <v>46101</v>
      </c>
      <c r="AC65" s="27">
        <v>726064480.5</v>
      </c>
      <c r="AD65" s="20" t="s">
        <v>1074</v>
      </c>
      <c r="AE65" s="20" t="s">
        <v>2602</v>
      </c>
      <c r="AF65" s="20">
        <v>0</v>
      </c>
      <c r="AG65" s="20">
        <v>1</v>
      </c>
      <c r="AH65" s="20">
        <v>15</v>
      </c>
      <c r="AI65" s="20">
        <v>0.5</v>
      </c>
      <c r="AJ65" s="20">
        <v>0</v>
      </c>
      <c r="AK65" s="20">
        <v>0</v>
      </c>
      <c r="AL65" s="20">
        <v>0</v>
      </c>
      <c r="AM65" s="20">
        <v>0</v>
      </c>
      <c r="AN65" s="20">
        <v>1</v>
      </c>
      <c r="AO65" s="20">
        <v>1</v>
      </c>
      <c r="AP65" s="28" t="s">
        <v>1509</v>
      </c>
      <c r="AQ65" s="26" t="s">
        <v>16</v>
      </c>
      <c r="AR65" s="26" t="s">
        <v>16</v>
      </c>
      <c r="AS65" s="20" t="s">
        <v>16</v>
      </c>
      <c r="AT65" s="26" t="s">
        <v>16</v>
      </c>
      <c r="AU65" s="26" t="s">
        <v>16</v>
      </c>
      <c r="AV65" s="26" t="s">
        <v>16</v>
      </c>
      <c r="AW65" s="28" t="s">
        <v>16</v>
      </c>
      <c r="AX65" s="28" t="s">
        <v>16</v>
      </c>
      <c r="AY65" s="28" t="s">
        <v>16</v>
      </c>
      <c r="AZ65" s="28" t="s">
        <v>16</v>
      </c>
      <c r="BA65" s="28" t="s">
        <v>16</v>
      </c>
      <c r="BB65" s="29">
        <v>0</v>
      </c>
      <c r="BC65" s="26">
        <v>42328</v>
      </c>
      <c r="BD65" s="26">
        <v>43465</v>
      </c>
      <c r="BE65" s="26">
        <v>42338</v>
      </c>
      <c r="BF65" s="20" t="s">
        <v>2603</v>
      </c>
      <c r="BG65" s="30">
        <v>0.2</v>
      </c>
      <c r="BH65" s="27">
        <v>125183531.12</v>
      </c>
      <c r="BI65" s="20" t="s">
        <v>16</v>
      </c>
      <c r="BJ65" s="20" t="s">
        <v>16</v>
      </c>
      <c r="BK65" s="20" t="s">
        <v>16</v>
      </c>
      <c r="BL65" s="20" t="s">
        <v>16</v>
      </c>
      <c r="BM65" s="20" t="s">
        <v>16</v>
      </c>
      <c r="BN65" s="20" t="s">
        <v>16</v>
      </c>
      <c r="BO65" s="20" t="s">
        <v>16</v>
      </c>
      <c r="BP65" s="20" t="s">
        <v>16</v>
      </c>
      <c r="BQ65" s="20" t="s">
        <v>16</v>
      </c>
      <c r="BR65" s="20" t="s">
        <v>16</v>
      </c>
      <c r="BS65" s="20" t="s">
        <v>16</v>
      </c>
      <c r="BT65" s="20" t="s">
        <v>16</v>
      </c>
      <c r="BU65" s="20" t="s">
        <v>16</v>
      </c>
      <c r="BV65" s="20" t="s">
        <v>16</v>
      </c>
      <c r="BW65" s="20" t="s">
        <v>16</v>
      </c>
      <c r="BX65" s="20" t="s">
        <v>16</v>
      </c>
      <c r="BY65" s="20" t="s">
        <v>16</v>
      </c>
      <c r="BZ65" s="20" t="s">
        <v>16</v>
      </c>
      <c r="CA65" s="20" t="s">
        <v>16</v>
      </c>
      <c r="CB65" s="20" t="s">
        <v>16</v>
      </c>
      <c r="CC65" s="20" t="s">
        <v>16</v>
      </c>
      <c r="CD65" s="20" t="s">
        <v>16</v>
      </c>
      <c r="CE65" s="20">
        <f t="shared" si="4"/>
        <v>0</v>
      </c>
      <c r="CF65" s="20" t="s">
        <v>16</v>
      </c>
      <c r="CG65" s="20" t="s">
        <v>16</v>
      </c>
      <c r="CH65" s="20" t="s">
        <v>16</v>
      </c>
      <c r="CI65" s="27" t="s">
        <v>16</v>
      </c>
      <c r="CJ65" s="27" t="s">
        <v>16</v>
      </c>
      <c r="CK65" s="31"/>
      <c r="CL65" s="27" t="s">
        <v>16</v>
      </c>
      <c r="CM65" s="20" t="s">
        <v>16</v>
      </c>
      <c r="CN65" s="20" t="s">
        <v>16</v>
      </c>
      <c r="CO65" s="20" t="s">
        <v>16</v>
      </c>
      <c r="CP65" s="20" t="s">
        <v>16</v>
      </c>
      <c r="CQ65" s="20" t="s">
        <v>16</v>
      </c>
      <c r="CR65" s="20" t="s">
        <v>16</v>
      </c>
      <c r="CS65" s="27">
        <v>625917655.60000002</v>
      </c>
      <c r="CT65" s="79">
        <f>IF(OR(CS65="",CS65="-"),"NA",IF(CS65&gt;10000000000,1,IF(CS65&gt;3000000000,2,IF(CS65&gt;1000000000,3,IF(CS65&gt;600000000,4,IF(CS65&gt;200000000,5,IF(CS65&gt;100000000,6,IF(CS65&gt;50000000,7,IF(CS65&gt;30000000,8,IF(CS65&gt;10000000,9,IF(CS65&gt;7000000,10,IF(CS65&gt;4000000,11,IF(CS65&gt;2000000,12,IF(CS65&gt;1000000,13,IF(CS65&gt;700000,14,IF(CS65&gt;600000,15,IF(CS65&gt;500000,16,IF(CS65&gt;400000,17,IF(CS65&gt;300000,18,IF(CS65&gt;200000,19,IF(CS65&gt;=0,20,ERROR”)))))))))))))))))))))</f>
        <v>4</v>
      </c>
      <c r="CU65" s="27">
        <v>726064480.49599993</v>
      </c>
      <c r="CV65" s="27">
        <f t="shared" si="0"/>
        <v>100146824.89999998</v>
      </c>
      <c r="CW65" s="32">
        <v>0.13793103448750785</v>
      </c>
      <c r="CX65" s="32">
        <v>0.86206896551249212</v>
      </c>
      <c r="CY65" s="27">
        <v>4.0000677108764648E-3</v>
      </c>
      <c r="CZ65" s="20" t="s">
        <v>16</v>
      </c>
      <c r="DA65" s="20" t="s">
        <v>16</v>
      </c>
      <c r="DB65" s="20">
        <v>1137</v>
      </c>
      <c r="DC65" s="20">
        <v>37.9</v>
      </c>
      <c r="DD65" s="30">
        <v>0.1</v>
      </c>
      <c r="DE65" s="20">
        <v>0</v>
      </c>
      <c r="DF65" s="20"/>
      <c r="DG65" s="20">
        <v>0</v>
      </c>
      <c r="DH65" s="20">
        <v>0</v>
      </c>
      <c r="DI65" s="20">
        <v>2</v>
      </c>
      <c r="DJ65" s="20"/>
      <c r="DK65" s="20" t="s">
        <v>16</v>
      </c>
      <c r="DL65" s="20" t="s">
        <v>16</v>
      </c>
      <c r="DM65" s="20" t="s">
        <v>16</v>
      </c>
      <c r="DN65" s="20"/>
      <c r="DO65" s="33">
        <f t="shared" si="5"/>
        <v>1</v>
      </c>
      <c r="DP65" s="33">
        <f t="shared" si="1"/>
        <v>0</v>
      </c>
      <c r="DQ65" s="33">
        <f t="shared" si="6"/>
        <v>1</v>
      </c>
      <c r="DR65" s="33">
        <f t="shared" si="7"/>
        <v>0</v>
      </c>
      <c r="DS65" s="27">
        <f t="shared" si="8"/>
        <v>625917655.60000002</v>
      </c>
      <c r="DT65" s="27">
        <f t="shared" si="9"/>
        <v>0</v>
      </c>
      <c r="DU65" s="27">
        <f t="shared" si="10"/>
        <v>0</v>
      </c>
      <c r="DV65" s="27">
        <f t="shared" si="11"/>
        <v>625917655.60000002</v>
      </c>
      <c r="DW65" s="27">
        <f t="shared" si="15"/>
        <v>625917655.60000002</v>
      </c>
      <c r="DX65" s="20" t="s">
        <v>16</v>
      </c>
      <c r="DY65" s="20" t="s">
        <v>16</v>
      </c>
      <c r="DZ65" s="20" t="s">
        <v>16</v>
      </c>
      <c r="EA65" s="20" t="s">
        <v>16</v>
      </c>
      <c r="EB65" s="20" t="s">
        <v>16</v>
      </c>
      <c r="EC65" s="20" t="s">
        <v>16</v>
      </c>
      <c r="ED65" s="20" t="s">
        <v>16</v>
      </c>
      <c r="EE65" s="20" t="s">
        <v>16</v>
      </c>
      <c r="EF65" s="20" t="s">
        <v>16</v>
      </c>
      <c r="EG65" s="20" t="s">
        <v>16</v>
      </c>
      <c r="EH65" s="20" t="s">
        <v>16</v>
      </c>
      <c r="EI65" s="20" t="s">
        <v>16</v>
      </c>
      <c r="EJ65" s="20" t="s">
        <v>16</v>
      </c>
      <c r="EK65" s="20" t="s">
        <v>16</v>
      </c>
      <c r="EL65" s="20" t="s">
        <v>1074</v>
      </c>
      <c r="EM65" s="20" t="s">
        <v>2603</v>
      </c>
      <c r="EN65" s="20" t="s">
        <v>16</v>
      </c>
      <c r="EO65" s="20" t="s">
        <v>2602</v>
      </c>
      <c r="EP65" s="20" t="s">
        <v>16</v>
      </c>
      <c r="EQ65" s="20" t="s">
        <v>16</v>
      </c>
      <c r="ER65" s="20" t="s">
        <v>2614</v>
      </c>
      <c r="ES65" s="20" t="s">
        <v>2615</v>
      </c>
      <c r="ET65" s="20">
        <v>110</v>
      </c>
      <c r="EU65" s="20">
        <v>27000</v>
      </c>
      <c r="EV65" s="20" t="s">
        <v>2616</v>
      </c>
      <c r="EW65" s="20" t="s">
        <v>2617</v>
      </c>
      <c r="EX65" s="34" t="s">
        <v>16</v>
      </c>
      <c r="EY65" s="58">
        <v>0.6</v>
      </c>
      <c r="EZ65" s="21"/>
    </row>
    <row r="66" spans="1:156" s="64" customFormat="1" ht="12.75" customHeight="1" x14ac:dyDescent="0.2">
      <c r="A66" s="64" t="s">
        <v>16</v>
      </c>
      <c r="B66" s="64" t="s">
        <v>2596</v>
      </c>
      <c r="C66" s="64" t="s">
        <v>16</v>
      </c>
      <c r="D66" s="64" t="s">
        <v>16</v>
      </c>
      <c r="E66" s="64" t="s">
        <v>16</v>
      </c>
      <c r="F66" s="64" t="s">
        <v>2596</v>
      </c>
      <c r="G66" s="20" t="s">
        <v>194</v>
      </c>
      <c r="H66" s="20" t="s">
        <v>4855</v>
      </c>
      <c r="I66" s="20" t="s">
        <v>195</v>
      </c>
      <c r="J66" s="22" t="s">
        <v>2597</v>
      </c>
      <c r="K66" s="23">
        <v>1</v>
      </c>
      <c r="L66" s="23">
        <v>1</v>
      </c>
      <c r="M66" s="23">
        <v>4</v>
      </c>
      <c r="N66" s="23">
        <v>3</v>
      </c>
      <c r="O66" s="24" t="s">
        <v>2618</v>
      </c>
      <c r="P66" s="20" t="s">
        <v>2619</v>
      </c>
      <c r="Q66" s="20" t="s">
        <v>2600</v>
      </c>
      <c r="R66" s="20" t="s">
        <v>2620</v>
      </c>
      <c r="S66" s="20">
        <v>127</v>
      </c>
      <c r="T66" s="25">
        <v>27000</v>
      </c>
      <c r="U66" s="20" t="s">
        <v>2611</v>
      </c>
      <c r="V66" s="20" t="s">
        <v>2612</v>
      </c>
      <c r="W66" s="26">
        <v>35141</v>
      </c>
      <c r="X66" s="20">
        <v>3</v>
      </c>
      <c r="Y66" s="20" t="s">
        <v>2612</v>
      </c>
      <c r="Z66" s="20">
        <f t="shared" si="3"/>
        <v>7187</v>
      </c>
      <c r="AA66" s="43" t="s">
        <v>2621</v>
      </c>
      <c r="AB66" s="20">
        <v>46101</v>
      </c>
      <c r="AC66" s="27">
        <v>726064480.5</v>
      </c>
      <c r="AD66" s="20" t="s">
        <v>1074</v>
      </c>
      <c r="AE66" s="20" t="s">
        <v>2602</v>
      </c>
      <c r="AF66" s="20">
        <v>0</v>
      </c>
      <c r="AG66" s="20">
        <v>1</v>
      </c>
      <c r="AH66" s="20">
        <v>15</v>
      </c>
      <c r="AI66" s="20">
        <v>0.5</v>
      </c>
      <c r="AJ66" s="20">
        <v>0</v>
      </c>
      <c r="AK66" s="20">
        <v>0</v>
      </c>
      <c r="AL66" s="20">
        <v>0</v>
      </c>
      <c r="AM66" s="20">
        <v>0</v>
      </c>
      <c r="AN66" s="20">
        <v>1</v>
      </c>
      <c r="AO66" s="20">
        <v>1</v>
      </c>
      <c r="AP66" s="28" t="s">
        <v>1509</v>
      </c>
      <c r="AQ66" s="26" t="s">
        <v>16</v>
      </c>
      <c r="AR66" s="26" t="s">
        <v>16</v>
      </c>
      <c r="AS66" s="20" t="s">
        <v>16</v>
      </c>
      <c r="AT66" s="26" t="s">
        <v>16</v>
      </c>
      <c r="AU66" s="26" t="s">
        <v>16</v>
      </c>
      <c r="AV66" s="26" t="s">
        <v>16</v>
      </c>
      <c r="AW66" s="28" t="s">
        <v>16</v>
      </c>
      <c r="AX66" s="28" t="s">
        <v>16</v>
      </c>
      <c r="AY66" s="28" t="s">
        <v>16</v>
      </c>
      <c r="AZ66" s="28" t="s">
        <v>16</v>
      </c>
      <c r="BA66" s="28" t="s">
        <v>16</v>
      </c>
      <c r="BB66" s="29">
        <v>0</v>
      </c>
      <c r="BC66" s="26">
        <v>42328</v>
      </c>
      <c r="BD66" s="26">
        <v>43465</v>
      </c>
      <c r="BE66" s="26">
        <v>42338</v>
      </c>
      <c r="BF66" s="20" t="s">
        <v>2603</v>
      </c>
      <c r="BG66" s="30">
        <v>0.2</v>
      </c>
      <c r="BH66" s="27">
        <v>125183531.12</v>
      </c>
      <c r="BI66" s="20" t="s">
        <v>16</v>
      </c>
      <c r="BJ66" s="20" t="s">
        <v>16</v>
      </c>
      <c r="BK66" s="20" t="s">
        <v>16</v>
      </c>
      <c r="BL66" s="20" t="s">
        <v>16</v>
      </c>
      <c r="BM66" s="20" t="s">
        <v>16</v>
      </c>
      <c r="BN66" s="20" t="s">
        <v>16</v>
      </c>
      <c r="BO66" s="20" t="s">
        <v>16</v>
      </c>
      <c r="BP66" s="20" t="s">
        <v>16</v>
      </c>
      <c r="BQ66" s="20" t="s">
        <v>16</v>
      </c>
      <c r="BR66" s="20" t="s">
        <v>16</v>
      </c>
      <c r="BS66" s="20" t="s">
        <v>16</v>
      </c>
      <c r="BT66" s="20" t="s">
        <v>16</v>
      </c>
      <c r="BU66" s="20" t="s">
        <v>16</v>
      </c>
      <c r="BV66" s="20" t="s">
        <v>16</v>
      </c>
      <c r="BW66" s="20" t="s">
        <v>16</v>
      </c>
      <c r="BX66" s="20" t="s">
        <v>16</v>
      </c>
      <c r="BY66" s="20" t="s">
        <v>16</v>
      </c>
      <c r="BZ66" s="20" t="s">
        <v>16</v>
      </c>
      <c r="CA66" s="20" t="s">
        <v>16</v>
      </c>
      <c r="CB66" s="20" t="s">
        <v>16</v>
      </c>
      <c r="CC66" s="20" t="s">
        <v>16</v>
      </c>
      <c r="CD66" s="20" t="s">
        <v>16</v>
      </c>
      <c r="CE66" s="20">
        <f t="shared" si="4"/>
        <v>0</v>
      </c>
      <c r="CF66" s="20" t="s">
        <v>16</v>
      </c>
      <c r="CG66" s="20" t="s">
        <v>16</v>
      </c>
      <c r="CH66" s="20" t="s">
        <v>16</v>
      </c>
      <c r="CI66" s="27" t="s">
        <v>16</v>
      </c>
      <c r="CJ66" s="27" t="s">
        <v>16</v>
      </c>
      <c r="CK66" s="31"/>
      <c r="CL66" s="27" t="s">
        <v>16</v>
      </c>
      <c r="CM66" s="20" t="s">
        <v>16</v>
      </c>
      <c r="CN66" s="20" t="s">
        <v>16</v>
      </c>
      <c r="CO66" s="20" t="s">
        <v>16</v>
      </c>
      <c r="CP66" s="20" t="s">
        <v>16</v>
      </c>
      <c r="CQ66" s="20" t="s">
        <v>16</v>
      </c>
      <c r="CR66" s="20" t="s">
        <v>16</v>
      </c>
      <c r="CS66" s="27">
        <v>625917655.60000002</v>
      </c>
      <c r="CT66" s="79">
        <f>IF(OR(CS66="",CS66="-"),"NA",IF(CS66&gt;10000000000,1,IF(CS66&gt;3000000000,2,IF(CS66&gt;1000000000,3,IF(CS66&gt;600000000,4,IF(CS66&gt;200000000,5,IF(CS66&gt;100000000,6,IF(CS66&gt;50000000,7,IF(CS66&gt;30000000,8,IF(CS66&gt;10000000,9,IF(CS66&gt;7000000,10,IF(CS66&gt;4000000,11,IF(CS66&gt;2000000,12,IF(CS66&gt;1000000,13,IF(CS66&gt;700000,14,IF(CS66&gt;600000,15,IF(CS66&gt;500000,16,IF(CS66&gt;400000,17,IF(CS66&gt;300000,18,IF(CS66&gt;200000,19,IF(CS66&gt;=0,20,ERROR”)))))))))))))))))))))</f>
        <v>4</v>
      </c>
      <c r="CU66" s="27">
        <v>726064480.49599993</v>
      </c>
      <c r="CV66" s="27">
        <f t="shared" ref="CV66:CV129" si="16">(AC66-CS66)</f>
        <v>100146824.89999998</v>
      </c>
      <c r="CW66" s="32">
        <v>0.13793103448750785</v>
      </c>
      <c r="CX66" s="32">
        <v>0.86206896551249212</v>
      </c>
      <c r="CY66" s="27">
        <v>4.0000677108764648E-3</v>
      </c>
      <c r="CZ66" s="20" t="s">
        <v>16</v>
      </c>
      <c r="DA66" s="20" t="s">
        <v>16</v>
      </c>
      <c r="DB66" s="20">
        <v>1137</v>
      </c>
      <c r="DC66" s="20">
        <v>37.9</v>
      </c>
      <c r="DD66" s="30">
        <v>0.1</v>
      </c>
      <c r="DE66" s="20">
        <v>0</v>
      </c>
      <c r="DF66" s="20"/>
      <c r="DG66" s="20">
        <v>0</v>
      </c>
      <c r="DH66" s="20">
        <v>0</v>
      </c>
      <c r="DI66" s="20">
        <v>2</v>
      </c>
      <c r="DJ66" s="20"/>
      <c r="DK66" s="20" t="s">
        <v>16</v>
      </c>
      <c r="DL66" s="20" t="s">
        <v>16</v>
      </c>
      <c r="DM66" s="20" t="s">
        <v>16</v>
      </c>
      <c r="DN66" s="20"/>
      <c r="DO66" s="33">
        <f t="shared" si="5"/>
        <v>1</v>
      </c>
      <c r="DP66" s="33">
        <f t="shared" si="1"/>
        <v>0</v>
      </c>
      <c r="DQ66" s="33">
        <f t="shared" si="6"/>
        <v>1</v>
      </c>
      <c r="DR66" s="33">
        <f t="shared" si="7"/>
        <v>0</v>
      </c>
      <c r="DS66" s="27">
        <f t="shared" si="8"/>
        <v>625917655.60000002</v>
      </c>
      <c r="DT66" s="27">
        <f t="shared" si="9"/>
        <v>0</v>
      </c>
      <c r="DU66" s="27">
        <f t="shared" si="10"/>
        <v>0</v>
      </c>
      <c r="DV66" s="27">
        <f t="shared" si="11"/>
        <v>625917655.60000002</v>
      </c>
      <c r="DW66" s="27">
        <f t="shared" si="15"/>
        <v>625917655.60000002</v>
      </c>
      <c r="DX66" s="20" t="s">
        <v>16</v>
      </c>
      <c r="DY66" s="20" t="s">
        <v>16</v>
      </c>
      <c r="DZ66" s="20" t="s">
        <v>16</v>
      </c>
      <c r="EA66" s="20" t="s">
        <v>16</v>
      </c>
      <c r="EB66" s="20" t="s">
        <v>16</v>
      </c>
      <c r="EC66" s="20" t="s">
        <v>16</v>
      </c>
      <c r="ED66" s="20" t="s">
        <v>16</v>
      </c>
      <c r="EE66" s="20" t="s">
        <v>16</v>
      </c>
      <c r="EF66" s="20" t="s">
        <v>16</v>
      </c>
      <c r="EG66" s="20" t="s">
        <v>16</v>
      </c>
      <c r="EH66" s="20" t="s">
        <v>16</v>
      </c>
      <c r="EI66" s="20" t="s">
        <v>16</v>
      </c>
      <c r="EJ66" s="20" t="s">
        <v>16</v>
      </c>
      <c r="EK66" s="20" t="s">
        <v>16</v>
      </c>
      <c r="EL66" s="20" t="s">
        <v>1074</v>
      </c>
      <c r="EM66" s="20" t="s">
        <v>2603</v>
      </c>
      <c r="EN66" s="20" t="s">
        <v>16</v>
      </c>
      <c r="EO66" s="20" t="s">
        <v>2602</v>
      </c>
      <c r="EP66" s="20" t="s">
        <v>16</v>
      </c>
      <c r="EQ66" s="20" t="s">
        <v>16</v>
      </c>
      <c r="ER66" s="20" t="s">
        <v>2622</v>
      </c>
      <c r="ES66" s="20" t="s">
        <v>2623</v>
      </c>
      <c r="ET66" s="20">
        <v>127</v>
      </c>
      <c r="EU66" s="20">
        <v>27000</v>
      </c>
      <c r="EV66" s="20" t="s">
        <v>2616</v>
      </c>
      <c r="EW66" s="20" t="s">
        <v>2617</v>
      </c>
      <c r="EX66" s="34" t="s">
        <v>16</v>
      </c>
      <c r="EY66" s="58">
        <v>0.6</v>
      </c>
      <c r="EZ66" s="21"/>
    </row>
    <row r="67" spans="1:156" s="64" customFormat="1" ht="12.75" customHeight="1" x14ac:dyDescent="0.2">
      <c r="A67" s="64" t="s">
        <v>16</v>
      </c>
      <c r="B67" s="64" t="s">
        <v>2596</v>
      </c>
      <c r="C67" s="64" t="s">
        <v>16</v>
      </c>
      <c r="D67" s="64" t="s">
        <v>16</v>
      </c>
      <c r="E67" s="64" t="s">
        <v>16</v>
      </c>
      <c r="F67" s="64" t="s">
        <v>2596</v>
      </c>
      <c r="G67" s="20" t="s">
        <v>194</v>
      </c>
      <c r="H67" s="20" t="s">
        <v>4856</v>
      </c>
      <c r="I67" s="20" t="s">
        <v>195</v>
      </c>
      <c r="J67" s="22" t="s">
        <v>2597</v>
      </c>
      <c r="K67" s="23">
        <v>1</v>
      </c>
      <c r="L67" s="23">
        <v>1</v>
      </c>
      <c r="M67" s="23">
        <v>4</v>
      </c>
      <c r="N67" s="23">
        <v>4</v>
      </c>
      <c r="O67" s="24" t="s">
        <v>2624</v>
      </c>
      <c r="P67" s="20" t="s">
        <v>2625</v>
      </c>
      <c r="Q67" s="20" t="s">
        <v>2600</v>
      </c>
      <c r="R67" s="20" t="s">
        <v>2626</v>
      </c>
      <c r="S67" s="20" t="s">
        <v>2627</v>
      </c>
      <c r="T67" s="25">
        <v>44160</v>
      </c>
      <c r="U67" s="20" t="s">
        <v>2628</v>
      </c>
      <c r="V67" s="20" t="s">
        <v>845</v>
      </c>
      <c r="W67" s="26" t="s">
        <v>2629</v>
      </c>
      <c r="X67" s="20">
        <v>1</v>
      </c>
      <c r="Y67" s="20" t="s">
        <v>2612</v>
      </c>
      <c r="Z67" s="20">
        <f t="shared" ref="Z67:Z130" si="17">IFERROR(_xlfn.DAYS(BC67,W67),"-")</f>
        <v>374</v>
      </c>
      <c r="AA67" s="20" t="s">
        <v>2630</v>
      </c>
      <c r="AB67" s="20">
        <v>46101</v>
      </c>
      <c r="AC67" s="27">
        <v>726064480.5</v>
      </c>
      <c r="AD67" s="20" t="s">
        <v>1074</v>
      </c>
      <c r="AE67" s="20" t="s">
        <v>2602</v>
      </c>
      <c r="AF67" s="20">
        <v>0</v>
      </c>
      <c r="AG67" s="20">
        <v>1</v>
      </c>
      <c r="AH67" s="20">
        <v>15</v>
      </c>
      <c r="AI67" s="21" t="s">
        <v>2631</v>
      </c>
      <c r="AJ67" s="20">
        <v>0</v>
      </c>
      <c r="AK67" s="20">
        <v>0</v>
      </c>
      <c r="AL67" s="20">
        <v>0</v>
      </c>
      <c r="AM67" s="20">
        <v>0</v>
      </c>
      <c r="AN67" s="20">
        <v>1</v>
      </c>
      <c r="AO67" s="20">
        <v>1</v>
      </c>
      <c r="AP67" s="28" t="s">
        <v>1509</v>
      </c>
      <c r="AQ67" s="26" t="s">
        <v>16</v>
      </c>
      <c r="AR67" s="26" t="s">
        <v>16</v>
      </c>
      <c r="AS67" s="20" t="s">
        <v>16</v>
      </c>
      <c r="AT67" s="26" t="s">
        <v>16</v>
      </c>
      <c r="AU67" s="26" t="s">
        <v>16</v>
      </c>
      <c r="AV67" s="26" t="s">
        <v>16</v>
      </c>
      <c r="AW67" s="28" t="s">
        <v>16</v>
      </c>
      <c r="AX67" s="28" t="s">
        <v>16</v>
      </c>
      <c r="AY67" s="28" t="s">
        <v>16</v>
      </c>
      <c r="AZ67" s="28" t="s">
        <v>16</v>
      </c>
      <c r="BA67" s="28" t="s">
        <v>16</v>
      </c>
      <c r="BB67" s="29">
        <v>0</v>
      </c>
      <c r="BC67" s="26">
        <v>42328</v>
      </c>
      <c r="BD67" s="26">
        <v>43465</v>
      </c>
      <c r="BE67" s="26">
        <v>42338</v>
      </c>
      <c r="BF67" s="20" t="s">
        <v>2603</v>
      </c>
      <c r="BG67" s="30">
        <v>0.2</v>
      </c>
      <c r="BH67" s="27">
        <v>125183531.12</v>
      </c>
      <c r="BI67" s="20" t="s">
        <v>16</v>
      </c>
      <c r="BJ67" s="20" t="s">
        <v>16</v>
      </c>
      <c r="BK67" s="20" t="s">
        <v>16</v>
      </c>
      <c r="BL67" s="20" t="s">
        <v>16</v>
      </c>
      <c r="BM67" s="20" t="s">
        <v>16</v>
      </c>
      <c r="BN67" s="20" t="s">
        <v>16</v>
      </c>
      <c r="BO67" s="20" t="s">
        <v>16</v>
      </c>
      <c r="BP67" s="20" t="s">
        <v>16</v>
      </c>
      <c r="BQ67" s="20" t="s">
        <v>16</v>
      </c>
      <c r="BR67" s="20" t="s">
        <v>16</v>
      </c>
      <c r="BS67" s="20" t="s">
        <v>16</v>
      </c>
      <c r="BT67" s="20" t="s">
        <v>16</v>
      </c>
      <c r="BU67" s="20" t="s">
        <v>16</v>
      </c>
      <c r="BV67" s="20" t="s">
        <v>16</v>
      </c>
      <c r="BW67" s="20" t="s">
        <v>16</v>
      </c>
      <c r="BX67" s="20" t="s">
        <v>16</v>
      </c>
      <c r="BY67" s="20" t="s">
        <v>16</v>
      </c>
      <c r="BZ67" s="20" t="s">
        <v>16</v>
      </c>
      <c r="CA67" s="20" t="s">
        <v>16</v>
      </c>
      <c r="CB67" s="20" t="s">
        <v>16</v>
      </c>
      <c r="CC67" s="20" t="s">
        <v>16</v>
      </c>
      <c r="CD67" s="20" t="s">
        <v>16</v>
      </c>
      <c r="CE67" s="20">
        <f t="shared" ref="CE67:CE130" si="18">SUM(CB67:CD67)</f>
        <v>0</v>
      </c>
      <c r="CF67" s="20" t="s">
        <v>16</v>
      </c>
      <c r="CG67" s="20" t="s">
        <v>16</v>
      </c>
      <c r="CH67" s="20" t="s">
        <v>16</v>
      </c>
      <c r="CI67" s="27" t="s">
        <v>16</v>
      </c>
      <c r="CJ67" s="27" t="s">
        <v>16</v>
      </c>
      <c r="CK67" s="31"/>
      <c r="CL67" s="27" t="s">
        <v>16</v>
      </c>
      <c r="CM67" s="20" t="s">
        <v>16</v>
      </c>
      <c r="CN67" s="20" t="s">
        <v>16</v>
      </c>
      <c r="CO67" s="20" t="s">
        <v>16</v>
      </c>
      <c r="CP67" s="20" t="s">
        <v>16</v>
      </c>
      <c r="CQ67" s="20" t="s">
        <v>16</v>
      </c>
      <c r="CR67" s="20" t="s">
        <v>16</v>
      </c>
      <c r="CS67" s="27">
        <v>625917655.60000002</v>
      </c>
      <c r="CT67" s="79">
        <f>IF(OR(CS67="",CS67="-"),"NA",IF(CS67&gt;10000000000,1,IF(CS67&gt;3000000000,2,IF(CS67&gt;1000000000,3,IF(CS67&gt;600000000,4,IF(CS67&gt;200000000,5,IF(CS67&gt;100000000,6,IF(CS67&gt;50000000,7,IF(CS67&gt;30000000,8,IF(CS67&gt;10000000,9,IF(CS67&gt;7000000,10,IF(CS67&gt;4000000,11,IF(CS67&gt;2000000,12,IF(CS67&gt;1000000,13,IF(CS67&gt;700000,14,IF(CS67&gt;600000,15,IF(CS67&gt;500000,16,IF(CS67&gt;400000,17,IF(CS67&gt;300000,18,IF(CS67&gt;200000,19,IF(CS67&gt;=0,20,ERROR”)))))))))))))))))))))</f>
        <v>4</v>
      </c>
      <c r="CU67" s="27">
        <v>726064480.49599993</v>
      </c>
      <c r="CV67" s="27">
        <f t="shared" si="16"/>
        <v>100146824.89999998</v>
      </c>
      <c r="CW67" s="32">
        <v>0.13793103448750785</v>
      </c>
      <c r="CX67" s="32">
        <v>0.86206896551249212</v>
      </c>
      <c r="CY67" s="27">
        <v>4.0000677108764648E-3</v>
      </c>
      <c r="CZ67" s="20" t="s">
        <v>16</v>
      </c>
      <c r="DA67" s="20" t="s">
        <v>16</v>
      </c>
      <c r="DB67" s="20">
        <v>1137</v>
      </c>
      <c r="DC67" s="20">
        <v>37.9</v>
      </c>
      <c r="DD67" s="30">
        <v>0.1</v>
      </c>
      <c r="DE67" s="20">
        <v>0</v>
      </c>
      <c r="DF67" s="20"/>
      <c r="DG67" s="20">
        <v>0</v>
      </c>
      <c r="DH67" s="20">
        <v>0</v>
      </c>
      <c r="DI67" s="20">
        <v>2</v>
      </c>
      <c r="DJ67" s="20"/>
      <c r="DK67" s="20" t="s">
        <v>16</v>
      </c>
      <c r="DL67" s="20" t="s">
        <v>16</v>
      </c>
      <c r="DM67" s="20" t="s">
        <v>16</v>
      </c>
      <c r="DN67" s="20"/>
      <c r="DO67" s="33">
        <f t="shared" ref="DO67:DO130" si="19">COUNTIF($P$2:$P$338,P67)</f>
        <v>1</v>
      </c>
      <c r="DP67" s="33">
        <f t="shared" ref="DP67:DP130" si="20">COUNTIFS($AD$2:$AD$338, "LP",$P$2:$P$338,P67)</f>
        <v>0</v>
      </c>
      <c r="DQ67" s="33">
        <f t="shared" ref="DQ67:DQ130" si="21">COUNTIFS($AD$2:$AD$338, "AD",$P$2:$P$338,P67)</f>
        <v>1</v>
      </c>
      <c r="DR67" s="33">
        <f t="shared" ref="DR67:DR130" si="22">COUNTIFS($AD$2:$AD$338, "IR", $P$2:$P$338,P67)</f>
        <v>0</v>
      </c>
      <c r="DS67" s="27">
        <f t="shared" ref="DS67:DS130" si="23">SUMIF($P$2:$P$338,P67,$CS$2:$CS$338)</f>
        <v>625917655.60000002</v>
      </c>
      <c r="DT67" s="27">
        <f t="shared" ref="DT67:DT130" si="24">SUMIFS($CS$2:$CS$338,$AD$2:$AD$338,"LP",$P$2:$P$338,P67)</f>
        <v>0</v>
      </c>
      <c r="DU67" s="27">
        <f t="shared" ref="DU67:DU130" si="25">SUMIFS($CS$2:$CS$338,$AD$2:$AD$338,"IR",$P$2:$P$338,P67 )</f>
        <v>0</v>
      </c>
      <c r="DV67" s="27">
        <f t="shared" ref="DV67:DV130" si="26">SUMIFS($CS$2:$CS$338,$AD$2:$AD$338,"AD",$P$2:$P$338,P67)</f>
        <v>625917655.60000002</v>
      </c>
      <c r="DW67" s="27">
        <f t="shared" si="15"/>
        <v>625917655.60000002</v>
      </c>
      <c r="DX67" s="20" t="s">
        <v>16</v>
      </c>
      <c r="DY67" s="20" t="s">
        <v>16</v>
      </c>
      <c r="DZ67" s="20" t="s">
        <v>16</v>
      </c>
      <c r="EA67" s="20" t="s">
        <v>16</v>
      </c>
      <c r="EB67" s="20" t="s">
        <v>16</v>
      </c>
      <c r="EC67" s="20" t="s">
        <v>16</v>
      </c>
      <c r="ED67" s="20" t="s">
        <v>16</v>
      </c>
      <c r="EE67" s="20" t="s">
        <v>16</v>
      </c>
      <c r="EF67" s="20" t="s">
        <v>16</v>
      </c>
      <c r="EG67" s="20" t="s">
        <v>16</v>
      </c>
      <c r="EH67" s="20" t="s">
        <v>16</v>
      </c>
      <c r="EI67" s="20" t="s">
        <v>16</v>
      </c>
      <c r="EJ67" s="20" t="s">
        <v>16</v>
      </c>
      <c r="EK67" s="20" t="s">
        <v>16</v>
      </c>
      <c r="EL67" s="20" t="s">
        <v>1074</v>
      </c>
      <c r="EM67" s="20" t="s">
        <v>2603</v>
      </c>
      <c r="EN67" s="20" t="s">
        <v>16</v>
      </c>
      <c r="EO67" s="20" t="s">
        <v>2602</v>
      </c>
      <c r="EP67" s="20" t="s">
        <v>16</v>
      </c>
      <c r="EQ67" s="20" t="s">
        <v>16</v>
      </c>
      <c r="ER67" s="20" t="s">
        <v>2632</v>
      </c>
      <c r="ES67" s="20" t="s">
        <v>2633</v>
      </c>
      <c r="ET67" s="20" t="s">
        <v>2627</v>
      </c>
      <c r="EU67" s="20">
        <v>44160</v>
      </c>
      <c r="EV67" s="20" t="s">
        <v>2634</v>
      </c>
      <c r="EW67" s="20" t="s">
        <v>2635</v>
      </c>
      <c r="EX67" s="34" t="s">
        <v>16</v>
      </c>
      <c r="EY67" s="58">
        <v>0.6</v>
      </c>
      <c r="EZ67" s="21"/>
    </row>
    <row r="68" spans="1:156" s="64" customFormat="1" ht="12.75" customHeight="1" x14ac:dyDescent="0.2">
      <c r="A68" s="64" t="s">
        <v>1466</v>
      </c>
      <c r="B68" s="64" t="s">
        <v>1468</v>
      </c>
      <c r="C68" s="64">
        <v>1052216</v>
      </c>
      <c r="D68" s="64" t="s">
        <v>1466</v>
      </c>
      <c r="E68" s="64" t="s">
        <v>1467</v>
      </c>
      <c r="F68" s="64" t="s">
        <v>1468</v>
      </c>
      <c r="G68" s="20" t="s">
        <v>194</v>
      </c>
      <c r="H68" s="20" t="s">
        <v>1336</v>
      </c>
      <c r="I68" s="20" t="s">
        <v>1337</v>
      </c>
      <c r="J68" s="22" t="s">
        <v>1469</v>
      </c>
      <c r="K68" s="23">
        <v>0</v>
      </c>
      <c r="L68" s="23">
        <v>1</v>
      </c>
      <c r="M68" s="23" t="s">
        <v>16</v>
      </c>
      <c r="N68" s="23">
        <v>1</v>
      </c>
      <c r="O68" s="24" t="s">
        <v>1339</v>
      </c>
      <c r="P68" s="20" t="s">
        <v>1340</v>
      </c>
      <c r="Q68" s="20" t="s">
        <v>1341</v>
      </c>
      <c r="R68" s="20" t="s">
        <v>1342</v>
      </c>
      <c r="S68" s="20">
        <v>38</v>
      </c>
      <c r="T68" s="25" t="s">
        <v>882</v>
      </c>
      <c r="U68" s="20" t="s">
        <v>365</v>
      </c>
      <c r="V68" s="20" t="s">
        <v>251</v>
      </c>
      <c r="W68" s="26">
        <v>37165</v>
      </c>
      <c r="X68" s="20">
        <v>85</v>
      </c>
      <c r="Y68" s="20" t="s">
        <v>251</v>
      </c>
      <c r="Z68" s="20">
        <f t="shared" si="17"/>
        <v>5097</v>
      </c>
      <c r="AA68" s="20" t="s">
        <v>1343</v>
      </c>
      <c r="AB68" s="20">
        <v>46101</v>
      </c>
      <c r="AC68" s="27">
        <v>1062500</v>
      </c>
      <c r="AD68" s="20" t="s">
        <v>1074</v>
      </c>
      <c r="AE68" s="20" t="s">
        <v>1470</v>
      </c>
      <c r="AF68" s="20">
        <v>1</v>
      </c>
      <c r="AG68" s="20">
        <v>1</v>
      </c>
      <c r="AH68" s="20" t="s">
        <v>16</v>
      </c>
      <c r="AI68" s="21" t="s">
        <v>4862</v>
      </c>
      <c r="AJ68" s="20">
        <v>2</v>
      </c>
      <c r="AK68" s="20">
        <v>0</v>
      </c>
      <c r="AL68" s="20" t="s">
        <v>16</v>
      </c>
      <c r="AM68" s="20">
        <v>0</v>
      </c>
      <c r="AN68" s="20">
        <v>1</v>
      </c>
      <c r="AO68" s="20">
        <v>1</v>
      </c>
      <c r="AP68" s="26" t="s">
        <v>1224</v>
      </c>
      <c r="AQ68" s="26" t="s">
        <v>16</v>
      </c>
      <c r="AR68" s="26" t="s">
        <v>16</v>
      </c>
      <c r="AS68" s="20" t="s">
        <v>16</v>
      </c>
      <c r="AT68" s="26" t="s">
        <v>16</v>
      </c>
      <c r="AU68" s="26" t="s">
        <v>16</v>
      </c>
      <c r="AV68" s="26" t="s">
        <v>16</v>
      </c>
      <c r="AW68" s="28" t="s">
        <v>16</v>
      </c>
      <c r="AX68" s="28" t="s">
        <v>16</v>
      </c>
      <c r="AY68" s="28" t="s">
        <v>16</v>
      </c>
      <c r="AZ68" s="28" t="s">
        <v>16</v>
      </c>
      <c r="BA68" s="28" t="s">
        <v>16</v>
      </c>
      <c r="BB68" s="29">
        <v>0</v>
      </c>
      <c r="BC68" s="26">
        <v>42262</v>
      </c>
      <c r="BD68" s="26">
        <v>42369</v>
      </c>
      <c r="BE68" s="26">
        <v>42286</v>
      </c>
      <c r="BF68" s="20" t="s">
        <v>1469</v>
      </c>
      <c r="BG68" s="30">
        <v>0.1</v>
      </c>
      <c r="BH68" s="27">
        <v>25861.25</v>
      </c>
      <c r="BI68" s="20" t="s">
        <v>16</v>
      </c>
      <c r="BJ68" s="20" t="s">
        <v>16</v>
      </c>
      <c r="BK68" s="20" t="s">
        <v>16</v>
      </c>
      <c r="BL68" s="20" t="s">
        <v>16</v>
      </c>
      <c r="BM68" s="20" t="s">
        <v>16</v>
      </c>
      <c r="BN68" s="20" t="s">
        <v>16</v>
      </c>
      <c r="BO68" s="20" t="s">
        <v>16</v>
      </c>
      <c r="BP68" s="20" t="s">
        <v>16</v>
      </c>
      <c r="BQ68" s="20" t="s">
        <v>16</v>
      </c>
      <c r="BR68" s="20" t="s">
        <v>16</v>
      </c>
      <c r="BS68" s="20" t="s">
        <v>16</v>
      </c>
      <c r="BT68" s="20" t="s">
        <v>16</v>
      </c>
      <c r="BU68" s="20" t="s">
        <v>16</v>
      </c>
      <c r="BV68" s="20" t="s">
        <v>16</v>
      </c>
      <c r="BW68" s="20" t="s">
        <v>16</v>
      </c>
      <c r="BX68" s="20" t="s">
        <v>16</v>
      </c>
      <c r="BY68" s="20" t="s">
        <v>16</v>
      </c>
      <c r="BZ68" s="20" t="s">
        <v>16</v>
      </c>
      <c r="CA68" s="20" t="s">
        <v>16</v>
      </c>
      <c r="CB68" s="20" t="s">
        <v>16</v>
      </c>
      <c r="CC68" s="20" t="s">
        <v>16</v>
      </c>
      <c r="CD68" s="20" t="s">
        <v>16</v>
      </c>
      <c r="CE68" s="20">
        <f t="shared" si="18"/>
        <v>0</v>
      </c>
      <c r="CF68" s="20" t="s">
        <v>16</v>
      </c>
      <c r="CG68" s="20" t="s">
        <v>16</v>
      </c>
      <c r="CH68" s="20" t="s">
        <v>16</v>
      </c>
      <c r="CI68" s="27" t="s">
        <v>16</v>
      </c>
      <c r="CJ68" s="27" t="s">
        <v>16</v>
      </c>
      <c r="CK68" s="31" t="s">
        <v>16</v>
      </c>
      <c r="CL68" s="27" t="s">
        <v>16</v>
      </c>
      <c r="CM68" s="20" t="s">
        <v>16</v>
      </c>
      <c r="CN68" s="20" t="s">
        <v>16</v>
      </c>
      <c r="CO68" s="20" t="s">
        <v>16</v>
      </c>
      <c r="CP68" s="20" t="s">
        <v>16</v>
      </c>
      <c r="CQ68" s="20" t="s">
        <v>16</v>
      </c>
      <c r="CR68" s="20" t="s">
        <v>16</v>
      </c>
      <c r="CS68" s="27">
        <v>258612.5</v>
      </c>
      <c r="CT68" s="79">
        <f>IF(OR(CS68="",CS68="-"),"NA",IF(CS68&gt;10000000000,1,IF(CS68&gt;3000000000,2,IF(CS68&gt;1000000000,3,IF(CS68&gt;600000000,4,IF(CS68&gt;200000000,5,IF(CS68&gt;100000000,6,IF(CS68&gt;50000000,7,IF(CS68&gt;30000000,8,IF(CS68&gt;10000000,9,IF(CS68&gt;7000000,10,IF(CS68&gt;4000000,11,IF(CS68&gt;2000000,12,IF(CS68&gt;1000000,13,IF(CS68&gt;700000,14,IF(CS68&gt;600000,15,IF(CS68&gt;500000,16,IF(CS68&gt;400000,17,IF(CS68&gt;300000,18,IF(CS68&gt;200000,19,IF(CS68&gt;=0,20,ERROR”)))))))))))))))))))))</f>
        <v>19</v>
      </c>
      <c r="CU68" s="27">
        <v>299990.5</v>
      </c>
      <c r="CV68" s="27">
        <f t="shared" si="16"/>
        <v>803887.5</v>
      </c>
      <c r="CW68" s="32">
        <v>0.75660000000000005</v>
      </c>
      <c r="CX68" s="32">
        <v>0.24340000000000001</v>
      </c>
      <c r="CY68" s="27">
        <v>762509.5</v>
      </c>
      <c r="CZ68" s="20" t="s">
        <v>16</v>
      </c>
      <c r="DA68" s="20" t="s">
        <v>16</v>
      </c>
      <c r="DB68" s="20">
        <v>107</v>
      </c>
      <c r="DC68" s="20">
        <v>3.5666666666666669</v>
      </c>
      <c r="DD68" s="30">
        <v>0.1</v>
      </c>
      <c r="DE68" s="20">
        <v>0</v>
      </c>
      <c r="DF68" s="20"/>
      <c r="DG68" s="20">
        <v>0</v>
      </c>
      <c r="DH68" s="20">
        <v>0</v>
      </c>
      <c r="DI68" s="20" t="s">
        <v>16</v>
      </c>
      <c r="DJ68" s="20"/>
      <c r="DK68" s="20" t="s">
        <v>16</v>
      </c>
      <c r="DL68" s="20" t="s">
        <v>16</v>
      </c>
      <c r="DM68" s="20" t="s">
        <v>16</v>
      </c>
      <c r="DN68" s="20"/>
      <c r="DO68" s="33">
        <f t="shared" si="19"/>
        <v>2</v>
      </c>
      <c r="DP68" s="33">
        <f t="shared" si="20"/>
        <v>0</v>
      </c>
      <c r="DQ68" s="33">
        <f t="shared" si="21"/>
        <v>2</v>
      </c>
      <c r="DR68" s="33">
        <f t="shared" si="22"/>
        <v>0</v>
      </c>
      <c r="DS68" s="27">
        <f t="shared" si="23"/>
        <v>387972.5</v>
      </c>
      <c r="DT68" s="27">
        <f t="shared" si="24"/>
        <v>0</v>
      </c>
      <c r="DU68" s="27">
        <f t="shared" si="25"/>
        <v>0</v>
      </c>
      <c r="DV68" s="27">
        <f t="shared" si="26"/>
        <v>387972.5</v>
      </c>
      <c r="DW68" s="27">
        <f t="shared" si="15"/>
        <v>193986.25</v>
      </c>
      <c r="DX68" s="20" t="s">
        <v>16</v>
      </c>
      <c r="DY68" s="20" t="s">
        <v>16</v>
      </c>
      <c r="DZ68" s="20" t="s">
        <v>16</v>
      </c>
      <c r="EA68" s="20" t="s">
        <v>16</v>
      </c>
      <c r="EB68" s="20">
        <v>258612.5</v>
      </c>
      <c r="EC68" s="20">
        <v>0</v>
      </c>
      <c r="ED68" s="20" t="s">
        <v>16</v>
      </c>
      <c r="EE68" s="20">
        <v>0</v>
      </c>
      <c r="EF68" s="30">
        <v>0.1</v>
      </c>
      <c r="EG68" s="20" t="s">
        <v>16</v>
      </c>
      <c r="EH68" s="20">
        <v>258612.5</v>
      </c>
      <c r="EI68" s="20" t="s">
        <v>16</v>
      </c>
      <c r="EJ68" s="20" t="s">
        <v>16</v>
      </c>
      <c r="EK68" s="20" t="s">
        <v>16</v>
      </c>
      <c r="EL68" s="20" t="s">
        <v>1074</v>
      </c>
      <c r="EM68" s="20" t="s">
        <v>1469</v>
      </c>
      <c r="EN68" s="20" t="s">
        <v>16</v>
      </c>
      <c r="EO68" s="20" t="s">
        <v>1470</v>
      </c>
      <c r="EP68" s="20" t="s">
        <v>16</v>
      </c>
      <c r="EQ68" s="20" t="s">
        <v>16</v>
      </c>
      <c r="ER68" s="20" t="s">
        <v>1347</v>
      </c>
      <c r="ES68" s="20" t="s">
        <v>1348</v>
      </c>
      <c r="ET68" s="20">
        <v>38</v>
      </c>
      <c r="EU68" s="20">
        <v>3810</v>
      </c>
      <c r="EV68" s="20" t="s">
        <v>406</v>
      </c>
      <c r="EW68" s="20" t="s">
        <v>251</v>
      </c>
      <c r="EX68" s="34" t="s">
        <v>16</v>
      </c>
      <c r="EY68" s="58">
        <v>1</v>
      </c>
      <c r="EZ68" s="21"/>
    </row>
    <row r="69" spans="1:156" s="64" customFormat="1" ht="12.75" customHeight="1" x14ac:dyDescent="0.2">
      <c r="A69" s="64" t="s">
        <v>1064</v>
      </c>
      <c r="B69" s="64" t="s">
        <v>1066</v>
      </c>
      <c r="C69" s="64">
        <v>1044270</v>
      </c>
      <c r="D69" s="64" t="s">
        <v>1064</v>
      </c>
      <c r="E69" s="64" t="s">
        <v>1065</v>
      </c>
      <c r="F69" s="64" t="s">
        <v>1066</v>
      </c>
      <c r="G69" s="20" t="s">
        <v>194</v>
      </c>
      <c r="H69" s="20" t="s">
        <v>1067</v>
      </c>
      <c r="I69" s="20" t="s">
        <v>1068</v>
      </c>
      <c r="J69" s="22" t="s">
        <v>1069</v>
      </c>
      <c r="K69" s="23">
        <v>0</v>
      </c>
      <c r="L69" s="23">
        <v>1</v>
      </c>
      <c r="M69" s="23" t="s">
        <v>16</v>
      </c>
      <c r="N69" s="23">
        <v>1</v>
      </c>
      <c r="O69" s="24" t="s">
        <v>1070</v>
      </c>
      <c r="P69" s="20" t="s">
        <v>1071</v>
      </c>
      <c r="Q69" s="20" t="s">
        <v>1070</v>
      </c>
      <c r="R69" s="20" t="s">
        <v>1072</v>
      </c>
      <c r="S69" s="20">
        <v>37</v>
      </c>
      <c r="T69" s="25">
        <v>52760</v>
      </c>
      <c r="U69" s="20" t="s">
        <v>1073</v>
      </c>
      <c r="V69" s="20" t="s">
        <v>576</v>
      </c>
      <c r="W69" s="26" t="s">
        <v>1031</v>
      </c>
      <c r="X69" s="20" t="s">
        <v>16</v>
      </c>
      <c r="Y69" s="20" t="s">
        <v>16</v>
      </c>
      <c r="Z69" s="20" t="str">
        <f t="shared" si="17"/>
        <v>-</v>
      </c>
      <c r="AA69" s="20" t="s">
        <v>16</v>
      </c>
      <c r="AB69" s="20">
        <v>46101</v>
      </c>
      <c r="AC69" s="27">
        <v>1752166.08</v>
      </c>
      <c r="AD69" s="20" t="s">
        <v>1074</v>
      </c>
      <c r="AE69" s="20" t="s">
        <v>1075</v>
      </c>
      <c r="AF69" s="20">
        <v>4</v>
      </c>
      <c r="AG69" s="20">
        <v>0</v>
      </c>
      <c r="AH69" s="20">
        <v>9</v>
      </c>
      <c r="AI69" s="20">
        <v>0.5</v>
      </c>
      <c r="AJ69" s="20" t="s">
        <v>16</v>
      </c>
      <c r="AK69" s="20" t="s">
        <v>16</v>
      </c>
      <c r="AL69" s="20">
        <v>0</v>
      </c>
      <c r="AM69" s="20" t="s">
        <v>16</v>
      </c>
      <c r="AN69" s="20" t="s">
        <v>16</v>
      </c>
      <c r="AO69" s="20">
        <v>1</v>
      </c>
      <c r="AP69" s="26" t="s">
        <v>1076</v>
      </c>
      <c r="AQ69" s="26" t="s">
        <v>16</v>
      </c>
      <c r="AR69" s="26" t="s">
        <v>16</v>
      </c>
      <c r="AS69" s="20" t="s">
        <v>16</v>
      </c>
      <c r="AT69" s="26" t="s">
        <v>16</v>
      </c>
      <c r="AU69" s="26" t="s">
        <v>16</v>
      </c>
      <c r="AV69" s="26" t="s">
        <v>16</v>
      </c>
      <c r="AW69" s="28" t="s">
        <v>16</v>
      </c>
      <c r="AX69" s="28" t="s">
        <v>16</v>
      </c>
      <c r="AY69" s="28" t="s">
        <v>16</v>
      </c>
      <c r="AZ69" s="28" t="s">
        <v>16</v>
      </c>
      <c r="BA69" s="28" t="s">
        <v>16</v>
      </c>
      <c r="BB69" s="29">
        <v>0</v>
      </c>
      <c r="BC69" s="26">
        <v>42196</v>
      </c>
      <c r="BD69" s="26">
        <v>42681</v>
      </c>
      <c r="BE69" s="26" t="s">
        <v>1031</v>
      </c>
      <c r="BF69" s="20" t="s">
        <v>1077</v>
      </c>
      <c r="BG69" s="20">
        <v>0</v>
      </c>
      <c r="BH69" s="27">
        <v>0</v>
      </c>
      <c r="BI69" s="20" t="s">
        <v>16</v>
      </c>
      <c r="BJ69" s="20" t="s">
        <v>16</v>
      </c>
      <c r="BK69" s="20" t="s">
        <v>16</v>
      </c>
      <c r="BL69" s="20" t="s">
        <v>16</v>
      </c>
      <c r="BM69" s="20" t="s">
        <v>16</v>
      </c>
      <c r="BN69" s="20" t="s">
        <v>16</v>
      </c>
      <c r="BO69" s="20" t="s">
        <v>16</v>
      </c>
      <c r="BP69" s="20" t="s">
        <v>16</v>
      </c>
      <c r="BQ69" s="20" t="s">
        <v>16</v>
      </c>
      <c r="BR69" s="20" t="s">
        <v>16</v>
      </c>
      <c r="BS69" s="20" t="s">
        <v>16</v>
      </c>
      <c r="BT69" s="20" t="s">
        <v>16</v>
      </c>
      <c r="BU69" s="20" t="s">
        <v>16</v>
      </c>
      <c r="BV69" s="20" t="s">
        <v>16</v>
      </c>
      <c r="BW69" s="20" t="s">
        <v>16</v>
      </c>
      <c r="BX69" s="20" t="s">
        <v>16</v>
      </c>
      <c r="BY69" s="20" t="s">
        <v>16</v>
      </c>
      <c r="BZ69" s="20" t="s">
        <v>16</v>
      </c>
      <c r="CA69" s="20" t="s">
        <v>16</v>
      </c>
      <c r="CB69" s="20" t="s">
        <v>16</v>
      </c>
      <c r="CC69" s="20" t="s">
        <v>16</v>
      </c>
      <c r="CD69" s="20" t="s">
        <v>16</v>
      </c>
      <c r="CE69" s="20">
        <f t="shared" si="18"/>
        <v>0</v>
      </c>
      <c r="CF69" s="20" t="s">
        <v>16</v>
      </c>
      <c r="CG69" s="20" t="s">
        <v>16</v>
      </c>
      <c r="CH69" s="20" t="s">
        <v>16</v>
      </c>
      <c r="CI69" s="27" t="s">
        <v>16</v>
      </c>
      <c r="CJ69" s="27" t="s">
        <v>16</v>
      </c>
      <c r="CK69" s="31" t="s">
        <v>16</v>
      </c>
      <c r="CL69" s="27" t="s">
        <v>16</v>
      </c>
      <c r="CM69" s="20" t="s">
        <v>16</v>
      </c>
      <c r="CN69" s="20" t="s">
        <v>16</v>
      </c>
      <c r="CO69" s="20" t="s">
        <v>16</v>
      </c>
      <c r="CP69" s="20" t="s">
        <v>16</v>
      </c>
      <c r="CQ69" s="20" t="s">
        <v>16</v>
      </c>
      <c r="CR69" s="20" t="s">
        <v>16</v>
      </c>
      <c r="CS69" s="27">
        <v>1752166.08</v>
      </c>
      <c r="CT69" s="79">
        <f>IF(OR(CS69="",CS69="-"),"NA",IF(CS69&gt;10000000000,1,IF(CS69&gt;3000000000,2,IF(CS69&gt;1000000000,3,IF(CS69&gt;600000000,4,IF(CS69&gt;200000000,5,IF(CS69&gt;100000000,6,IF(CS69&gt;50000000,7,IF(CS69&gt;30000000,8,IF(CS69&gt;10000000,9,IF(CS69&gt;7000000,10,IF(CS69&gt;4000000,11,IF(CS69&gt;2000000,12,IF(CS69&gt;1000000,13,IF(CS69&gt;700000,14,IF(CS69&gt;600000,15,IF(CS69&gt;500000,16,IF(CS69&gt;400000,17,IF(CS69&gt;300000,18,IF(CS69&gt;200000,19,IF(CS69&gt;=0,20,ERROR”)))))))))))))))))))))</f>
        <v>13</v>
      </c>
      <c r="CU69" s="27">
        <v>2032512.6528</v>
      </c>
      <c r="CV69" s="27">
        <f t="shared" si="16"/>
        <v>0</v>
      </c>
      <c r="CW69" s="32">
        <v>0</v>
      </c>
      <c r="CX69" s="32">
        <v>1</v>
      </c>
      <c r="CY69" s="27">
        <v>-280346.57279999997</v>
      </c>
      <c r="CZ69" s="20" t="s">
        <v>16</v>
      </c>
      <c r="DA69" s="20" t="s">
        <v>16</v>
      </c>
      <c r="DB69" s="20">
        <v>485</v>
      </c>
      <c r="DC69" s="20">
        <v>16.166666666666668</v>
      </c>
      <c r="DD69" s="30">
        <v>0.1</v>
      </c>
      <c r="DE69" s="20">
        <v>0</v>
      </c>
      <c r="DF69" s="20"/>
      <c r="DG69" s="20">
        <v>0</v>
      </c>
      <c r="DH69" s="20">
        <v>0</v>
      </c>
      <c r="DI69" s="20" t="s">
        <v>16</v>
      </c>
      <c r="DJ69" s="20"/>
      <c r="DK69" s="20" t="s">
        <v>16</v>
      </c>
      <c r="DL69" s="20" t="s">
        <v>16</v>
      </c>
      <c r="DM69" s="20" t="s">
        <v>16</v>
      </c>
      <c r="DN69" s="20"/>
      <c r="DO69" s="33">
        <f t="shared" si="19"/>
        <v>1</v>
      </c>
      <c r="DP69" s="33">
        <f t="shared" si="20"/>
        <v>0</v>
      </c>
      <c r="DQ69" s="33">
        <f t="shared" si="21"/>
        <v>1</v>
      </c>
      <c r="DR69" s="33">
        <f t="shared" si="22"/>
        <v>0</v>
      </c>
      <c r="DS69" s="27">
        <f t="shared" si="23"/>
        <v>1752166.08</v>
      </c>
      <c r="DT69" s="27">
        <f t="shared" si="24"/>
        <v>0</v>
      </c>
      <c r="DU69" s="27">
        <f t="shared" si="25"/>
        <v>0</v>
      </c>
      <c r="DV69" s="27">
        <f t="shared" si="26"/>
        <v>1752166.08</v>
      </c>
      <c r="DW69" s="27">
        <f t="shared" si="15"/>
        <v>1752166.08</v>
      </c>
      <c r="DX69" s="20" t="s">
        <v>16</v>
      </c>
      <c r="DY69" s="20" t="s">
        <v>16</v>
      </c>
      <c r="DZ69" s="20" t="s">
        <v>16</v>
      </c>
      <c r="EA69" s="20" t="s">
        <v>16</v>
      </c>
      <c r="EB69" s="20">
        <v>1752166.08</v>
      </c>
      <c r="EC69" s="20">
        <v>0</v>
      </c>
      <c r="ED69" s="20" t="s">
        <v>16</v>
      </c>
      <c r="EE69" s="20">
        <v>0</v>
      </c>
      <c r="EF69" s="20">
        <v>0</v>
      </c>
      <c r="EG69" s="20" t="s">
        <v>16</v>
      </c>
      <c r="EH69" s="20">
        <v>1752166.08</v>
      </c>
      <c r="EI69" s="20" t="s">
        <v>16</v>
      </c>
      <c r="EJ69" s="20" t="s">
        <v>16</v>
      </c>
      <c r="EK69" s="20" t="s">
        <v>16</v>
      </c>
      <c r="EL69" s="20" t="s">
        <v>1074</v>
      </c>
      <c r="EM69" s="20" t="s">
        <v>1077</v>
      </c>
      <c r="EN69" s="20" t="s">
        <v>16</v>
      </c>
      <c r="EO69" s="20" t="s">
        <v>1075</v>
      </c>
      <c r="EP69" s="20" t="s">
        <v>16</v>
      </c>
      <c r="EQ69" s="20" t="s">
        <v>16</v>
      </c>
      <c r="ER69" s="20" t="s">
        <v>16</v>
      </c>
      <c r="ES69" s="20" t="s">
        <v>1078</v>
      </c>
      <c r="ET69" s="20">
        <v>37</v>
      </c>
      <c r="EU69" s="20">
        <v>52760</v>
      </c>
      <c r="EV69" s="20" t="s">
        <v>1079</v>
      </c>
      <c r="EW69" s="20" t="s">
        <v>576</v>
      </c>
      <c r="EX69" s="34" t="s">
        <v>16</v>
      </c>
      <c r="EY69" s="58">
        <v>1</v>
      </c>
      <c r="EZ69" s="21"/>
    </row>
    <row r="70" spans="1:156" s="64" customFormat="1" ht="12.75" customHeight="1" x14ac:dyDescent="0.2">
      <c r="A70" s="64" t="s">
        <v>1461</v>
      </c>
      <c r="B70" s="64" t="s">
        <v>1463</v>
      </c>
      <c r="C70" s="64">
        <v>1044509</v>
      </c>
      <c r="D70" s="64" t="s">
        <v>1461</v>
      </c>
      <c r="E70" s="64" t="s">
        <v>1462</v>
      </c>
      <c r="F70" s="64" t="s">
        <v>1463</v>
      </c>
      <c r="G70" s="20" t="s">
        <v>194</v>
      </c>
      <c r="H70" s="20" t="s">
        <v>1138</v>
      </c>
      <c r="I70" s="20" t="s">
        <v>358</v>
      </c>
      <c r="J70" s="22" t="s">
        <v>1464</v>
      </c>
      <c r="K70" s="23">
        <v>0</v>
      </c>
      <c r="L70" s="23">
        <v>1</v>
      </c>
      <c r="M70" s="23" t="s">
        <v>16</v>
      </c>
      <c r="N70" s="23">
        <v>1</v>
      </c>
      <c r="O70" s="24" t="s">
        <v>1383</v>
      </c>
      <c r="P70" s="20" t="s">
        <v>1384</v>
      </c>
      <c r="Q70" s="20" t="s">
        <v>1385</v>
      </c>
      <c r="R70" s="20" t="s">
        <v>1386</v>
      </c>
      <c r="S70" s="20">
        <v>153</v>
      </c>
      <c r="T70" s="25" t="s">
        <v>1220</v>
      </c>
      <c r="U70" s="20" t="s">
        <v>365</v>
      </c>
      <c r="V70" s="20" t="s">
        <v>251</v>
      </c>
      <c r="W70" s="26" t="s">
        <v>1387</v>
      </c>
      <c r="X70" s="20">
        <v>89</v>
      </c>
      <c r="Y70" s="20" t="s">
        <v>251</v>
      </c>
      <c r="Z70" s="20" t="str">
        <f t="shared" si="17"/>
        <v>-</v>
      </c>
      <c r="AA70" s="20" t="s">
        <v>1388</v>
      </c>
      <c r="AB70" s="20">
        <v>46101</v>
      </c>
      <c r="AC70" s="27">
        <v>390000</v>
      </c>
      <c r="AD70" s="20" t="s">
        <v>1074</v>
      </c>
      <c r="AE70" s="20" t="s">
        <v>1421</v>
      </c>
      <c r="AF70" s="20">
        <v>3</v>
      </c>
      <c r="AG70" s="20">
        <v>0</v>
      </c>
      <c r="AH70" s="20">
        <v>5</v>
      </c>
      <c r="AI70" s="20">
        <v>0.5</v>
      </c>
      <c r="AJ70" s="20" t="s">
        <v>16</v>
      </c>
      <c r="AK70" s="20" t="s">
        <v>16</v>
      </c>
      <c r="AL70" s="20">
        <v>0</v>
      </c>
      <c r="AM70" s="20" t="s">
        <v>16</v>
      </c>
      <c r="AN70" s="20" t="s">
        <v>16</v>
      </c>
      <c r="AO70" s="20">
        <v>1</v>
      </c>
      <c r="AP70" s="26" t="s">
        <v>1076</v>
      </c>
      <c r="AQ70" s="26" t="s">
        <v>16</v>
      </c>
      <c r="AR70" s="26" t="s">
        <v>16</v>
      </c>
      <c r="AS70" s="20" t="s">
        <v>16</v>
      </c>
      <c r="AT70" s="26" t="s">
        <v>16</v>
      </c>
      <c r="AU70" s="26" t="s">
        <v>16</v>
      </c>
      <c r="AV70" s="26" t="s">
        <v>16</v>
      </c>
      <c r="AW70" s="28" t="s">
        <v>16</v>
      </c>
      <c r="AX70" s="28" t="s">
        <v>16</v>
      </c>
      <c r="AY70" s="28" t="s">
        <v>16</v>
      </c>
      <c r="AZ70" s="28" t="s">
        <v>16</v>
      </c>
      <c r="BA70" s="28" t="s">
        <v>16</v>
      </c>
      <c r="BB70" s="29">
        <v>0</v>
      </c>
      <c r="BC70" s="26">
        <v>42339</v>
      </c>
      <c r="BD70" s="26">
        <v>42916</v>
      </c>
      <c r="BE70" s="26" t="s">
        <v>1353</v>
      </c>
      <c r="BF70" s="20" t="s">
        <v>1464</v>
      </c>
      <c r="BG70" s="20">
        <v>0</v>
      </c>
      <c r="BH70" s="27">
        <v>0</v>
      </c>
      <c r="BI70" s="20" t="s">
        <v>16</v>
      </c>
      <c r="BJ70" s="20" t="s">
        <v>16</v>
      </c>
      <c r="BK70" s="20" t="s">
        <v>16</v>
      </c>
      <c r="BL70" s="20" t="s">
        <v>16</v>
      </c>
      <c r="BM70" s="20" t="s">
        <v>16</v>
      </c>
      <c r="BN70" s="20" t="s">
        <v>16</v>
      </c>
      <c r="BO70" s="20" t="s">
        <v>16</v>
      </c>
      <c r="BP70" s="20" t="s">
        <v>16</v>
      </c>
      <c r="BQ70" s="20" t="s">
        <v>16</v>
      </c>
      <c r="BR70" s="20" t="s">
        <v>16</v>
      </c>
      <c r="BS70" s="20" t="s">
        <v>16</v>
      </c>
      <c r="BT70" s="20" t="s">
        <v>16</v>
      </c>
      <c r="BU70" s="20" t="s">
        <v>16</v>
      </c>
      <c r="BV70" s="20" t="s">
        <v>16</v>
      </c>
      <c r="BW70" s="20" t="s">
        <v>16</v>
      </c>
      <c r="BX70" s="20" t="s">
        <v>16</v>
      </c>
      <c r="BY70" s="20" t="s">
        <v>16</v>
      </c>
      <c r="BZ70" s="20" t="s">
        <v>16</v>
      </c>
      <c r="CA70" s="20" t="s">
        <v>16</v>
      </c>
      <c r="CB70" s="20" t="s">
        <v>16</v>
      </c>
      <c r="CC70" s="20" t="s">
        <v>16</v>
      </c>
      <c r="CD70" s="20" t="s">
        <v>16</v>
      </c>
      <c r="CE70" s="20">
        <f t="shared" si="18"/>
        <v>0</v>
      </c>
      <c r="CF70" s="20" t="s">
        <v>16</v>
      </c>
      <c r="CG70" s="20" t="s">
        <v>16</v>
      </c>
      <c r="CH70" s="20" t="s">
        <v>16</v>
      </c>
      <c r="CI70" s="27" t="s">
        <v>16</v>
      </c>
      <c r="CJ70" s="27" t="s">
        <v>16</v>
      </c>
      <c r="CK70" s="31" t="s">
        <v>16</v>
      </c>
      <c r="CL70" s="27" t="s">
        <v>16</v>
      </c>
      <c r="CM70" s="20" t="s">
        <v>16</v>
      </c>
      <c r="CN70" s="20" t="s">
        <v>16</v>
      </c>
      <c r="CO70" s="20" t="s">
        <v>16</v>
      </c>
      <c r="CP70" s="20" t="s">
        <v>16</v>
      </c>
      <c r="CQ70" s="20" t="s">
        <v>16</v>
      </c>
      <c r="CR70" s="20" t="s">
        <v>16</v>
      </c>
      <c r="CS70" s="27">
        <v>332975</v>
      </c>
      <c r="CT70" s="79">
        <f>IF(OR(CS70="",CS70="-"),"NA",IF(CS70&gt;10000000000,1,IF(CS70&gt;3000000000,2,IF(CS70&gt;1000000000,3,IF(CS70&gt;600000000,4,IF(CS70&gt;200000000,5,IF(CS70&gt;100000000,6,IF(CS70&gt;50000000,7,IF(CS70&gt;30000000,8,IF(CS70&gt;10000000,9,IF(CS70&gt;7000000,10,IF(CS70&gt;4000000,11,IF(CS70&gt;2000000,12,IF(CS70&gt;1000000,13,IF(CS70&gt;700000,14,IF(CS70&gt;600000,15,IF(CS70&gt;500000,16,IF(CS70&gt;400000,17,IF(CS70&gt;300000,18,IF(CS70&gt;200000,19,IF(CS70&gt;=0,20,ERROR”)))))))))))))))))))))</f>
        <v>18</v>
      </c>
      <c r="CU70" s="27">
        <v>386251</v>
      </c>
      <c r="CV70" s="27">
        <f t="shared" si="16"/>
        <v>57025</v>
      </c>
      <c r="CW70" s="32">
        <v>0.14621794871794871</v>
      </c>
      <c r="CX70" s="32">
        <v>0.85378205128205131</v>
      </c>
      <c r="CY70" s="27">
        <v>3749</v>
      </c>
      <c r="CZ70" s="20" t="s">
        <v>16</v>
      </c>
      <c r="DA70" s="20" t="s">
        <v>16</v>
      </c>
      <c r="DB70" s="20">
        <v>577</v>
      </c>
      <c r="DC70" s="20">
        <v>19.233333333333334</v>
      </c>
      <c r="DD70" s="22">
        <v>2.5000000000000001E-2</v>
      </c>
      <c r="DE70" s="20">
        <v>0</v>
      </c>
      <c r="DF70" s="20"/>
      <c r="DG70" s="20">
        <v>0</v>
      </c>
      <c r="DH70" s="20">
        <v>0</v>
      </c>
      <c r="DI70" s="20">
        <v>2</v>
      </c>
      <c r="DJ70" s="20">
        <v>1</v>
      </c>
      <c r="DK70" s="20" t="s">
        <v>16</v>
      </c>
      <c r="DL70" s="20" t="s">
        <v>16</v>
      </c>
      <c r="DM70" s="20" t="s">
        <v>16</v>
      </c>
      <c r="DN70" s="20"/>
      <c r="DO70" s="33">
        <f t="shared" si="19"/>
        <v>5</v>
      </c>
      <c r="DP70" s="33">
        <f t="shared" si="20"/>
        <v>0</v>
      </c>
      <c r="DQ70" s="33">
        <f t="shared" si="21"/>
        <v>5</v>
      </c>
      <c r="DR70" s="33">
        <f t="shared" si="22"/>
        <v>0</v>
      </c>
      <c r="DS70" s="27">
        <f t="shared" si="23"/>
        <v>1946087.54</v>
      </c>
      <c r="DT70" s="27">
        <f t="shared" si="24"/>
        <v>0</v>
      </c>
      <c r="DU70" s="27">
        <f t="shared" si="25"/>
        <v>0</v>
      </c>
      <c r="DV70" s="27">
        <f t="shared" si="26"/>
        <v>1946087.54</v>
      </c>
      <c r="DW70" s="27">
        <f t="shared" si="15"/>
        <v>389217.50800000003</v>
      </c>
      <c r="DX70" s="20" t="s">
        <v>16</v>
      </c>
      <c r="DY70" s="20" t="s">
        <v>16</v>
      </c>
      <c r="DZ70" s="20" t="s">
        <v>16</v>
      </c>
      <c r="EA70" s="20" t="s">
        <v>16</v>
      </c>
      <c r="EB70" s="20">
        <v>332975</v>
      </c>
      <c r="EC70" s="20">
        <v>0</v>
      </c>
      <c r="ED70" s="20" t="s">
        <v>16</v>
      </c>
      <c r="EE70" s="20">
        <v>0</v>
      </c>
      <c r="EF70" s="20">
        <v>0</v>
      </c>
      <c r="EG70" s="20" t="s">
        <v>16</v>
      </c>
      <c r="EH70" s="20">
        <v>332975</v>
      </c>
      <c r="EI70" s="20" t="s">
        <v>16</v>
      </c>
      <c r="EJ70" s="20" t="s">
        <v>16</v>
      </c>
      <c r="EK70" s="20" t="s">
        <v>16</v>
      </c>
      <c r="EL70" s="20" t="s">
        <v>1074</v>
      </c>
      <c r="EM70" s="20" t="s">
        <v>1464</v>
      </c>
      <c r="EN70" s="20" t="s">
        <v>16</v>
      </c>
      <c r="EO70" s="20" t="s">
        <v>1421</v>
      </c>
      <c r="EP70" s="20" t="s">
        <v>16</v>
      </c>
      <c r="EQ70" s="20" t="s">
        <v>16</v>
      </c>
      <c r="ER70" s="20" t="s">
        <v>1390</v>
      </c>
      <c r="ES70" s="20" t="s">
        <v>1465</v>
      </c>
      <c r="ET70" s="20">
        <v>153</v>
      </c>
      <c r="EU70" s="20">
        <v>3100</v>
      </c>
      <c r="EV70" s="20" t="s">
        <v>406</v>
      </c>
      <c r="EW70" s="20" t="s">
        <v>251</v>
      </c>
      <c r="EX70" s="34" t="s">
        <v>16</v>
      </c>
      <c r="EY70" s="58">
        <v>1</v>
      </c>
      <c r="EZ70" s="21"/>
    </row>
    <row r="71" spans="1:156" s="64" customFormat="1" ht="12.75" customHeight="1" x14ac:dyDescent="0.2">
      <c r="A71" s="64" t="s">
        <v>1198</v>
      </c>
      <c r="B71" s="64" t="s">
        <v>1200</v>
      </c>
      <c r="C71" s="64">
        <v>1038888</v>
      </c>
      <c r="D71" s="64" t="s">
        <v>1198</v>
      </c>
      <c r="E71" s="64" t="s">
        <v>1199</v>
      </c>
      <c r="F71" s="64" t="s">
        <v>1200</v>
      </c>
      <c r="G71" s="20" t="s">
        <v>194</v>
      </c>
      <c r="H71" s="20" t="s">
        <v>1067</v>
      </c>
      <c r="I71" s="20" t="s">
        <v>1068</v>
      </c>
      <c r="J71" s="22" t="s">
        <v>1201</v>
      </c>
      <c r="K71" s="23">
        <v>0</v>
      </c>
      <c r="L71" s="23">
        <v>1</v>
      </c>
      <c r="M71" s="23" t="s">
        <v>16</v>
      </c>
      <c r="N71" s="23">
        <v>1</v>
      </c>
      <c r="O71" s="24" t="s">
        <v>1202</v>
      </c>
      <c r="P71" s="20" t="s">
        <v>1203</v>
      </c>
      <c r="Q71" s="20" t="s">
        <v>1204</v>
      </c>
      <c r="R71" s="20" t="s">
        <v>1205</v>
      </c>
      <c r="S71" s="20">
        <v>573</v>
      </c>
      <c r="T71" s="25">
        <v>11580</v>
      </c>
      <c r="U71" s="20" t="s">
        <v>467</v>
      </c>
      <c r="V71" s="20" t="s">
        <v>251</v>
      </c>
      <c r="W71" s="26" t="s">
        <v>1206</v>
      </c>
      <c r="X71" s="20">
        <v>21</v>
      </c>
      <c r="Y71" s="20" t="s">
        <v>251</v>
      </c>
      <c r="Z71" s="20" t="str">
        <f t="shared" si="17"/>
        <v>-</v>
      </c>
      <c r="AA71" s="20" t="s">
        <v>1207</v>
      </c>
      <c r="AB71" s="20">
        <v>46101</v>
      </c>
      <c r="AC71" s="27">
        <v>169027.08</v>
      </c>
      <c r="AD71" s="20" t="s">
        <v>1074</v>
      </c>
      <c r="AE71" s="20" t="s">
        <v>1208</v>
      </c>
      <c r="AF71" s="20">
        <v>1</v>
      </c>
      <c r="AG71" s="20">
        <v>0</v>
      </c>
      <c r="AH71" s="20" t="s">
        <v>16</v>
      </c>
      <c r="AI71" s="21" t="s">
        <v>4862</v>
      </c>
      <c r="AJ71" s="20" t="s">
        <v>16</v>
      </c>
      <c r="AK71" s="20" t="s">
        <v>16</v>
      </c>
      <c r="AL71" s="20" t="s">
        <v>16</v>
      </c>
      <c r="AM71" s="20" t="s">
        <v>16</v>
      </c>
      <c r="AN71" s="20" t="s">
        <v>16</v>
      </c>
      <c r="AO71" s="20">
        <v>1</v>
      </c>
      <c r="AP71" s="26">
        <v>42678</v>
      </c>
      <c r="AQ71" s="26" t="s">
        <v>16</v>
      </c>
      <c r="AR71" s="26" t="s">
        <v>16</v>
      </c>
      <c r="AS71" s="20" t="s">
        <v>16</v>
      </c>
      <c r="AT71" s="26" t="s">
        <v>16</v>
      </c>
      <c r="AU71" s="26" t="s">
        <v>16</v>
      </c>
      <c r="AV71" s="26" t="s">
        <v>16</v>
      </c>
      <c r="AW71" s="28" t="s">
        <v>16</v>
      </c>
      <c r="AX71" s="28" t="s">
        <v>16</v>
      </c>
      <c r="AY71" s="28" t="s">
        <v>16</v>
      </c>
      <c r="AZ71" s="28" t="s">
        <v>16</v>
      </c>
      <c r="BA71" s="28" t="s">
        <v>16</v>
      </c>
      <c r="BB71" s="29">
        <v>0</v>
      </c>
      <c r="BC71" s="26">
        <v>42346</v>
      </c>
      <c r="BD71" s="26">
        <v>42706</v>
      </c>
      <c r="BE71" s="26" t="s">
        <v>1209</v>
      </c>
      <c r="BF71" s="20" t="s">
        <v>1201</v>
      </c>
      <c r="BG71" s="30">
        <v>0.1</v>
      </c>
      <c r="BH71" s="27">
        <v>14571.300000000001</v>
      </c>
      <c r="BI71" s="20" t="s">
        <v>16</v>
      </c>
      <c r="BJ71" s="20" t="s">
        <v>16</v>
      </c>
      <c r="BK71" s="20" t="s">
        <v>16</v>
      </c>
      <c r="BL71" s="20" t="s">
        <v>16</v>
      </c>
      <c r="BM71" s="20" t="s">
        <v>16</v>
      </c>
      <c r="BN71" s="20" t="s">
        <v>16</v>
      </c>
      <c r="BO71" s="20" t="s">
        <v>16</v>
      </c>
      <c r="BP71" s="20" t="s">
        <v>16</v>
      </c>
      <c r="BQ71" s="20" t="s">
        <v>16</v>
      </c>
      <c r="BR71" s="20" t="s">
        <v>16</v>
      </c>
      <c r="BS71" s="20" t="s">
        <v>16</v>
      </c>
      <c r="BT71" s="20" t="s">
        <v>16</v>
      </c>
      <c r="BU71" s="20" t="s">
        <v>16</v>
      </c>
      <c r="BV71" s="20" t="s">
        <v>16</v>
      </c>
      <c r="BW71" s="20" t="s">
        <v>16</v>
      </c>
      <c r="BX71" s="20" t="s">
        <v>16</v>
      </c>
      <c r="BY71" s="20" t="s">
        <v>16</v>
      </c>
      <c r="BZ71" s="20" t="s">
        <v>16</v>
      </c>
      <c r="CA71" s="20" t="s">
        <v>16</v>
      </c>
      <c r="CB71" s="20" t="s">
        <v>16</v>
      </c>
      <c r="CC71" s="20" t="s">
        <v>16</v>
      </c>
      <c r="CD71" s="20" t="s">
        <v>16</v>
      </c>
      <c r="CE71" s="20">
        <f t="shared" si="18"/>
        <v>0</v>
      </c>
      <c r="CF71" s="20" t="s">
        <v>16</v>
      </c>
      <c r="CG71" s="20" t="s">
        <v>16</v>
      </c>
      <c r="CH71" s="20" t="s">
        <v>16</v>
      </c>
      <c r="CI71" s="27" t="s">
        <v>16</v>
      </c>
      <c r="CJ71" s="27" t="s">
        <v>16</v>
      </c>
      <c r="CK71" s="31" t="s">
        <v>16</v>
      </c>
      <c r="CL71" s="27" t="s">
        <v>16</v>
      </c>
      <c r="CM71" s="20" t="s">
        <v>16</v>
      </c>
      <c r="CN71" s="20" t="s">
        <v>16</v>
      </c>
      <c r="CO71" s="20" t="s">
        <v>16</v>
      </c>
      <c r="CP71" s="20" t="s">
        <v>16</v>
      </c>
      <c r="CQ71" s="20" t="s">
        <v>16</v>
      </c>
      <c r="CR71" s="20" t="s">
        <v>16</v>
      </c>
      <c r="CS71" s="27">
        <v>145713</v>
      </c>
      <c r="CT71" s="79">
        <f>IF(OR(CS71="",CS71="-"),"NA",IF(CS71&gt;10000000000,1,IF(CS71&gt;3000000000,2,IF(CS71&gt;1000000000,3,IF(CS71&gt;600000000,4,IF(CS71&gt;200000000,5,IF(CS71&gt;100000000,6,IF(CS71&gt;50000000,7,IF(CS71&gt;30000000,8,IF(CS71&gt;10000000,9,IF(CS71&gt;7000000,10,IF(CS71&gt;4000000,11,IF(CS71&gt;2000000,12,IF(CS71&gt;1000000,13,IF(CS71&gt;700000,14,IF(CS71&gt;600000,15,IF(CS71&gt;500000,16,IF(CS71&gt;400000,17,IF(CS71&gt;300000,18,IF(CS71&gt;200000,19,IF(CS71&gt;=0,20,ERROR”)))))))))))))))))))))</f>
        <v>20</v>
      </c>
      <c r="CU71" s="27">
        <v>169027.08</v>
      </c>
      <c r="CV71" s="27">
        <f t="shared" si="16"/>
        <v>23314.079999999987</v>
      </c>
      <c r="CW71" s="32">
        <v>0.13793103448275856</v>
      </c>
      <c r="CX71" s="32">
        <v>0.86206896551724144</v>
      </c>
      <c r="CY71" s="27">
        <v>0</v>
      </c>
      <c r="CZ71" s="20" t="s">
        <v>16</v>
      </c>
      <c r="DA71" s="20" t="s">
        <v>16</v>
      </c>
      <c r="DB71" s="20">
        <v>360</v>
      </c>
      <c r="DC71" s="20">
        <v>12</v>
      </c>
      <c r="DD71" s="30">
        <v>0.1</v>
      </c>
      <c r="DE71" s="20">
        <v>0</v>
      </c>
      <c r="DF71" s="20"/>
      <c r="DG71" s="20">
        <v>0</v>
      </c>
      <c r="DH71" s="20">
        <v>0</v>
      </c>
      <c r="DI71" s="20" t="s">
        <v>16</v>
      </c>
      <c r="DJ71" s="20"/>
      <c r="DK71" s="20" t="s">
        <v>16</v>
      </c>
      <c r="DL71" s="20" t="s">
        <v>16</v>
      </c>
      <c r="DM71" s="20" t="s">
        <v>16</v>
      </c>
      <c r="DN71" s="20"/>
      <c r="DO71" s="33">
        <f t="shared" si="19"/>
        <v>2</v>
      </c>
      <c r="DP71" s="33">
        <f t="shared" si="20"/>
        <v>0</v>
      </c>
      <c r="DQ71" s="33">
        <f t="shared" si="21"/>
        <v>2</v>
      </c>
      <c r="DR71" s="33">
        <f t="shared" si="22"/>
        <v>0</v>
      </c>
      <c r="DS71" s="27">
        <f t="shared" si="23"/>
        <v>1104118</v>
      </c>
      <c r="DT71" s="27">
        <f t="shared" si="24"/>
        <v>0</v>
      </c>
      <c r="DU71" s="27">
        <f t="shared" si="25"/>
        <v>0</v>
      </c>
      <c r="DV71" s="27">
        <f t="shared" si="26"/>
        <v>1104118</v>
      </c>
      <c r="DW71" s="27">
        <f t="shared" si="15"/>
        <v>552059</v>
      </c>
      <c r="DX71" s="20" t="s">
        <v>16</v>
      </c>
      <c r="DY71" s="20" t="s">
        <v>16</v>
      </c>
      <c r="DZ71" s="20" t="s">
        <v>16</v>
      </c>
      <c r="EA71" s="20" t="s">
        <v>16</v>
      </c>
      <c r="EB71" s="20">
        <v>145713</v>
      </c>
      <c r="EC71" s="20">
        <v>0</v>
      </c>
      <c r="ED71" s="20" t="s">
        <v>16</v>
      </c>
      <c r="EE71" s="20">
        <v>0</v>
      </c>
      <c r="EF71" s="30">
        <v>0.1</v>
      </c>
      <c r="EG71" s="20" t="s">
        <v>16</v>
      </c>
      <c r="EH71" s="20">
        <v>145713</v>
      </c>
      <c r="EI71" s="20" t="s">
        <v>16</v>
      </c>
      <c r="EJ71" s="20" t="s">
        <v>16</v>
      </c>
      <c r="EK71" s="20" t="s">
        <v>16</v>
      </c>
      <c r="EL71" s="20" t="s">
        <v>1074</v>
      </c>
      <c r="EM71" s="20" t="s">
        <v>1201</v>
      </c>
      <c r="EN71" s="20" t="s">
        <v>16</v>
      </c>
      <c r="EO71" s="20" t="s">
        <v>1208</v>
      </c>
      <c r="EP71" s="20" t="s">
        <v>16</v>
      </c>
      <c r="EQ71" s="20" t="s">
        <v>16</v>
      </c>
      <c r="ER71" s="20" t="s">
        <v>1210</v>
      </c>
      <c r="ES71" s="20" t="s">
        <v>1211</v>
      </c>
      <c r="ET71" s="20">
        <v>573</v>
      </c>
      <c r="EU71" s="20">
        <v>11580</v>
      </c>
      <c r="EV71" s="20" t="s">
        <v>500</v>
      </c>
      <c r="EW71" s="20" t="s">
        <v>251</v>
      </c>
      <c r="EX71" s="34" t="s">
        <v>16</v>
      </c>
      <c r="EY71" s="58">
        <v>1</v>
      </c>
      <c r="EZ71" s="21"/>
    </row>
    <row r="72" spans="1:156" s="64" customFormat="1" ht="12.75" customHeight="1" x14ac:dyDescent="0.2">
      <c r="A72" s="64" t="s">
        <v>1413</v>
      </c>
      <c r="B72" s="64" t="s">
        <v>1415</v>
      </c>
      <c r="C72" s="64">
        <v>1044735</v>
      </c>
      <c r="D72" s="64" t="s">
        <v>1413</v>
      </c>
      <c r="E72" s="64" t="s">
        <v>1414</v>
      </c>
      <c r="F72" s="64" t="s">
        <v>1415</v>
      </c>
      <c r="G72" s="20" t="s">
        <v>194</v>
      </c>
      <c r="H72" s="20" t="s">
        <v>1138</v>
      </c>
      <c r="I72" s="20" t="s">
        <v>358</v>
      </c>
      <c r="J72" s="22" t="s">
        <v>1416</v>
      </c>
      <c r="K72" s="23">
        <v>0</v>
      </c>
      <c r="L72" s="23">
        <v>1</v>
      </c>
      <c r="M72" s="23" t="s">
        <v>16</v>
      </c>
      <c r="N72" s="23">
        <v>1</v>
      </c>
      <c r="O72" s="24" t="s">
        <v>1417</v>
      </c>
      <c r="P72" s="20" t="s">
        <v>1418</v>
      </c>
      <c r="Q72" s="20" t="s">
        <v>1417</v>
      </c>
      <c r="R72" s="20" t="s">
        <v>1419</v>
      </c>
      <c r="S72" s="20">
        <v>3</v>
      </c>
      <c r="T72" s="25" t="s">
        <v>1420</v>
      </c>
      <c r="U72" s="20" t="s">
        <v>807</v>
      </c>
      <c r="V72" s="20" t="s">
        <v>251</v>
      </c>
      <c r="W72" s="26" t="s">
        <v>1031</v>
      </c>
      <c r="X72" s="20" t="s">
        <v>16</v>
      </c>
      <c r="Y72" s="20" t="s">
        <v>16</v>
      </c>
      <c r="Z72" s="20" t="str">
        <f t="shared" si="17"/>
        <v>-</v>
      </c>
      <c r="AA72" s="20" t="s">
        <v>16</v>
      </c>
      <c r="AB72" s="20">
        <v>46101</v>
      </c>
      <c r="AC72" s="27">
        <v>556201.54</v>
      </c>
      <c r="AD72" s="20" t="s">
        <v>1074</v>
      </c>
      <c r="AE72" s="20" t="s">
        <v>1421</v>
      </c>
      <c r="AF72" s="20">
        <v>1</v>
      </c>
      <c r="AG72" s="20">
        <v>0</v>
      </c>
      <c r="AH72" s="20">
        <v>5</v>
      </c>
      <c r="AI72" s="20">
        <v>0.5</v>
      </c>
      <c r="AJ72" s="20" t="s">
        <v>16</v>
      </c>
      <c r="AK72" s="20" t="s">
        <v>16</v>
      </c>
      <c r="AL72" s="20">
        <v>0</v>
      </c>
      <c r="AM72" s="20" t="s">
        <v>16</v>
      </c>
      <c r="AN72" s="20" t="s">
        <v>16</v>
      </c>
      <c r="AO72" s="20">
        <v>1</v>
      </c>
      <c r="AP72" s="26" t="s">
        <v>1076</v>
      </c>
      <c r="AQ72" s="26" t="s">
        <v>16</v>
      </c>
      <c r="AR72" s="26" t="s">
        <v>16</v>
      </c>
      <c r="AS72" s="20" t="s">
        <v>16</v>
      </c>
      <c r="AT72" s="26" t="s">
        <v>16</v>
      </c>
      <c r="AU72" s="26" t="s">
        <v>16</v>
      </c>
      <c r="AV72" s="26" t="s">
        <v>16</v>
      </c>
      <c r="AW72" s="28" t="s">
        <v>16</v>
      </c>
      <c r="AX72" s="28" t="s">
        <v>16</v>
      </c>
      <c r="AY72" s="28" t="s">
        <v>16</v>
      </c>
      <c r="AZ72" s="28" t="s">
        <v>16</v>
      </c>
      <c r="BA72" s="28" t="s">
        <v>16</v>
      </c>
      <c r="BB72" s="29">
        <v>0</v>
      </c>
      <c r="BC72" s="26">
        <v>42355</v>
      </c>
      <c r="BD72" s="26">
        <v>42916</v>
      </c>
      <c r="BE72" s="26" t="s">
        <v>425</v>
      </c>
      <c r="BF72" s="20" t="s">
        <v>1416</v>
      </c>
      <c r="BG72" s="20">
        <v>0</v>
      </c>
      <c r="BH72" s="27">
        <v>0</v>
      </c>
      <c r="BI72" s="20" t="s">
        <v>16</v>
      </c>
      <c r="BJ72" s="20" t="s">
        <v>16</v>
      </c>
      <c r="BK72" s="20" t="s">
        <v>16</v>
      </c>
      <c r="BL72" s="20" t="s">
        <v>16</v>
      </c>
      <c r="BM72" s="20" t="s">
        <v>16</v>
      </c>
      <c r="BN72" s="20" t="s">
        <v>16</v>
      </c>
      <c r="BO72" s="20" t="s">
        <v>16</v>
      </c>
      <c r="BP72" s="20" t="s">
        <v>16</v>
      </c>
      <c r="BQ72" s="20" t="s">
        <v>16</v>
      </c>
      <c r="BR72" s="20" t="s">
        <v>16</v>
      </c>
      <c r="BS72" s="20" t="s">
        <v>16</v>
      </c>
      <c r="BT72" s="20" t="s">
        <v>16</v>
      </c>
      <c r="BU72" s="20" t="s">
        <v>16</v>
      </c>
      <c r="BV72" s="20" t="s">
        <v>16</v>
      </c>
      <c r="BW72" s="20" t="s">
        <v>16</v>
      </c>
      <c r="BX72" s="20" t="s">
        <v>16</v>
      </c>
      <c r="BY72" s="20" t="s">
        <v>16</v>
      </c>
      <c r="BZ72" s="20" t="s">
        <v>16</v>
      </c>
      <c r="CA72" s="20" t="s">
        <v>16</v>
      </c>
      <c r="CB72" s="20" t="s">
        <v>16</v>
      </c>
      <c r="CC72" s="20" t="s">
        <v>16</v>
      </c>
      <c r="CD72" s="20" t="s">
        <v>16</v>
      </c>
      <c r="CE72" s="20">
        <f t="shared" si="18"/>
        <v>0</v>
      </c>
      <c r="CF72" s="20" t="s">
        <v>16</v>
      </c>
      <c r="CG72" s="20" t="s">
        <v>16</v>
      </c>
      <c r="CH72" s="20" t="s">
        <v>16</v>
      </c>
      <c r="CI72" s="27" t="s">
        <v>16</v>
      </c>
      <c r="CJ72" s="27" t="s">
        <v>16</v>
      </c>
      <c r="CK72" s="31" t="s">
        <v>16</v>
      </c>
      <c r="CL72" s="27" t="s">
        <v>16</v>
      </c>
      <c r="CM72" s="20" t="s">
        <v>16</v>
      </c>
      <c r="CN72" s="20" t="s">
        <v>16</v>
      </c>
      <c r="CO72" s="20" t="s">
        <v>16</v>
      </c>
      <c r="CP72" s="20" t="s">
        <v>16</v>
      </c>
      <c r="CQ72" s="20" t="s">
        <v>16</v>
      </c>
      <c r="CR72" s="20" t="s">
        <v>16</v>
      </c>
      <c r="CS72" s="27">
        <v>479484</v>
      </c>
      <c r="CT72" s="79">
        <f>IF(OR(CS72="",CS72="-"),"NA",IF(CS72&gt;10000000000,1,IF(CS72&gt;3000000000,2,IF(CS72&gt;1000000000,3,IF(CS72&gt;600000000,4,IF(CS72&gt;200000000,5,IF(CS72&gt;100000000,6,IF(CS72&gt;50000000,7,IF(CS72&gt;30000000,8,IF(CS72&gt;10000000,9,IF(CS72&gt;7000000,10,IF(CS72&gt;4000000,11,IF(CS72&gt;2000000,12,IF(CS72&gt;1000000,13,IF(CS72&gt;700000,14,IF(CS72&gt;600000,15,IF(CS72&gt;500000,16,IF(CS72&gt;400000,17,IF(CS72&gt;300000,18,IF(CS72&gt;200000,19,IF(CS72&gt;=0,20,ERROR”)))))))))))))))))))))</f>
        <v>17</v>
      </c>
      <c r="CU72" s="27">
        <v>556201.43999999994</v>
      </c>
      <c r="CV72" s="27">
        <f t="shared" si="16"/>
        <v>76717.540000000037</v>
      </c>
      <c r="CW72" s="32">
        <v>0.13793118947495189</v>
      </c>
      <c r="CX72" s="32">
        <v>0.86206881052504813</v>
      </c>
      <c r="CY72" s="27">
        <v>0.10000000009313226</v>
      </c>
      <c r="CZ72" s="20" t="s">
        <v>16</v>
      </c>
      <c r="DA72" s="20" t="s">
        <v>16</v>
      </c>
      <c r="DB72" s="20">
        <v>561</v>
      </c>
      <c r="DC72" s="20">
        <v>18.7</v>
      </c>
      <c r="DD72" s="22">
        <v>2.5000000000000001E-2</v>
      </c>
      <c r="DE72" s="20">
        <v>0</v>
      </c>
      <c r="DF72" s="20"/>
      <c r="DG72" s="20">
        <v>0</v>
      </c>
      <c r="DH72" s="20">
        <v>0</v>
      </c>
      <c r="DI72" s="20">
        <v>2</v>
      </c>
      <c r="DJ72" s="20">
        <v>1</v>
      </c>
      <c r="DK72" s="20" t="s">
        <v>16</v>
      </c>
      <c r="DL72" s="20" t="s">
        <v>16</v>
      </c>
      <c r="DM72" s="20" t="s">
        <v>16</v>
      </c>
      <c r="DN72" s="20"/>
      <c r="DO72" s="33">
        <f t="shared" si="19"/>
        <v>2</v>
      </c>
      <c r="DP72" s="33">
        <f t="shared" si="20"/>
        <v>0</v>
      </c>
      <c r="DQ72" s="33">
        <f t="shared" si="21"/>
        <v>2</v>
      </c>
      <c r="DR72" s="33">
        <f t="shared" si="22"/>
        <v>0</v>
      </c>
      <c r="DS72" s="27">
        <f t="shared" si="23"/>
        <v>1166814.5</v>
      </c>
      <c r="DT72" s="27">
        <f t="shared" si="24"/>
        <v>0</v>
      </c>
      <c r="DU72" s="27">
        <f t="shared" si="25"/>
        <v>0</v>
      </c>
      <c r="DV72" s="27">
        <f t="shared" si="26"/>
        <v>1166814.5</v>
      </c>
      <c r="DW72" s="27">
        <f t="shared" ref="DW72:DW88" si="27">(DS72/DO72)</f>
        <v>583407.25</v>
      </c>
      <c r="DX72" s="20" t="s">
        <v>16</v>
      </c>
      <c r="DY72" s="20" t="s">
        <v>16</v>
      </c>
      <c r="DZ72" s="20" t="s">
        <v>16</v>
      </c>
      <c r="EA72" s="20" t="s">
        <v>16</v>
      </c>
      <c r="EB72" s="20">
        <v>479484</v>
      </c>
      <c r="EC72" s="20">
        <v>0</v>
      </c>
      <c r="ED72" s="20" t="s">
        <v>16</v>
      </c>
      <c r="EE72" s="20">
        <v>0</v>
      </c>
      <c r="EF72" s="20">
        <v>0</v>
      </c>
      <c r="EG72" s="20" t="s">
        <v>16</v>
      </c>
      <c r="EH72" s="20">
        <v>479484</v>
      </c>
      <c r="EI72" s="20" t="s">
        <v>16</v>
      </c>
      <c r="EJ72" s="20" t="s">
        <v>16</v>
      </c>
      <c r="EK72" s="20" t="s">
        <v>16</v>
      </c>
      <c r="EL72" s="20" t="s">
        <v>1074</v>
      </c>
      <c r="EM72" s="20" t="s">
        <v>1416</v>
      </c>
      <c r="EN72" s="20" t="s">
        <v>16</v>
      </c>
      <c r="EO72" s="20" t="s">
        <v>1421</v>
      </c>
      <c r="EP72" s="20" t="s">
        <v>16</v>
      </c>
      <c r="EQ72" s="20" t="s">
        <v>16</v>
      </c>
      <c r="ER72" s="20" t="s">
        <v>16</v>
      </c>
      <c r="ES72" s="20" t="s">
        <v>1422</v>
      </c>
      <c r="ET72" s="20">
        <v>3</v>
      </c>
      <c r="EU72" s="20">
        <v>4700</v>
      </c>
      <c r="EV72" s="20" t="s">
        <v>811</v>
      </c>
      <c r="EW72" s="20" t="s">
        <v>251</v>
      </c>
      <c r="EX72" s="34" t="s">
        <v>16</v>
      </c>
      <c r="EY72" s="58">
        <v>1</v>
      </c>
      <c r="EZ72" s="21"/>
    </row>
    <row r="73" spans="1:156" s="64" customFormat="1" ht="12.75" customHeight="1" x14ac:dyDescent="0.2">
      <c r="A73" s="64" t="s">
        <v>1377</v>
      </c>
      <c r="B73" s="64" t="s">
        <v>1379</v>
      </c>
      <c r="C73" s="64">
        <v>1052469</v>
      </c>
      <c r="D73" s="64" t="s">
        <v>1377</v>
      </c>
      <c r="E73" s="64" t="s">
        <v>1378</v>
      </c>
      <c r="F73" s="64" t="s">
        <v>1379</v>
      </c>
      <c r="G73" s="20" t="s">
        <v>194</v>
      </c>
      <c r="H73" s="20" t="s">
        <v>1380</v>
      </c>
      <c r="I73" s="20" t="s">
        <v>1381</v>
      </c>
      <c r="J73" s="22" t="s">
        <v>1382</v>
      </c>
      <c r="K73" s="23">
        <v>0</v>
      </c>
      <c r="L73" s="23">
        <v>1</v>
      </c>
      <c r="M73" s="23" t="s">
        <v>16</v>
      </c>
      <c r="N73" s="23">
        <v>1</v>
      </c>
      <c r="O73" s="24" t="s">
        <v>1383</v>
      </c>
      <c r="P73" s="20" t="s">
        <v>1384</v>
      </c>
      <c r="Q73" s="20" t="s">
        <v>1385</v>
      </c>
      <c r="R73" s="20" t="s">
        <v>1386</v>
      </c>
      <c r="S73" s="20">
        <v>153</v>
      </c>
      <c r="T73" s="25" t="s">
        <v>1220</v>
      </c>
      <c r="U73" s="20" t="s">
        <v>365</v>
      </c>
      <c r="V73" s="20" t="s">
        <v>251</v>
      </c>
      <c r="W73" s="26" t="s">
        <v>1387</v>
      </c>
      <c r="X73" s="20">
        <v>89</v>
      </c>
      <c r="Y73" s="20" t="s">
        <v>251</v>
      </c>
      <c r="Z73" s="20" t="str">
        <f t="shared" si="17"/>
        <v>-</v>
      </c>
      <c r="AA73" s="20" t="s">
        <v>1388</v>
      </c>
      <c r="AB73" s="20">
        <v>46101</v>
      </c>
      <c r="AC73" s="27">
        <v>400156.03</v>
      </c>
      <c r="AD73" s="20" t="s">
        <v>1074</v>
      </c>
      <c r="AE73" s="20" t="s">
        <v>1389</v>
      </c>
      <c r="AF73" s="20">
        <v>3</v>
      </c>
      <c r="AG73" s="20">
        <v>0</v>
      </c>
      <c r="AH73" s="20">
        <v>5</v>
      </c>
      <c r="AI73" s="20">
        <v>0.5</v>
      </c>
      <c r="AJ73" s="20" t="s">
        <v>16</v>
      </c>
      <c r="AK73" s="20" t="s">
        <v>16</v>
      </c>
      <c r="AL73" s="20" t="s">
        <v>16</v>
      </c>
      <c r="AM73" s="20" t="s">
        <v>16</v>
      </c>
      <c r="AN73" s="20" t="s">
        <v>16</v>
      </c>
      <c r="AO73" s="20">
        <v>1</v>
      </c>
      <c r="AP73" s="26">
        <v>42374</v>
      </c>
      <c r="AQ73" s="26" t="s">
        <v>16</v>
      </c>
      <c r="AR73" s="26" t="s">
        <v>16</v>
      </c>
      <c r="AS73" s="20" t="s">
        <v>16</v>
      </c>
      <c r="AT73" s="26" t="s">
        <v>16</v>
      </c>
      <c r="AU73" s="26" t="s">
        <v>16</v>
      </c>
      <c r="AV73" s="26" t="s">
        <v>16</v>
      </c>
      <c r="AW73" s="28" t="s">
        <v>16</v>
      </c>
      <c r="AX73" s="28" t="s">
        <v>16</v>
      </c>
      <c r="AY73" s="28" t="s">
        <v>16</v>
      </c>
      <c r="AZ73" s="28" t="s">
        <v>16</v>
      </c>
      <c r="BA73" s="28" t="s">
        <v>16</v>
      </c>
      <c r="BB73" s="29">
        <v>0</v>
      </c>
      <c r="BC73" s="26">
        <v>42705</v>
      </c>
      <c r="BD73" s="26">
        <v>42916</v>
      </c>
      <c r="BE73" s="26" t="s">
        <v>1031</v>
      </c>
      <c r="BF73" s="20" t="s">
        <v>1382</v>
      </c>
      <c r="BG73" s="20">
        <v>0</v>
      </c>
      <c r="BH73" s="27">
        <v>0</v>
      </c>
      <c r="BI73" s="20" t="s">
        <v>16</v>
      </c>
      <c r="BJ73" s="20" t="s">
        <v>16</v>
      </c>
      <c r="BK73" s="20" t="s">
        <v>16</v>
      </c>
      <c r="BL73" s="20" t="s">
        <v>16</v>
      </c>
      <c r="BM73" s="20" t="s">
        <v>16</v>
      </c>
      <c r="BN73" s="20" t="s">
        <v>16</v>
      </c>
      <c r="BO73" s="20" t="s">
        <v>16</v>
      </c>
      <c r="BP73" s="20" t="s">
        <v>16</v>
      </c>
      <c r="BQ73" s="20" t="s">
        <v>16</v>
      </c>
      <c r="BR73" s="20" t="s">
        <v>16</v>
      </c>
      <c r="BS73" s="20" t="s">
        <v>16</v>
      </c>
      <c r="BT73" s="20" t="s">
        <v>16</v>
      </c>
      <c r="BU73" s="20" t="s">
        <v>16</v>
      </c>
      <c r="BV73" s="20" t="s">
        <v>16</v>
      </c>
      <c r="BW73" s="20" t="s">
        <v>16</v>
      </c>
      <c r="BX73" s="20" t="s">
        <v>16</v>
      </c>
      <c r="BY73" s="20" t="s">
        <v>16</v>
      </c>
      <c r="BZ73" s="20" t="s">
        <v>16</v>
      </c>
      <c r="CA73" s="20" t="s">
        <v>16</v>
      </c>
      <c r="CB73" s="20" t="s">
        <v>16</v>
      </c>
      <c r="CC73" s="20" t="s">
        <v>16</v>
      </c>
      <c r="CD73" s="20" t="s">
        <v>16</v>
      </c>
      <c r="CE73" s="20">
        <f t="shared" si="18"/>
        <v>0</v>
      </c>
      <c r="CF73" s="20" t="s">
        <v>16</v>
      </c>
      <c r="CG73" s="20" t="s">
        <v>16</v>
      </c>
      <c r="CH73" s="20" t="s">
        <v>16</v>
      </c>
      <c r="CI73" s="27" t="s">
        <v>16</v>
      </c>
      <c r="CJ73" s="27" t="s">
        <v>16</v>
      </c>
      <c r="CK73" s="31" t="s">
        <v>16</v>
      </c>
      <c r="CL73" s="27" t="s">
        <v>16</v>
      </c>
      <c r="CM73" s="20" t="s">
        <v>16</v>
      </c>
      <c r="CN73" s="20" t="s">
        <v>16</v>
      </c>
      <c r="CO73" s="20" t="s">
        <v>16</v>
      </c>
      <c r="CP73" s="20" t="s">
        <v>16</v>
      </c>
      <c r="CQ73" s="20" t="s">
        <v>16</v>
      </c>
      <c r="CR73" s="20" t="s">
        <v>16</v>
      </c>
      <c r="CS73" s="27">
        <v>344962.1</v>
      </c>
      <c r="CT73" s="79">
        <f>IF(OR(CS73="",CS73="-"),"NA",IF(CS73&gt;10000000000,1,IF(CS73&gt;3000000000,2,IF(CS73&gt;1000000000,3,IF(CS73&gt;600000000,4,IF(CS73&gt;200000000,5,IF(CS73&gt;100000000,6,IF(CS73&gt;50000000,7,IF(CS73&gt;30000000,8,IF(CS73&gt;10000000,9,IF(CS73&gt;7000000,10,IF(CS73&gt;4000000,11,IF(CS73&gt;2000000,12,IF(CS73&gt;1000000,13,IF(CS73&gt;700000,14,IF(CS73&gt;600000,15,IF(CS73&gt;500000,16,IF(CS73&gt;400000,17,IF(CS73&gt;300000,18,IF(CS73&gt;200000,19,IF(CS73&gt;=0,20,ERROR”)))))))))))))))))))))</f>
        <v>18</v>
      </c>
      <c r="CU73" s="27">
        <v>400156.03599999996</v>
      </c>
      <c r="CV73" s="27">
        <f t="shared" si="16"/>
        <v>55193.930000000051</v>
      </c>
      <c r="CW73" s="32">
        <v>0.13793102155676637</v>
      </c>
      <c r="CX73" s="32">
        <v>0.8620689784432336</v>
      </c>
      <c r="CY73" s="27">
        <v>-5.9999999357387424E-3</v>
      </c>
      <c r="CZ73" s="20">
        <v>331</v>
      </c>
      <c r="DA73" s="66">
        <f>IF(OR(CZ73="",CZ73="-"),"NA",IF(CZ73&gt;300,1,IF(CZ73&gt;200,2,IF(CZ73&gt;100,3,IF(CZ73&gt;50,4,IF(CZ73&gt;40,5,IF(CZ73&gt;30,6,IF(CZ73&gt;20,7,IF(CZ73&gt;10,8,IF(CZ73&lt;=9,9,”ERROR”))))))))))</f>
        <v>1</v>
      </c>
      <c r="DB73" s="20">
        <v>211</v>
      </c>
      <c r="DC73" s="20">
        <v>7.0333333333333332</v>
      </c>
      <c r="DD73" s="22">
        <v>2.5000000000000001E-2</v>
      </c>
      <c r="DE73" s="20">
        <v>0</v>
      </c>
      <c r="DF73" s="20"/>
      <c r="DG73" s="20">
        <v>0</v>
      </c>
      <c r="DH73" s="20">
        <v>0</v>
      </c>
      <c r="DI73" s="20" t="s">
        <v>16</v>
      </c>
      <c r="DJ73" s="20"/>
      <c r="DK73" s="20" t="s">
        <v>16</v>
      </c>
      <c r="DL73" s="20" t="s">
        <v>16</v>
      </c>
      <c r="DM73" s="20" t="s">
        <v>16</v>
      </c>
      <c r="DN73" s="20"/>
      <c r="DO73" s="33">
        <f t="shared" si="19"/>
        <v>5</v>
      </c>
      <c r="DP73" s="33">
        <f t="shared" si="20"/>
        <v>0</v>
      </c>
      <c r="DQ73" s="33">
        <f t="shared" si="21"/>
        <v>5</v>
      </c>
      <c r="DR73" s="33">
        <f t="shared" si="22"/>
        <v>0</v>
      </c>
      <c r="DS73" s="27">
        <f t="shared" si="23"/>
        <v>1946087.54</v>
      </c>
      <c r="DT73" s="27">
        <f t="shared" si="24"/>
        <v>0</v>
      </c>
      <c r="DU73" s="27">
        <f t="shared" si="25"/>
        <v>0</v>
      </c>
      <c r="DV73" s="27">
        <f t="shared" si="26"/>
        <v>1946087.54</v>
      </c>
      <c r="DW73" s="27">
        <f t="shared" si="27"/>
        <v>389217.50800000003</v>
      </c>
      <c r="DX73" s="20" t="s">
        <v>16</v>
      </c>
      <c r="DY73" s="20" t="s">
        <v>16</v>
      </c>
      <c r="DZ73" s="20" t="s">
        <v>16</v>
      </c>
      <c r="EA73" s="20" t="s">
        <v>16</v>
      </c>
      <c r="EB73" s="20">
        <v>344962.1</v>
      </c>
      <c r="EC73" s="20">
        <v>0</v>
      </c>
      <c r="ED73" s="20" t="s">
        <v>16</v>
      </c>
      <c r="EE73" s="20">
        <v>0</v>
      </c>
      <c r="EF73" s="20">
        <v>0</v>
      </c>
      <c r="EG73" s="20" t="s">
        <v>16</v>
      </c>
      <c r="EH73" s="20">
        <v>344962.1</v>
      </c>
      <c r="EI73" s="20" t="s">
        <v>16</v>
      </c>
      <c r="EJ73" s="20" t="s">
        <v>16</v>
      </c>
      <c r="EK73" s="20" t="s">
        <v>16</v>
      </c>
      <c r="EL73" s="20" t="s">
        <v>1074</v>
      </c>
      <c r="EM73" s="20" t="s">
        <v>1382</v>
      </c>
      <c r="EN73" s="20" t="s">
        <v>16</v>
      </c>
      <c r="EO73" s="20" t="s">
        <v>1389</v>
      </c>
      <c r="EP73" s="20" t="s">
        <v>16</v>
      </c>
      <c r="EQ73" s="20" t="s">
        <v>16</v>
      </c>
      <c r="ER73" s="20" t="s">
        <v>1390</v>
      </c>
      <c r="ES73" s="20" t="s">
        <v>1391</v>
      </c>
      <c r="ET73" s="20">
        <v>153</v>
      </c>
      <c r="EU73" s="20">
        <v>3100</v>
      </c>
      <c r="EV73" s="20" t="s">
        <v>406</v>
      </c>
      <c r="EW73" s="20" t="s">
        <v>251</v>
      </c>
      <c r="EX73" s="34" t="s">
        <v>16</v>
      </c>
      <c r="EY73" s="58">
        <v>1</v>
      </c>
      <c r="EZ73" s="21"/>
    </row>
    <row r="74" spans="1:156" s="64" customFormat="1" ht="12.75" customHeight="1" x14ac:dyDescent="0.2">
      <c r="A74" s="64" t="s">
        <v>1588</v>
      </c>
      <c r="B74" s="64" t="s">
        <v>1590</v>
      </c>
      <c r="C74" s="64">
        <v>1052469</v>
      </c>
      <c r="D74" s="64" t="s">
        <v>1588</v>
      </c>
      <c r="E74" s="64" t="s">
        <v>1589</v>
      </c>
      <c r="F74" s="64" t="s">
        <v>1590</v>
      </c>
      <c r="G74" s="20" t="s">
        <v>194</v>
      </c>
      <c r="H74" s="20" t="s">
        <v>1591</v>
      </c>
      <c r="I74" s="20" t="s">
        <v>1592</v>
      </c>
      <c r="J74" s="22" t="s">
        <v>1593</v>
      </c>
      <c r="K74" s="23">
        <v>0</v>
      </c>
      <c r="L74" s="23">
        <v>1</v>
      </c>
      <c r="M74" s="23" t="s">
        <v>16</v>
      </c>
      <c r="N74" s="23">
        <v>1</v>
      </c>
      <c r="O74" s="24" t="s">
        <v>1594</v>
      </c>
      <c r="P74" s="20" t="s">
        <v>1595</v>
      </c>
      <c r="Q74" s="20" t="s">
        <v>1594</v>
      </c>
      <c r="R74" s="20" t="s">
        <v>1596</v>
      </c>
      <c r="S74" s="20">
        <v>822</v>
      </c>
      <c r="T74" s="25" t="s">
        <v>1597</v>
      </c>
      <c r="U74" s="20" t="s">
        <v>1320</v>
      </c>
      <c r="V74" s="20" t="s">
        <v>251</v>
      </c>
      <c r="W74" s="26" t="s">
        <v>1031</v>
      </c>
      <c r="X74" s="20" t="s">
        <v>16</v>
      </c>
      <c r="Y74" s="20" t="s">
        <v>16</v>
      </c>
      <c r="Z74" s="20" t="str">
        <f t="shared" si="17"/>
        <v>-</v>
      </c>
      <c r="AA74" s="20" t="s">
        <v>16</v>
      </c>
      <c r="AB74" s="20">
        <v>46101</v>
      </c>
      <c r="AC74" s="27">
        <v>500000</v>
      </c>
      <c r="AD74" s="20" t="s">
        <v>1074</v>
      </c>
      <c r="AE74" s="20" t="s">
        <v>1598</v>
      </c>
      <c r="AF74" s="20">
        <v>1</v>
      </c>
      <c r="AG74" s="20">
        <v>1</v>
      </c>
      <c r="AH74" s="20" t="s">
        <v>16</v>
      </c>
      <c r="AI74" s="21" t="s">
        <v>4862</v>
      </c>
      <c r="AJ74" s="20">
        <v>2</v>
      </c>
      <c r="AK74" s="20">
        <v>0</v>
      </c>
      <c r="AL74" s="20" t="s">
        <v>16</v>
      </c>
      <c r="AM74" s="20">
        <v>0</v>
      </c>
      <c r="AN74" s="20">
        <v>1</v>
      </c>
      <c r="AO74" s="20">
        <v>1</v>
      </c>
      <c r="AP74" s="26">
        <v>42374</v>
      </c>
      <c r="AQ74" s="26" t="s">
        <v>16</v>
      </c>
      <c r="AR74" s="26" t="s">
        <v>16</v>
      </c>
      <c r="AS74" s="20" t="s">
        <v>16</v>
      </c>
      <c r="AT74" s="26" t="s">
        <v>16</v>
      </c>
      <c r="AU74" s="26" t="s">
        <v>16</v>
      </c>
      <c r="AV74" s="26" t="s">
        <v>16</v>
      </c>
      <c r="AW74" s="28" t="s">
        <v>16</v>
      </c>
      <c r="AX74" s="28" t="s">
        <v>16</v>
      </c>
      <c r="AY74" s="28" t="s">
        <v>16</v>
      </c>
      <c r="AZ74" s="28" t="s">
        <v>16</v>
      </c>
      <c r="BA74" s="28" t="s">
        <v>16</v>
      </c>
      <c r="BB74" s="29">
        <v>0</v>
      </c>
      <c r="BC74" s="26">
        <v>42347</v>
      </c>
      <c r="BD74" s="26">
        <v>42460</v>
      </c>
      <c r="BE74" s="26" t="s">
        <v>1031</v>
      </c>
      <c r="BF74" s="20" t="s">
        <v>1593</v>
      </c>
      <c r="BG74" s="20">
        <v>0</v>
      </c>
      <c r="BH74" s="27">
        <v>0</v>
      </c>
      <c r="BI74" s="20" t="s">
        <v>16</v>
      </c>
      <c r="BJ74" s="20" t="s">
        <v>16</v>
      </c>
      <c r="BK74" s="20" t="s">
        <v>16</v>
      </c>
      <c r="BL74" s="20" t="s">
        <v>16</v>
      </c>
      <c r="BM74" s="20" t="s">
        <v>16</v>
      </c>
      <c r="BN74" s="20" t="s">
        <v>16</v>
      </c>
      <c r="BO74" s="20" t="s">
        <v>16</v>
      </c>
      <c r="BP74" s="20" t="s">
        <v>16</v>
      </c>
      <c r="BQ74" s="20" t="s">
        <v>16</v>
      </c>
      <c r="BR74" s="20" t="s">
        <v>16</v>
      </c>
      <c r="BS74" s="20" t="s">
        <v>16</v>
      </c>
      <c r="BT74" s="20" t="s">
        <v>16</v>
      </c>
      <c r="BU74" s="20" t="s">
        <v>16</v>
      </c>
      <c r="BV74" s="20" t="s">
        <v>16</v>
      </c>
      <c r="BW74" s="20" t="s">
        <v>16</v>
      </c>
      <c r="BX74" s="20" t="s">
        <v>16</v>
      </c>
      <c r="BY74" s="20" t="s">
        <v>16</v>
      </c>
      <c r="BZ74" s="20" t="s">
        <v>16</v>
      </c>
      <c r="CA74" s="20" t="s">
        <v>16</v>
      </c>
      <c r="CB74" s="20" t="s">
        <v>16</v>
      </c>
      <c r="CC74" s="20" t="s">
        <v>16</v>
      </c>
      <c r="CD74" s="20" t="s">
        <v>16</v>
      </c>
      <c r="CE74" s="20">
        <f t="shared" si="18"/>
        <v>0</v>
      </c>
      <c r="CF74" s="20" t="s">
        <v>16</v>
      </c>
      <c r="CG74" s="20" t="s">
        <v>16</v>
      </c>
      <c r="CH74" s="20" t="s">
        <v>16</v>
      </c>
      <c r="CI74" s="27" t="s">
        <v>16</v>
      </c>
      <c r="CJ74" s="27" t="s">
        <v>16</v>
      </c>
      <c r="CK74" s="31" t="s">
        <v>16</v>
      </c>
      <c r="CL74" s="27" t="s">
        <v>16</v>
      </c>
      <c r="CM74" s="20" t="s">
        <v>16</v>
      </c>
      <c r="CN74" s="20" t="s">
        <v>16</v>
      </c>
      <c r="CO74" s="20" t="s">
        <v>16</v>
      </c>
      <c r="CP74" s="20" t="s">
        <v>16</v>
      </c>
      <c r="CQ74" s="20" t="s">
        <v>16</v>
      </c>
      <c r="CR74" s="20" t="s">
        <v>16</v>
      </c>
      <c r="CS74" s="27">
        <v>117820</v>
      </c>
      <c r="CT74" s="79">
        <f>IF(OR(CS74="",CS74="-"),"NA",IF(CS74&gt;10000000000,1,IF(CS74&gt;3000000000,2,IF(CS74&gt;1000000000,3,IF(CS74&gt;600000000,4,IF(CS74&gt;200000000,5,IF(CS74&gt;100000000,6,IF(CS74&gt;50000000,7,IF(CS74&gt;30000000,8,IF(CS74&gt;10000000,9,IF(CS74&gt;7000000,10,IF(CS74&gt;4000000,11,IF(CS74&gt;2000000,12,IF(CS74&gt;1000000,13,IF(CS74&gt;700000,14,IF(CS74&gt;600000,15,IF(CS74&gt;500000,16,IF(CS74&gt;400000,17,IF(CS74&gt;300000,18,IF(CS74&gt;200000,19,IF(CS74&gt;=0,20,ERROR”)))))))))))))))))))))</f>
        <v>20</v>
      </c>
      <c r="CU74" s="27">
        <v>136671.19999999998</v>
      </c>
      <c r="CV74" s="27">
        <f t="shared" si="16"/>
        <v>382180</v>
      </c>
      <c r="CW74" s="32">
        <v>0.76436000000000004</v>
      </c>
      <c r="CX74" s="32">
        <v>0.23563999999999999</v>
      </c>
      <c r="CY74" s="27">
        <v>363328.80000000005</v>
      </c>
      <c r="CZ74" s="20" t="s">
        <v>16</v>
      </c>
      <c r="DA74" s="20" t="s">
        <v>16</v>
      </c>
      <c r="DB74" s="20">
        <v>113</v>
      </c>
      <c r="DC74" s="20">
        <v>3.7666666666666666</v>
      </c>
      <c r="DD74" s="30">
        <v>0.05</v>
      </c>
      <c r="DE74" s="20">
        <v>0</v>
      </c>
      <c r="DF74" s="20"/>
      <c r="DG74" s="20">
        <v>0</v>
      </c>
      <c r="DH74" s="20">
        <v>0</v>
      </c>
      <c r="DI74" s="20" t="s">
        <v>16</v>
      </c>
      <c r="DJ74" s="20"/>
      <c r="DK74" s="20" t="s">
        <v>16</v>
      </c>
      <c r="DL74" s="20" t="s">
        <v>16</v>
      </c>
      <c r="DM74" s="20" t="s">
        <v>16</v>
      </c>
      <c r="DN74" s="20"/>
      <c r="DO74" s="33">
        <f t="shared" si="19"/>
        <v>1</v>
      </c>
      <c r="DP74" s="33">
        <f t="shared" si="20"/>
        <v>0</v>
      </c>
      <c r="DQ74" s="33">
        <f t="shared" si="21"/>
        <v>1</v>
      </c>
      <c r="DR74" s="33">
        <f t="shared" si="22"/>
        <v>0</v>
      </c>
      <c r="DS74" s="27">
        <f t="shared" si="23"/>
        <v>117820</v>
      </c>
      <c r="DT74" s="27">
        <f t="shared" si="24"/>
        <v>0</v>
      </c>
      <c r="DU74" s="27">
        <f t="shared" si="25"/>
        <v>0</v>
      </c>
      <c r="DV74" s="27">
        <f t="shared" si="26"/>
        <v>117820</v>
      </c>
      <c r="DW74" s="27">
        <f t="shared" si="27"/>
        <v>117820</v>
      </c>
      <c r="DX74" s="20" t="s">
        <v>16</v>
      </c>
      <c r="DY74" s="20" t="s">
        <v>16</v>
      </c>
      <c r="DZ74" s="20" t="s">
        <v>16</v>
      </c>
      <c r="EA74" s="20" t="s">
        <v>16</v>
      </c>
      <c r="EB74" s="20">
        <v>117820</v>
      </c>
      <c r="EC74" s="20">
        <v>0</v>
      </c>
      <c r="ED74" s="20" t="s">
        <v>16</v>
      </c>
      <c r="EE74" s="20">
        <v>0</v>
      </c>
      <c r="EF74" s="20">
        <v>0</v>
      </c>
      <c r="EG74" s="20" t="s">
        <v>16</v>
      </c>
      <c r="EH74" s="20">
        <v>117820</v>
      </c>
      <c r="EI74" s="20" t="s">
        <v>16</v>
      </c>
      <c r="EJ74" s="20" t="s">
        <v>16</v>
      </c>
      <c r="EK74" s="20" t="s">
        <v>16</v>
      </c>
      <c r="EL74" s="20" t="s">
        <v>1074</v>
      </c>
      <c r="EM74" s="20" t="s">
        <v>1593</v>
      </c>
      <c r="EN74" s="20" t="s">
        <v>16</v>
      </c>
      <c r="EO74" s="20" t="s">
        <v>1598</v>
      </c>
      <c r="EP74" s="20" t="s">
        <v>16</v>
      </c>
      <c r="EQ74" s="20" t="s">
        <v>16</v>
      </c>
      <c r="ER74" s="20" t="s">
        <v>16</v>
      </c>
      <c r="ES74" s="20" t="s">
        <v>1600</v>
      </c>
      <c r="ET74" s="20">
        <v>822</v>
      </c>
      <c r="EU74" s="20">
        <v>7369</v>
      </c>
      <c r="EV74" s="20" t="s">
        <v>1327</v>
      </c>
      <c r="EW74" s="20" t="s">
        <v>251</v>
      </c>
      <c r="EX74" s="34" t="s">
        <v>16</v>
      </c>
      <c r="EY74" s="58">
        <v>1</v>
      </c>
      <c r="EZ74" s="21"/>
    </row>
    <row r="75" spans="1:156" s="64" customFormat="1" ht="12.75" customHeight="1" x14ac:dyDescent="0.2">
      <c r="A75" s="64" t="s">
        <v>2449</v>
      </c>
      <c r="B75" s="64" t="s">
        <v>2451</v>
      </c>
      <c r="C75" s="64">
        <v>901152</v>
      </c>
      <c r="D75" s="64" t="s">
        <v>2449</v>
      </c>
      <c r="E75" s="64" t="s">
        <v>2450</v>
      </c>
      <c r="F75" s="64" t="s">
        <v>2451</v>
      </c>
      <c r="G75" s="20" t="s">
        <v>194</v>
      </c>
      <c r="H75" s="20" t="s">
        <v>1138</v>
      </c>
      <c r="I75" s="20" t="s">
        <v>358</v>
      </c>
      <c r="J75" s="22" t="s">
        <v>2452</v>
      </c>
      <c r="K75" s="23">
        <v>0</v>
      </c>
      <c r="L75" s="23">
        <v>1</v>
      </c>
      <c r="M75" s="23" t="s">
        <v>16</v>
      </c>
      <c r="N75" s="23">
        <v>1</v>
      </c>
      <c r="O75" s="24" t="s">
        <v>2453</v>
      </c>
      <c r="P75" s="20" t="s">
        <v>2454</v>
      </c>
      <c r="Q75" s="20" t="s">
        <v>2453</v>
      </c>
      <c r="R75" s="20" t="s">
        <v>693</v>
      </c>
      <c r="S75" s="20">
        <v>194</v>
      </c>
      <c r="T75" s="25" t="s">
        <v>1945</v>
      </c>
      <c r="U75" s="20" t="s">
        <v>695</v>
      </c>
      <c r="V75" s="20" t="s">
        <v>251</v>
      </c>
      <c r="W75" s="26" t="s">
        <v>1031</v>
      </c>
      <c r="X75" s="20" t="s">
        <v>16</v>
      </c>
      <c r="Y75" s="20" t="s">
        <v>16</v>
      </c>
      <c r="Z75" s="20" t="str">
        <f t="shared" si="17"/>
        <v>-</v>
      </c>
      <c r="AA75" s="20" t="s">
        <v>16</v>
      </c>
      <c r="AB75" s="20">
        <v>46101</v>
      </c>
      <c r="AC75" s="27">
        <v>688000</v>
      </c>
      <c r="AD75" s="20" t="s">
        <v>1074</v>
      </c>
      <c r="AE75" s="20" t="s">
        <v>2323</v>
      </c>
      <c r="AF75" s="20">
        <v>1</v>
      </c>
      <c r="AG75" s="20">
        <v>1</v>
      </c>
      <c r="AH75" s="20" t="s">
        <v>16</v>
      </c>
      <c r="AI75" s="21" t="s">
        <v>4862</v>
      </c>
      <c r="AJ75" s="20">
        <v>5</v>
      </c>
      <c r="AK75" s="20">
        <v>0</v>
      </c>
      <c r="AL75" s="20" t="s">
        <v>16</v>
      </c>
      <c r="AM75" s="20">
        <v>0</v>
      </c>
      <c r="AN75" s="20">
        <v>1</v>
      </c>
      <c r="AO75" s="20">
        <v>1</v>
      </c>
      <c r="AP75" s="26">
        <v>42256</v>
      </c>
      <c r="AQ75" s="26" t="s">
        <v>16</v>
      </c>
      <c r="AR75" s="26" t="s">
        <v>16</v>
      </c>
      <c r="AS75" s="20" t="s">
        <v>16</v>
      </c>
      <c r="AT75" s="26" t="s">
        <v>16</v>
      </c>
      <c r="AU75" s="26" t="s">
        <v>16</v>
      </c>
      <c r="AV75" s="26" t="s">
        <v>16</v>
      </c>
      <c r="AW75" s="28" t="s">
        <v>16</v>
      </c>
      <c r="AX75" s="28" t="s">
        <v>16</v>
      </c>
      <c r="AY75" s="28" t="s">
        <v>16</v>
      </c>
      <c r="AZ75" s="28" t="s">
        <v>16</v>
      </c>
      <c r="BA75" s="28" t="s">
        <v>16</v>
      </c>
      <c r="BB75" s="29">
        <v>0</v>
      </c>
      <c r="BC75" s="26">
        <v>42196</v>
      </c>
      <c r="BD75" s="26">
        <v>42216</v>
      </c>
      <c r="BE75" s="26" t="s">
        <v>2455</v>
      </c>
      <c r="BF75" s="20" t="s">
        <v>2452</v>
      </c>
      <c r="BG75" s="20">
        <v>0</v>
      </c>
      <c r="BH75" s="27">
        <v>0</v>
      </c>
      <c r="BI75" s="20" t="s">
        <v>16</v>
      </c>
      <c r="BJ75" s="20" t="s">
        <v>16</v>
      </c>
      <c r="BK75" s="20" t="s">
        <v>16</v>
      </c>
      <c r="BL75" s="20" t="s">
        <v>16</v>
      </c>
      <c r="BM75" s="20" t="s">
        <v>16</v>
      </c>
      <c r="BN75" s="20" t="s">
        <v>16</v>
      </c>
      <c r="BO75" s="20" t="s">
        <v>16</v>
      </c>
      <c r="BP75" s="20" t="s">
        <v>16</v>
      </c>
      <c r="BQ75" s="20" t="s">
        <v>16</v>
      </c>
      <c r="BR75" s="20" t="s">
        <v>16</v>
      </c>
      <c r="BS75" s="20" t="s">
        <v>16</v>
      </c>
      <c r="BT75" s="20" t="s">
        <v>16</v>
      </c>
      <c r="BU75" s="20" t="s">
        <v>16</v>
      </c>
      <c r="BV75" s="20" t="s">
        <v>16</v>
      </c>
      <c r="BW75" s="20" t="s">
        <v>16</v>
      </c>
      <c r="BX75" s="20" t="s">
        <v>16</v>
      </c>
      <c r="BY75" s="20" t="s">
        <v>16</v>
      </c>
      <c r="BZ75" s="20" t="s">
        <v>16</v>
      </c>
      <c r="CA75" s="20" t="s">
        <v>16</v>
      </c>
      <c r="CB75" s="20" t="s">
        <v>16</v>
      </c>
      <c r="CC75" s="20" t="s">
        <v>16</v>
      </c>
      <c r="CD75" s="20" t="s">
        <v>16</v>
      </c>
      <c r="CE75" s="20">
        <f t="shared" si="18"/>
        <v>0</v>
      </c>
      <c r="CF75" s="20" t="s">
        <v>16</v>
      </c>
      <c r="CG75" s="20" t="s">
        <v>16</v>
      </c>
      <c r="CH75" s="20" t="s">
        <v>16</v>
      </c>
      <c r="CI75" s="27" t="s">
        <v>16</v>
      </c>
      <c r="CJ75" s="27" t="s">
        <v>16</v>
      </c>
      <c r="CK75" s="31" t="s">
        <v>16</v>
      </c>
      <c r="CL75" s="27" t="s">
        <v>16</v>
      </c>
      <c r="CM75" s="20" t="s">
        <v>16</v>
      </c>
      <c r="CN75" s="20" t="s">
        <v>16</v>
      </c>
      <c r="CO75" s="20" t="s">
        <v>16</v>
      </c>
      <c r="CP75" s="20" t="s">
        <v>16</v>
      </c>
      <c r="CQ75" s="20" t="s">
        <v>16</v>
      </c>
      <c r="CR75" s="20" t="s">
        <v>16</v>
      </c>
      <c r="CS75" s="27">
        <v>28320</v>
      </c>
      <c r="CT75" s="79">
        <f>IF(OR(CS75="",CS75="-"),"NA",IF(CS75&gt;10000000000,1,IF(CS75&gt;3000000000,2,IF(CS75&gt;1000000000,3,IF(CS75&gt;600000000,4,IF(CS75&gt;200000000,5,IF(CS75&gt;100000000,6,IF(CS75&gt;50000000,7,IF(CS75&gt;30000000,8,IF(CS75&gt;10000000,9,IF(CS75&gt;7000000,10,IF(CS75&gt;4000000,11,IF(CS75&gt;2000000,12,IF(CS75&gt;1000000,13,IF(CS75&gt;700000,14,IF(CS75&gt;600000,15,IF(CS75&gt;500000,16,IF(CS75&gt;400000,17,IF(CS75&gt;300000,18,IF(CS75&gt;200000,19,IF(CS75&gt;=0,20,ERROR”)))))))))))))))))))))</f>
        <v>20</v>
      </c>
      <c r="CU75" s="27">
        <v>32851.199999999997</v>
      </c>
      <c r="CV75" s="27">
        <f t="shared" si="16"/>
        <v>659680</v>
      </c>
      <c r="CW75" s="32">
        <v>0.95883720930232563</v>
      </c>
      <c r="CX75" s="32">
        <v>4.1162790697674416E-2</v>
      </c>
      <c r="CY75" s="27">
        <v>655148.80000000005</v>
      </c>
      <c r="CZ75" s="20" t="s">
        <v>16</v>
      </c>
      <c r="DA75" s="20" t="s">
        <v>16</v>
      </c>
      <c r="DB75" s="20">
        <v>20</v>
      </c>
      <c r="DC75" s="20">
        <v>0.66666666666666663</v>
      </c>
      <c r="DD75" s="30">
        <v>0.02</v>
      </c>
      <c r="DE75" s="20">
        <v>0</v>
      </c>
      <c r="DF75" s="20"/>
      <c r="DG75" s="20">
        <v>0</v>
      </c>
      <c r="DH75" s="20">
        <v>0</v>
      </c>
      <c r="DI75" s="20" t="s">
        <v>16</v>
      </c>
      <c r="DJ75" s="20"/>
      <c r="DK75" s="20" t="s">
        <v>16</v>
      </c>
      <c r="DL75" s="20" t="s">
        <v>16</v>
      </c>
      <c r="DM75" s="20" t="s">
        <v>16</v>
      </c>
      <c r="DN75" s="20"/>
      <c r="DO75" s="33">
        <f t="shared" si="19"/>
        <v>1</v>
      </c>
      <c r="DP75" s="33">
        <f t="shared" si="20"/>
        <v>0</v>
      </c>
      <c r="DQ75" s="33">
        <f t="shared" si="21"/>
        <v>1</v>
      </c>
      <c r="DR75" s="33">
        <f t="shared" si="22"/>
        <v>0</v>
      </c>
      <c r="DS75" s="27">
        <f t="shared" si="23"/>
        <v>28320</v>
      </c>
      <c r="DT75" s="27">
        <f t="shared" si="24"/>
        <v>0</v>
      </c>
      <c r="DU75" s="27">
        <f t="shared" si="25"/>
        <v>0</v>
      </c>
      <c r="DV75" s="27">
        <f t="shared" si="26"/>
        <v>28320</v>
      </c>
      <c r="DW75" s="27">
        <f t="shared" si="27"/>
        <v>28320</v>
      </c>
      <c r="DX75" s="20" t="s">
        <v>16</v>
      </c>
      <c r="DY75" s="20" t="s">
        <v>16</v>
      </c>
      <c r="DZ75" s="20" t="s">
        <v>16</v>
      </c>
      <c r="EA75" s="20" t="s">
        <v>16</v>
      </c>
      <c r="EB75" s="20">
        <v>28320</v>
      </c>
      <c r="EC75" s="20">
        <v>0</v>
      </c>
      <c r="ED75" s="20" t="s">
        <v>16</v>
      </c>
      <c r="EE75" s="20">
        <v>0</v>
      </c>
      <c r="EF75" s="20">
        <v>0</v>
      </c>
      <c r="EG75" s="20" t="s">
        <v>16</v>
      </c>
      <c r="EH75" s="20">
        <v>28320</v>
      </c>
      <c r="EI75" s="20" t="s">
        <v>16</v>
      </c>
      <c r="EJ75" s="20" t="s">
        <v>16</v>
      </c>
      <c r="EK75" s="20" t="s">
        <v>16</v>
      </c>
      <c r="EL75" s="20" t="s">
        <v>1074</v>
      </c>
      <c r="EM75" s="20" t="s">
        <v>2452</v>
      </c>
      <c r="EN75" s="20" t="s">
        <v>16</v>
      </c>
      <c r="EO75" s="20" t="s">
        <v>2323</v>
      </c>
      <c r="EP75" s="20" t="s">
        <v>16</v>
      </c>
      <c r="EQ75" s="20" t="s">
        <v>16</v>
      </c>
      <c r="ER75" s="20" t="s">
        <v>16</v>
      </c>
      <c r="ES75" s="20" t="s">
        <v>2456</v>
      </c>
      <c r="ET75" s="20">
        <v>194</v>
      </c>
      <c r="EU75" s="20">
        <v>6700</v>
      </c>
      <c r="EV75" s="20" t="s">
        <v>698</v>
      </c>
      <c r="EW75" s="20" t="s">
        <v>251</v>
      </c>
      <c r="EX75" s="34" t="s">
        <v>16</v>
      </c>
      <c r="EY75" s="21" t="s">
        <v>16</v>
      </c>
      <c r="EZ75" s="21"/>
    </row>
    <row r="76" spans="1:156" s="64" customFormat="1" ht="12.75" customHeight="1" x14ac:dyDescent="0.2">
      <c r="A76" s="64" t="s">
        <v>2502</v>
      </c>
      <c r="B76" s="64" t="s">
        <v>2504</v>
      </c>
      <c r="C76" s="64">
        <v>983798</v>
      </c>
      <c r="D76" s="64" t="s">
        <v>2502</v>
      </c>
      <c r="E76" s="64" t="s">
        <v>2503</v>
      </c>
      <c r="F76" s="64" t="s">
        <v>2504</v>
      </c>
      <c r="G76" s="20" t="s">
        <v>194</v>
      </c>
      <c r="H76" s="20" t="s">
        <v>1138</v>
      </c>
      <c r="I76" s="20" t="s">
        <v>358</v>
      </c>
      <c r="J76" s="22" t="s">
        <v>2505</v>
      </c>
      <c r="K76" s="23">
        <v>0</v>
      </c>
      <c r="L76" s="23">
        <v>1</v>
      </c>
      <c r="M76" s="23" t="s">
        <v>16</v>
      </c>
      <c r="N76" s="23">
        <v>1</v>
      </c>
      <c r="O76" s="24" t="s">
        <v>2506</v>
      </c>
      <c r="P76" s="20" t="s">
        <v>2507</v>
      </c>
      <c r="Q76" s="20" t="s">
        <v>2508</v>
      </c>
      <c r="R76" s="20" t="s">
        <v>2509</v>
      </c>
      <c r="S76" s="20">
        <v>72</v>
      </c>
      <c r="T76" s="25" t="s">
        <v>661</v>
      </c>
      <c r="U76" s="20" t="s">
        <v>2510</v>
      </c>
      <c r="V76" s="20" t="s">
        <v>576</v>
      </c>
      <c r="W76" s="26" t="s">
        <v>1031</v>
      </c>
      <c r="X76" s="20" t="s">
        <v>16</v>
      </c>
      <c r="Y76" s="20" t="s">
        <v>16</v>
      </c>
      <c r="Z76" s="20" t="str">
        <f t="shared" si="17"/>
        <v>-</v>
      </c>
      <c r="AA76" s="20" t="s">
        <v>16</v>
      </c>
      <c r="AB76" s="20">
        <v>46101</v>
      </c>
      <c r="AC76" s="27">
        <v>432601.1</v>
      </c>
      <c r="AD76" s="20" t="s">
        <v>1074</v>
      </c>
      <c r="AE76" s="20" t="s">
        <v>1421</v>
      </c>
      <c r="AF76" s="20">
        <v>3</v>
      </c>
      <c r="AG76" s="20">
        <v>0</v>
      </c>
      <c r="AH76" s="20">
        <v>5</v>
      </c>
      <c r="AI76" s="20">
        <v>0.5</v>
      </c>
      <c r="AJ76" s="20" t="s">
        <v>16</v>
      </c>
      <c r="AK76" s="20" t="s">
        <v>16</v>
      </c>
      <c r="AL76" s="20">
        <v>0</v>
      </c>
      <c r="AM76" s="20" t="s">
        <v>16</v>
      </c>
      <c r="AN76" s="20" t="s">
        <v>16</v>
      </c>
      <c r="AO76" s="20">
        <v>1</v>
      </c>
      <c r="AP76" s="26" t="s">
        <v>2511</v>
      </c>
      <c r="AQ76" s="26" t="s">
        <v>16</v>
      </c>
      <c r="AR76" s="26" t="s">
        <v>16</v>
      </c>
      <c r="AS76" s="20" t="s">
        <v>16</v>
      </c>
      <c r="AT76" s="26" t="s">
        <v>16</v>
      </c>
      <c r="AU76" s="26" t="s">
        <v>16</v>
      </c>
      <c r="AV76" s="26" t="s">
        <v>16</v>
      </c>
      <c r="AW76" s="28" t="s">
        <v>16</v>
      </c>
      <c r="AX76" s="28" t="s">
        <v>16</v>
      </c>
      <c r="AY76" s="28" t="s">
        <v>16</v>
      </c>
      <c r="AZ76" s="28" t="s">
        <v>16</v>
      </c>
      <c r="BA76" s="28" t="s">
        <v>16</v>
      </c>
      <c r="BB76" s="29">
        <v>0</v>
      </c>
      <c r="BC76" s="26">
        <v>42230</v>
      </c>
      <c r="BD76" s="26">
        <v>42369</v>
      </c>
      <c r="BE76" s="26" t="s">
        <v>1353</v>
      </c>
      <c r="BF76" s="20" t="s">
        <v>2505</v>
      </c>
      <c r="BG76" s="20">
        <v>0</v>
      </c>
      <c r="BH76" s="27">
        <v>0</v>
      </c>
      <c r="BI76" s="20" t="s">
        <v>16</v>
      </c>
      <c r="BJ76" s="20" t="s">
        <v>16</v>
      </c>
      <c r="BK76" s="20" t="s">
        <v>16</v>
      </c>
      <c r="BL76" s="20" t="s">
        <v>16</v>
      </c>
      <c r="BM76" s="20" t="s">
        <v>16</v>
      </c>
      <c r="BN76" s="20" t="s">
        <v>16</v>
      </c>
      <c r="BO76" s="20" t="s">
        <v>16</v>
      </c>
      <c r="BP76" s="20" t="s">
        <v>16</v>
      </c>
      <c r="BQ76" s="20" t="s">
        <v>16</v>
      </c>
      <c r="BR76" s="20" t="s">
        <v>16</v>
      </c>
      <c r="BS76" s="20" t="s">
        <v>16</v>
      </c>
      <c r="BT76" s="20" t="s">
        <v>16</v>
      </c>
      <c r="BU76" s="20" t="s">
        <v>16</v>
      </c>
      <c r="BV76" s="20" t="s">
        <v>16</v>
      </c>
      <c r="BW76" s="20" t="s">
        <v>16</v>
      </c>
      <c r="BX76" s="20" t="s">
        <v>16</v>
      </c>
      <c r="BY76" s="20" t="s">
        <v>16</v>
      </c>
      <c r="BZ76" s="20" t="s">
        <v>16</v>
      </c>
      <c r="CA76" s="20" t="s">
        <v>16</v>
      </c>
      <c r="CB76" s="20" t="s">
        <v>16</v>
      </c>
      <c r="CC76" s="20" t="s">
        <v>16</v>
      </c>
      <c r="CD76" s="20" t="s">
        <v>16</v>
      </c>
      <c r="CE76" s="20">
        <f t="shared" si="18"/>
        <v>0</v>
      </c>
      <c r="CF76" s="20" t="s">
        <v>16</v>
      </c>
      <c r="CG76" s="20" t="s">
        <v>16</v>
      </c>
      <c r="CH76" s="20" t="s">
        <v>16</v>
      </c>
      <c r="CI76" s="27" t="s">
        <v>16</v>
      </c>
      <c r="CJ76" s="27" t="s">
        <v>16</v>
      </c>
      <c r="CK76" s="31" t="s">
        <v>16</v>
      </c>
      <c r="CL76" s="27" t="s">
        <v>16</v>
      </c>
      <c r="CM76" s="20" t="s">
        <v>16</v>
      </c>
      <c r="CN76" s="20" t="s">
        <v>16</v>
      </c>
      <c r="CO76" s="20" t="s">
        <v>16</v>
      </c>
      <c r="CP76" s="20" t="s">
        <v>16</v>
      </c>
      <c r="CQ76" s="20" t="s">
        <v>16</v>
      </c>
      <c r="CR76" s="20" t="s">
        <v>16</v>
      </c>
      <c r="CS76" s="27">
        <v>372932</v>
      </c>
      <c r="CT76" s="79">
        <f>IF(OR(CS76="",CS76="-"),"NA",IF(CS76&gt;10000000000,1,IF(CS76&gt;3000000000,2,IF(CS76&gt;1000000000,3,IF(CS76&gt;600000000,4,IF(CS76&gt;200000000,5,IF(CS76&gt;100000000,6,IF(CS76&gt;50000000,7,IF(CS76&gt;30000000,8,IF(CS76&gt;10000000,9,IF(CS76&gt;7000000,10,IF(CS76&gt;4000000,11,IF(CS76&gt;2000000,12,IF(CS76&gt;1000000,13,IF(CS76&gt;700000,14,IF(CS76&gt;600000,15,IF(CS76&gt;500000,16,IF(CS76&gt;400000,17,IF(CS76&gt;300000,18,IF(CS76&gt;200000,19,IF(CS76&gt;=0,20,ERROR”)))))))))))))))))))))</f>
        <v>18</v>
      </c>
      <c r="CU76" s="27">
        <v>432601.12</v>
      </c>
      <c r="CV76" s="27">
        <f t="shared" si="16"/>
        <v>59669.099999999977</v>
      </c>
      <c r="CW76" s="32">
        <v>0.13793099462761416</v>
      </c>
      <c r="CX76" s="32">
        <v>0.86206900537238584</v>
      </c>
      <c r="CY76" s="27">
        <v>-2.0000000018626451E-2</v>
      </c>
      <c r="CZ76" s="20" t="s">
        <v>16</v>
      </c>
      <c r="DA76" s="20" t="s">
        <v>16</v>
      </c>
      <c r="DB76" s="20">
        <v>139</v>
      </c>
      <c r="DC76" s="20">
        <v>4.6333333333333337</v>
      </c>
      <c r="DD76" s="22">
        <v>2.5000000000000001E-2</v>
      </c>
      <c r="DE76" s="20">
        <v>0</v>
      </c>
      <c r="DF76" s="20"/>
      <c r="DG76" s="20">
        <v>0</v>
      </c>
      <c r="DH76" s="20">
        <v>0</v>
      </c>
      <c r="DI76" s="20" t="s">
        <v>16</v>
      </c>
      <c r="DJ76" s="20"/>
      <c r="DK76" s="20" t="s">
        <v>16</v>
      </c>
      <c r="DL76" s="20" t="s">
        <v>16</v>
      </c>
      <c r="DM76" s="20" t="s">
        <v>16</v>
      </c>
      <c r="DN76" s="20"/>
      <c r="DO76" s="33">
        <f t="shared" si="19"/>
        <v>1</v>
      </c>
      <c r="DP76" s="33">
        <f t="shared" si="20"/>
        <v>0</v>
      </c>
      <c r="DQ76" s="33">
        <f t="shared" si="21"/>
        <v>1</v>
      </c>
      <c r="DR76" s="33">
        <f t="shared" si="22"/>
        <v>0</v>
      </c>
      <c r="DS76" s="27">
        <f t="shared" si="23"/>
        <v>372932</v>
      </c>
      <c r="DT76" s="27">
        <f t="shared" si="24"/>
        <v>0</v>
      </c>
      <c r="DU76" s="27">
        <f t="shared" si="25"/>
        <v>0</v>
      </c>
      <c r="DV76" s="27">
        <f t="shared" si="26"/>
        <v>372932</v>
      </c>
      <c r="DW76" s="27">
        <f t="shared" si="27"/>
        <v>372932</v>
      </c>
      <c r="DX76" s="20" t="s">
        <v>16</v>
      </c>
      <c r="DY76" s="20" t="s">
        <v>16</v>
      </c>
      <c r="DZ76" s="20" t="s">
        <v>16</v>
      </c>
      <c r="EA76" s="20" t="s">
        <v>16</v>
      </c>
      <c r="EB76" s="20">
        <v>372932</v>
      </c>
      <c r="EC76" s="20">
        <v>0</v>
      </c>
      <c r="ED76" s="20" t="s">
        <v>16</v>
      </c>
      <c r="EE76" s="20">
        <v>0</v>
      </c>
      <c r="EF76" s="20">
        <v>0</v>
      </c>
      <c r="EG76" s="20" t="s">
        <v>16</v>
      </c>
      <c r="EH76" s="20">
        <v>372932</v>
      </c>
      <c r="EI76" s="20" t="s">
        <v>16</v>
      </c>
      <c r="EJ76" s="20" t="s">
        <v>16</v>
      </c>
      <c r="EK76" s="20" t="s">
        <v>16</v>
      </c>
      <c r="EL76" s="20" t="s">
        <v>1074</v>
      </c>
      <c r="EM76" s="20" t="s">
        <v>2505</v>
      </c>
      <c r="EN76" s="20" t="s">
        <v>16</v>
      </c>
      <c r="EO76" s="20" t="s">
        <v>1421</v>
      </c>
      <c r="EP76" s="20" t="s">
        <v>16</v>
      </c>
      <c r="EQ76" s="20" t="s">
        <v>16</v>
      </c>
      <c r="ER76" s="20" t="s">
        <v>16</v>
      </c>
      <c r="ES76" s="20" t="s">
        <v>2512</v>
      </c>
      <c r="ET76" s="20">
        <v>72</v>
      </c>
      <c r="EU76" s="20">
        <v>52938</v>
      </c>
      <c r="EV76" s="20" t="s">
        <v>2513</v>
      </c>
      <c r="EW76" s="20" t="s">
        <v>576</v>
      </c>
      <c r="EX76" s="34" t="s">
        <v>16</v>
      </c>
      <c r="EY76" s="21" t="s">
        <v>16</v>
      </c>
      <c r="EZ76" s="21"/>
    </row>
    <row r="77" spans="1:156" s="64" customFormat="1" ht="12.75" customHeight="1" x14ac:dyDescent="0.2">
      <c r="A77" s="64" t="s">
        <v>2418</v>
      </c>
      <c r="B77" s="64" t="s">
        <v>2420</v>
      </c>
      <c r="C77" s="64">
        <v>1045668</v>
      </c>
      <c r="D77" s="64" t="s">
        <v>2418</v>
      </c>
      <c r="E77" s="64" t="s">
        <v>2419</v>
      </c>
      <c r="F77" s="64" t="s">
        <v>2420</v>
      </c>
      <c r="G77" s="20" t="s">
        <v>194</v>
      </c>
      <c r="H77" s="20" t="s">
        <v>2293</v>
      </c>
      <c r="I77" s="20" t="s">
        <v>2294</v>
      </c>
      <c r="J77" s="22" t="s">
        <v>2421</v>
      </c>
      <c r="K77" s="23">
        <v>0</v>
      </c>
      <c r="L77" s="23">
        <v>1</v>
      </c>
      <c r="M77" s="23" t="s">
        <v>16</v>
      </c>
      <c r="N77" s="23">
        <v>1</v>
      </c>
      <c r="O77" s="24" t="s">
        <v>2265</v>
      </c>
      <c r="P77" s="20" t="s">
        <v>2266</v>
      </c>
      <c r="Q77" s="20" t="s">
        <v>2267</v>
      </c>
      <c r="R77" s="20" t="s">
        <v>2422</v>
      </c>
      <c r="S77" s="20">
        <v>43</v>
      </c>
      <c r="T77" s="25" t="s">
        <v>1803</v>
      </c>
      <c r="U77" s="20" t="s">
        <v>754</v>
      </c>
      <c r="V77" s="20" t="s">
        <v>251</v>
      </c>
      <c r="W77" s="26" t="s">
        <v>2423</v>
      </c>
      <c r="X77" s="20">
        <v>29</v>
      </c>
      <c r="Y77" s="20" t="s">
        <v>576</v>
      </c>
      <c r="Z77" s="20" t="str">
        <f t="shared" si="17"/>
        <v>-</v>
      </c>
      <c r="AA77" s="20" t="s">
        <v>2424</v>
      </c>
      <c r="AB77" s="20">
        <v>46101</v>
      </c>
      <c r="AC77" s="27">
        <v>250000</v>
      </c>
      <c r="AD77" s="20" t="s">
        <v>1074</v>
      </c>
      <c r="AE77" s="20" t="s">
        <v>2425</v>
      </c>
      <c r="AF77" s="20">
        <v>1</v>
      </c>
      <c r="AG77" s="20">
        <v>1</v>
      </c>
      <c r="AH77" s="20" t="s">
        <v>16</v>
      </c>
      <c r="AI77" s="21" t="s">
        <v>4862</v>
      </c>
      <c r="AJ77" s="20">
        <v>2</v>
      </c>
      <c r="AK77" s="20">
        <v>0</v>
      </c>
      <c r="AL77" s="20">
        <v>0</v>
      </c>
      <c r="AM77" s="20">
        <v>1</v>
      </c>
      <c r="AN77" s="20">
        <v>1</v>
      </c>
      <c r="AO77" s="20">
        <v>1</v>
      </c>
      <c r="AP77" s="26" t="s">
        <v>2426</v>
      </c>
      <c r="AQ77" s="26" t="s">
        <v>16</v>
      </c>
      <c r="AR77" s="26" t="s">
        <v>16</v>
      </c>
      <c r="AS77" s="20" t="s">
        <v>16</v>
      </c>
      <c r="AT77" s="26" t="s">
        <v>16</v>
      </c>
      <c r="AU77" s="26" t="s">
        <v>16</v>
      </c>
      <c r="AV77" s="26" t="s">
        <v>16</v>
      </c>
      <c r="AW77" s="28" t="s">
        <v>16</v>
      </c>
      <c r="AX77" s="28" t="s">
        <v>16</v>
      </c>
      <c r="AY77" s="28" t="s">
        <v>16</v>
      </c>
      <c r="AZ77" s="28" t="s">
        <v>16</v>
      </c>
      <c r="BA77" s="28" t="s">
        <v>16</v>
      </c>
      <c r="BB77" s="29">
        <v>0</v>
      </c>
      <c r="BC77" s="26">
        <v>42131</v>
      </c>
      <c r="BD77" s="26">
        <v>42369</v>
      </c>
      <c r="BE77" s="26">
        <v>42160</v>
      </c>
      <c r="BF77" s="20" t="s">
        <v>2421</v>
      </c>
      <c r="BG77" s="20">
        <v>0</v>
      </c>
      <c r="BH77" s="27">
        <v>0</v>
      </c>
      <c r="BI77" s="20" t="s">
        <v>16</v>
      </c>
      <c r="BJ77" s="20" t="s">
        <v>16</v>
      </c>
      <c r="BK77" s="20" t="s">
        <v>16</v>
      </c>
      <c r="BL77" s="20" t="s">
        <v>16</v>
      </c>
      <c r="BM77" s="20" t="s">
        <v>16</v>
      </c>
      <c r="BN77" s="20" t="s">
        <v>16</v>
      </c>
      <c r="BO77" s="20" t="s">
        <v>16</v>
      </c>
      <c r="BP77" s="20" t="s">
        <v>16</v>
      </c>
      <c r="BQ77" s="20" t="s">
        <v>16</v>
      </c>
      <c r="BR77" s="20" t="s">
        <v>16</v>
      </c>
      <c r="BS77" s="20" t="s">
        <v>16</v>
      </c>
      <c r="BT77" s="20" t="s">
        <v>16</v>
      </c>
      <c r="BU77" s="20" t="s">
        <v>16</v>
      </c>
      <c r="BV77" s="20" t="s">
        <v>16</v>
      </c>
      <c r="BW77" s="20" t="s">
        <v>16</v>
      </c>
      <c r="BX77" s="20" t="s">
        <v>16</v>
      </c>
      <c r="BY77" s="20" t="s">
        <v>16</v>
      </c>
      <c r="BZ77" s="20" t="s">
        <v>16</v>
      </c>
      <c r="CA77" s="20" t="s">
        <v>16</v>
      </c>
      <c r="CB77" s="20" t="s">
        <v>16</v>
      </c>
      <c r="CC77" s="20" t="s">
        <v>16</v>
      </c>
      <c r="CD77" s="20" t="s">
        <v>16</v>
      </c>
      <c r="CE77" s="20">
        <f t="shared" si="18"/>
        <v>0</v>
      </c>
      <c r="CF77" s="20" t="s">
        <v>16</v>
      </c>
      <c r="CG77" s="20" t="s">
        <v>16</v>
      </c>
      <c r="CH77" s="20" t="s">
        <v>16</v>
      </c>
      <c r="CI77" s="27" t="s">
        <v>16</v>
      </c>
      <c r="CJ77" s="27" t="s">
        <v>16</v>
      </c>
      <c r="CK77" s="31" t="s">
        <v>16</v>
      </c>
      <c r="CL77" s="27" t="s">
        <v>16</v>
      </c>
      <c r="CM77" s="20" t="s">
        <v>16</v>
      </c>
      <c r="CN77" s="20" t="s">
        <v>16</v>
      </c>
      <c r="CO77" s="20" t="s">
        <v>16</v>
      </c>
      <c r="CP77" s="20" t="s">
        <v>16</v>
      </c>
      <c r="CQ77" s="20" t="s">
        <v>16</v>
      </c>
      <c r="CR77" s="20" t="s">
        <v>16</v>
      </c>
      <c r="CS77" s="27">
        <v>214860.15</v>
      </c>
      <c r="CT77" s="79">
        <f>IF(OR(CS77="",CS77="-"),"NA",IF(CS77&gt;10000000000,1,IF(CS77&gt;3000000000,2,IF(CS77&gt;1000000000,3,IF(CS77&gt;600000000,4,IF(CS77&gt;200000000,5,IF(CS77&gt;100000000,6,IF(CS77&gt;50000000,7,IF(CS77&gt;30000000,8,IF(CS77&gt;10000000,9,IF(CS77&gt;7000000,10,IF(CS77&gt;4000000,11,IF(CS77&gt;2000000,12,IF(CS77&gt;1000000,13,IF(CS77&gt;700000,14,IF(CS77&gt;600000,15,IF(CS77&gt;500000,16,IF(CS77&gt;400000,17,IF(CS77&gt;300000,18,IF(CS77&gt;200000,19,IF(CS77&gt;=0,20,ERROR”)))))))))))))))))))))</f>
        <v>19</v>
      </c>
      <c r="CU77" s="27">
        <v>249237.77399999998</v>
      </c>
      <c r="CV77" s="27">
        <f t="shared" si="16"/>
        <v>35139.850000000006</v>
      </c>
      <c r="CW77" s="32">
        <v>0.14055940000000003</v>
      </c>
      <c r="CX77" s="32">
        <v>0.8594406</v>
      </c>
      <c r="CY77" s="27">
        <v>762.22600000002421</v>
      </c>
      <c r="CZ77" s="20" t="s">
        <v>16</v>
      </c>
      <c r="DA77" s="20" t="s">
        <v>16</v>
      </c>
      <c r="DB77" s="20">
        <v>238</v>
      </c>
      <c r="DC77" s="20">
        <v>7.9333333333333336</v>
      </c>
      <c r="DD77" s="30">
        <v>0.02</v>
      </c>
      <c r="DE77" s="20">
        <v>0</v>
      </c>
      <c r="DF77" s="20"/>
      <c r="DG77" s="20">
        <v>0</v>
      </c>
      <c r="DH77" s="20">
        <v>0</v>
      </c>
      <c r="DI77" s="20" t="s">
        <v>16</v>
      </c>
      <c r="DJ77" s="20"/>
      <c r="DK77" s="20" t="s">
        <v>16</v>
      </c>
      <c r="DL77" s="20" t="s">
        <v>16</v>
      </c>
      <c r="DM77" s="20" t="s">
        <v>16</v>
      </c>
      <c r="DN77" s="20"/>
      <c r="DO77" s="33">
        <f t="shared" si="19"/>
        <v>2</v>
      </c>
      <c r="DP77" s="33">
        <f t="shared" si="20"/>
        <v>0</v>
      </c>
      <c r="DQ77" s="33">
        <f t="shared" si="21"/>
        <v>2</v>
      </c>
      <c r="DR77" s="33">
        <f t="shared" si="22"/>
        <v>0</v>
      </c>
      <c r="DS77" s="27">
        <f t="shared" si="23"/>
        <v>342640.15</v>
      </c>
      <c r="DT77" s="27">
        <f t="shared" si="24"/>
        <v>0</v>
      </c>
      <c r="DU77" s="27">
        <f t="shared" si="25"/>
        <v>0</v>
      </c>
      <c r="DV77" s="27">
        <f t="shared" si="26"/>
        <v>342640.15</v>
      </c>
      <c r="DW77" s="27">
        <f t="shared" si="27"/>
        <v>171320.07500000001</v>
      </c>
      <c r="DX77" s="20" t="s">
        <v>16</v>
      </c>
      <c r="DY77" s="20" t="s">
        <v>16</v>
      </c>
      <c r="DZ77" s="20" t="s">
        <v>16</v>
      </c>
      <c r="EA77" s="20" t="s">
        <v>16</v>
      </c>
      <c r="EB77" s="20">
        <v>214860.15</v>
      </c>
      <c r="EC77" s="20">
        <v>0</v>
      </c>
      <c r="ED77" s="20" t="s">
        <v>16</v>
      </c>
      <c r="EE77" s="20">
        <v>0</v>
      </c>
      <c r="EF77" s="20">
        <v>0</v>
      </c>
      <c r="EG77" s="20" t="s">
        <v>16</v>
      </c>
      <c r="EH77" s="20">
        <v>214860.15</v>
      </c>
      <c r="EI77" s="20" t="s">
        <v>16</v>
      </c>
      <c r="EJ77" s="20" t="s">
        <v>16</v>
      </c>
      <c r="EK77" s="20" t="s">
        <v>16</v>
      </c>
      <c r="EL77" s="20" t="s">
        <v>1074</v>
      </c>
      <c r="EM77" s="20" t="s">
        <v>2421</v>
      </c>
      <c r="EN77" s="20" t="s">
        <v>16</v>
      </c>
      <c r="EO77" s="20" t="s">
        <v>2425</v>
      </c>
      <c r="EP77" s="20" t="s">
        <v>16</v>
      </c>
      <c r="EQ77" s="20" t="s">
        <v>16</v>
      </c>
      <c r="ER77" s="20" t="s">
        <v>2427</v>
      </c>
      <c r="ES77" s="20" t="s">
        <v>2428</v>
      </c>
      <c r="ET77" s="20">
        <v>43</v>
      </c>
      <c r="EU77" s="20">
        <v>9410</v>
      </c>
      <c r="EV77" s="20" t="s">
        <v>761</v>
      </c>
      <c r="EW77" s="20" t="s">
        <v>251</v>
      </c>
      <c r="EX77" s="34" t="s">
        <v>16</v>
      </c>
      <c r="EY77" s="58">
        <v>1</v>
      </c>
      <c r="EZ77" s="21"/>
    </row>
    <row r="78" spans="1:156" s="64" customFormat="1" ht="12.75" customHeight="1" x14ac:dyDescent="0.2">
      <c r="A78" s="64" t="s">
        <v>1125</v>
      </c>
      <c r="B78" s="64" t="s">
        <v>1127</v>
      </c>
      <c r="C78" s="64">
        <v>985320</v>
      </c>
      <c r="D78" s="64" t="s">
        <v>1125</v>
      </c>
      <c r="E78" s="64" t="s">
        <v>1126</v>
      </c>
      <c r="F78" s="64" t="s">
        <v>1127</v>
      </c>
      <c r="G78" s="20" t="s">
        <v>194</v>
      </c>
      <c r="H78" s="20" t="s">
        <v>1067</v>
      </c>
      <c r="I78" s="20" t="s">
        <v>1068</v>
      </c>
      <c r="J78" s="22" t="s">
        <v>1128</v>
      </c>
      <c r="K78" s="23">
        <v>0</v>
      </c>
      <c r="L78" s="23">
        <v>1</v>
      </c>
      <c r="M78" s="23" t="s">
        <v>16</v>
      </c>
      <c r="N78" s="23">
        <v>1</v>
      </c>
      <c r="O78" s="24" t="s">
        <v>1129</v>
      </c>
      <c r="P78" s="20" t="s">
        <v>1130</v>
      </c>
      <c r="Q78" s="20" t="s">
        <v>1129</v>
      </c>
      <c r="R78" s="20" t="s">
        <v>1131</v>
      </c>
      <c r="S78" s="20">
        <v>23</v>
      </c>
      <c r="T78" s="25" t="s">
        <v>731</v>
      </c>
      <c r="U78" s="20" t="s">
        <v>1132</v>
      </c>
      <c r="V78" s="20" t="s">
        <v>251</v>
      </c>
      <c r="W78" s="26" t="s">
        <v>1031</v>
      </c>
      <c r="X78" s="20" t="s">
        <v>16</v>
      </c>
      <c r="Y78" s="20" t="s">
        <v>16</v>
      </c>
      <c r="Z78" s="20" t="str">
        <f t="shared" si="17"/>
        <v>-</v>
      </c>
      <c r="AA78" s="20" t="s">
        <v>16</v>
      </c>
      <c r="AB78" s="20">
        <v>46101</v>
      </c>
      <c r="AC78" s="27">
        <v>1825173</v>
      </c>
      <c r="AD78" s="20" t="s">
        <v>1074</v>
      </c>
      <c r="AE78" s="20" t="s">
        <v>1108</v>
      </c>
      <c r="AF78" s="20">
        <v>2</v>
      </c>
      <c r="AG78" s="20">
        <v>1</v>
      </c>
      <c r="AH78" s="20">
        <v>25</v>
      </c>
      <c r="AI78" s="20">
        <v>1</v>
      </c>
      <c r="AJ78" s="20">
        <v>2</v>
      </c>
      <c r="AK78" s="20">
        <v>0</v>
      </c>
      <c r="AL78" s="20">
        <v>0</v>
      </c>
      <c r="AM78" s="20">
        <v>0</v>
      </c>
      <c r="AN78" s="20">
        <v>1</v>
      </c>
      <c r="AO78" s="20">
        <v>0</v>
      </c>
      <c r="AP78" s="26" t="s">
        <v>1031</v>
      </c>
      <c r="AQ78" s="26" t="s">
        <v>16</v>
      </c>
      <c r="AR78" s="26" t="s">
        <v>16</v>
      </c>
      <c r="AS78" s="20" t="s">
        <v>16</v>
      </c>
      <c r="AT78" s="26" t="s">
        <v>16</v>
      </c>
      <c r="AU78" s="26" t="s">
        <v>16</v>
      </c>
      <c r="AV78" s="26" t="s">
        <v>16</v>
      </c>
      <c r="AW78" s="28" t="s">
        <v>16</v>
      </c>
      <c r="AX78" s="28" t="s">
        <v>16</v>
      </c>
      <c r="AY78" s="28" t="s">
        <v>16</v>
      </c>
      <c r="AZ78" s="28" t="s">
        <v>16</v>
      </c>
      <c r="BA78" s="28" t="s">
        <v>16</v>
      </c>
      <c r="BB78" s="29">
        <v>0</v>
      </c>
      <c r="BC78" s="26">
        <v>42314</v>
      </c>
      <c r="BD78" s="26">
        <v>42675</v>
      </c>
      <c r="BE78" s="26">
        <v>42166</v>
      </c>
      <c r="BF78" s="20" t="s">
        <v>1128</v>
      </c>
      <c r="BG78" s="20">
        <v>0</v>
      </c>
      <c r="BH78" s="27">
        <v>0</v>
      </c>
      <c r="BI78" s="20" t="s">
        <v>16</v>
      </c>
      <c r="BJ78" s="20" t="s">
        <v>16</v>
      </c>
      <c r="BK78" s="20" t="s">
        <v>16</v>
      </c>
      <c r="BL78" s="20" t="s">
        <v>16</v>
      </c>
      <c r="BM78" s="20" t="s">
        <v>16</v>
      </c>
      <c r="BN78" s="20" t="s">
        <v>16</v>
      </c>
      <c r="BO78" s="20" t="s">
        <v>16</v>
      </c>
      <c r="BP78" s="20" t="s">
        <v>16</v>
      </c>
      <c r="BQ78" s="20" t="s">
        <v>16</v>
      </c>
      <c r="BR78" s="20" t="s">
        <v>16</v>
      </c>
      <c r="BS78" s="20" t="s">
        <v>16</v>
      </c>
      <c r="BT78" s="20" t="s">
        <v>16</v>
      </c>
      <c r="BU78" s="20" t="s">
        <v>16</v>
      </c>
      <c r="BV78" s="20" t="s">
        <v>16</v>
      </c>
      <c r="BW78" s="20" t="s">
        <v>16</v>
      </c>
      <c r="BX78" s="20" t="s">
        <v>16</v>
      </c>
      <c r="BY78" s="20" t="s">
        <v>16</v>
      </c>
      <c r="BZ78" s="20" t="s">
        <v>16</v>
      </c>
      <c r="CA78" s="20" t="s">
        <v>16</v>
      </c>
      <c r="CB78" s="20" t="s">
        <v>16</v>
      </c>
      <c r="CC78" s="20" t="s">
        <v>16</v>
      </c>
      <c r="CD78" s="20" t="s">
        <v>16</v>
      </c>
      <c r="CE78" s="20">
        <f t="shared" si="18"/>
        <v>0</v>
      </c>
      <c r="CF78" s="20" t="s">
        <v>16</v>
      </c>
      <c r="CG78" s="20" t="s">
        <v>16</v>
      </c>
      <c r="CH78" s="20" t="s">
        <v>16</v>
      </c>
      <c r="CI78" s="27" t="s">
        <v>16</v>
      </c>
      <c r="CJ78" s="27" t="s">
        <v>16</v>
      </c>
      <c r="CK78" s="31" t="s">
        <v>16</v>
      </c>
      <c r="CL78" s="27" t="s">
        <v>16</v>
      </c>
      <c r="CM78" s="20" t="s">
        <v>16</v>
      </c>
      <c r="CN78" s="20" t="s">
        <v>16</v>
      </c>
      <c r="CO78" s="20" t="s">
        <v>16</v>
      </c>
      <c r="CP78" s="20" t="s">
        <v>16</v>
      </c>
      <c r="CQ78" s="20" t="s">
        <v>16</v>
      </c>
      <c r="CR78" s="20" t="s">
        <v>16</v>
      </c>
      <c r="CS78" s="27">
        <v>1825173</v>
      </c>
      <c r="CT78" s="79">
        <f>IF(OR(CS78="",CS78="-"),"NA",IF(CS78&gt;10000000000,1,IF(CS78&gt;3000000000,2,IF(CS78&gt;1000000000,3,IF(CS78&gt;600000000,4,IF(CS78&gt;200000000,5,IF(CS78&gt;100000000,6,IF(CS78&gt;50000000,7,IF(CS78&gt;30000000,8,IF(CS78&gt;10000000,9,IF(CS78&gt;7000000,10,IF(CS78&gt;4000000,11,IF(CS78&gt;2000000,12,IF(CS78&gt;1000000,13,IF(CS78&gt;700000,14,IF(CS78&gt;600000,15,IF(CS78&gt;500000,16,IF(CS78&gt;400000,17,IF(CS78&gt;300000,18,IF(CS78&gt;200000,19,IF(CS78&gt;=0,20,ERROR”)))))))))))))))))))))</f>
        <v>13</v>
      </c>
      <c r="CU78" s="27">
        <v>2117200.6799999997</v>
      </c>
      <c r="CV78" s="27">
        <f t="shared" si="16"/>
        <v>0</v>
      </c>
      <c r="CW78" s="32">
        <v>0</v>
      </c>
      <c r="CX78" s="32">
        <v>1</v>
      </c>
      <c r="CY78" s="27">
        <v>-292027.6799999997</v>
      </c>
      <c r="CZ78" s="20" t="s">
        <v>16</v>
      </c>
      <c r="DA78" s="20" t="s">
        <v>16</v>
      </c>
      <c r="DB78" s="20">
        <v>361</v>
      </c>
      <c r="DC78" s="20">
        <v>12.033333333333333</v>
      </c>
      <c r="DD78" s="30">
        <v>0.1</v>
      </c>
      <c r="DE78" s="20">
        <v>0</v>
      </c>
      <c r="DF78" s="20"/>
      <c r="DG78" s="20">
        <v>0</v>
      </c>
      <c r="DH78" s="20">
        <v>0</v>
      </c>
      <c r="DI78" s="20" t="s">
        <v>16</v>
      </c>
      <c r="DJ78" s="20"/>
      <c r="DK78" s="20" t="s">
        <v>16</v>
      </c>
      <c r="DL78" s="20" t="s">
        <v>16</v>
      </c>
      <c r="DM78" s="20" t="s">
        <v>16</v>
      </c>
      <c r="DN78" s="20"/>
      <c r="DO78" s="33">
        <f t="shared" si="19"/>
        <v>1</v>
      </c>
      <c r="DP78" s="33">
        <f t="shared" si="20"/>
        <v>0</v>
      </c>
      <c r="DQ78" s="33">
        <f t="shared" si="21"/>
        <v>1</v>
      </c>
      <c r="DR78" s="33">
        <f t="shared" si="22"/>
        <v>0</v>
      </c>
      <c r="DS78" s="27">
        <f t="shared" si="23"/>
        <v>1825173</v>
      </c>
      <c r="DT78" s="27">
        <f t="shared" si="24"/>
        <v>0</v>
      </c>
      <c r="DU78" s="27">
        <f t="shared" si="25"/>
        <v>0</v>
      </c>
      <c r="DV78" s="27">
        <f t="shared" si="26"/>
        <v>1825173</v>
      </c>
      <c r="DW78" s="27">
        <f t="shared" si="27"/>
        <v>1825173</v>
      </c>
      <c r="DX78" s="20" t="s">
        <v>16</v>
      </c>
      <c r="DY78" s="20" t="s">
        <v>16</v>
      </c>
      <c r="DZ78" s="20" t="s">
        <v>16</v>
      </c>
      <c r="EA78" s="20" t="s">
        <v>16</v>
      </c>
      <c r="EB78" s="20">
        <v>1825173</v>
      </c>
      <c r="EC78" s="20">
        <v>0</v>
      </c>
      <c r="ED78" s="20" t="s">
        <v>16</v>
      </c>
      <c r="EE78" s="20">
        <v>0</v>
      </c>
      <c r="EF78" s="20">
        <v>0</v>
      </c>
      <c r="EG78" s="20" t="s">
        <v>16</v>
      </c>
      <c r="EH78" s="20">
        <v>1825173</v>
      </c>
      <c r="EI78" s="20" t="s">
        <v>16</v>
      </c>
      <c r="EJ78" s="20" t="s">
        <v>16</v>
      </c>
      <c r="EK78" s="20" t="s">
        <v>16</v>
      </c>
      <c r="EL78" s="20" t="s">
        <v>1074</v>
      </c>
      <c r="EM78" s="20" t="s">
        <v>1128</v>
      </c>
      <c r="EN78" s="20" t="s">
        <v>16</v>
      </c>
      <c r="EO78" s="20" t="s">
        <v>1108</v>
      </c>
      <c r="EP78" s="20" t="s">
        <v>16</v>
      </c>
      <c r="EQ78" s="20" t="s">
        <v>16</v>
      </c>
      <c r="ER78" s="20" t="s">
        <v>16</v>
      </c>
      <c r="ES78" s="20" t="s">
        <v>1133</v>
      </c>
      <c r="ET78" s="20">
        <v>23</v>
      </c>
      <c r="EU78" s="20">
        <v>10200</v>
      </c>
      <c r="EV78" s="20" t="s">
        <v>1134</v>
      </c>
      <c r="EW78" s="20" t="s">
        <v>251</v>
      </c>
      <c r="EX78" s="34" t="s">
        <v>16</v>
      </c>
      <c r="EY78" s="58">
        <v>1</v>
      </c>
      <c r="EZ78" s="21"/>
    </row>
    <row r="79" spans="1:156" s="64" customFormat="1" ht="12.75" customHeight="1" x14ac:dyDescent="0.2">
      <c r="A79" s="64" t="s">
        <v>2526</v>
      </c>
      <c r="B79" s="64" t="s">
        <v>2528</v>
      </c>
      <c r="C79" s="64">
        <v>1043484</v>
      </c>
      <c r="D79" s="64" t="s">
        <v>2526</v>
      </c>
      <c r="E79" s="64" t="s">
        <v>2527</v>
      </c>
      <c r="F79" s="64" t="s">
        <v>2528</v>
      </c>
      <c r="G79" s="20" t="s">
        <v>194</v>
      </c>
      <c r="H79" s="20" t="s">
        <v>1138</v>
      </c>
      <c r="I79" s="20" t="s">
        <v>358</v>
      </c>
      <c r="J79" s="22" t="s">
        <v>2529</v>
      </c>
      <c r="K79" s="23">
        <v>0</v>
      </c>
      <c r="L79" s="23">
        <v>1</v>
      </c>
      <c r="M79" s="23" t="s">
        <v>16</v>
      </c>
      <c r="N79" s="23">
        <v>1</v>
      </c>
      <c r="O79" s="24" t="s">
        <v>1942</v>
      </c>
      <c r="P79" s="20" t="s">
        <v>2530</v>
      </c>
      <c r="Q79" s="20" t="s">
        <v>2531</v>
      </c>
      <c r="R79" s="20" t="s">
        <v>1943</v>
      </c>
      <c r="S79" s="20">
        <v>401</v>
      </c>
      <c r="T79" s="25">
        <v>42086</v>
      </c>
      <c r="U79" s="20" t="s">
        <v>1752</v>
      </c>
      <c r="V79" s="20" t="s">
        <v>1443</v>
      </c>
      <c r="W79" s="26" t="s">
        <v>1031</v>
      </c>
      <c r="X79" s="20" t="s">
        <v>16</v>
      </c>
      <c r="Y79" s="20" t="s">
        <v>16</v>
      </c>
      <c r="Z79" s="20" t="str">
        <f t="shared" si="17"/>
        <v>-</v>
      </c>
      <c r="AA79" s="20" t="s">
        <v>16</v>
      </c>
      <c r="AB79" s="20">
        <v>46101</v>
      </c>
      <c r="AC79" s="27">
        <v>400000</v>
      </c>
      <c r="AD79" s="20" t="s">
        <v>1074</v>
      </c>
      <c r="AE79" s="20" t="s">
        <v>2532</v>
      </c>
      <c r="AF79" s="20">
        <v>1</v>
      </c>
      <c r="AG79" s="20">
        <v>1</v>
      </c>
      <c r="AH79" s="20" t="s">
        <v>16</v>
      </c>
      <c r="AI79" s="20" t="s">
        <v>4862</v>
      </c>
      <c r="AJ79" s="20">
        <v>3</v>
      </c>
      <c r="AK79" s="20">
        <v>0</v>
      </c>
      <c r="AL79" s="20" t="s">
        <v>16</v>
      </c>
      <c r="AM79" s="20">
        <v>0</v>
      </c>
      <c r="AN79" s="20" t="s">
        <v>16</v>
      </c>
      <c r="AO79" s="20">
        <v>1</v>
      </c>
      <c r="AP79" s="26" t="s">
        <v>1194</v>
      </c>
      <c r="AQ79" s="26" t="s">
        <v>16</v>
      </c>
      <c r="AR79" s="26" t="s">
        <v>16</v>
      </c>
      <c r="AS79" s="20" t="s">
        <v>16</v>
      </c>
      <c r="AT79" s="26" t="s">
        <v>16</v>
      </c>
      <c r="AU79" s="26" t="s">
        <v>16</v>
      </c>
      <c r="AV79" s="26" t="s">
        <v>16</v>
      </c>
      <c r="AW79" s="28" t="s">
        <v>16</v>
      </c>
      <c r="AX79" s="28" t="s">
        <v>16</v>
      </c>
      <c r="AY79" s="28" t="s">
        <v>16</v>
      </c>
      <c r="AZ79" s="28" t="s">
        <v>16</v>
      </c>
      <c r="BA79" s="28" t="s">
        <v>16</v>
      </c>
      <c r="BB79" s="29">
        <v>0</v>
      </c>
      <c r="BC79" s="26">
        <v>42345</v>
      </c>
      <c r="BD79" s="26">
        <v>42355</v>
      </c>
      <c r="BE79" s="26" t="s">
        <v>1209</v>
      </c>
      <c r="BF79" s="20" t="s">
        <v>2529</v>
      </c>
      <c r="BG79" s="20">
        <v>0</v>
      </c>
      <c r="BH79" s="27">
        <v>0</v>
      </c>
      <c r="BI79" s="20" t="s">
        <v>16</v>
      </c>
      <c r="BJ79" s="20" t="s">
        <v>16</v>
      </c>
      <c r="BK79" s="20" t="s">
        <v>16</v>
      </c>
      <c r="BL79" s="20" t="s">
        <v>16</v>
      </c>
      <c r="BM79" s="20" t="s">
        <v>16</v>
      </c>
      <c r="BN79" s="20" t="s">
        <v>16</v>
      </c>
      <c r="BO79" s="20" t="s">
        <v>16</v>
      </c>
      <c r="BP79" s="20" t="s">
        <v>16</v>
      </c>
      <c r="BQ79" s="20" t="s">
        <v>16</v>
      </c>
      <c r="BR79" s="20" t="s">
        <v>16</v>
      </c>
      <c r="BS79" s="20" t="s">
        <v>16</v>
      </c>
      <c r="BT79" s="20" t="s">
        <v>16</v>
      </c>
      <c r="BU79" s="20" t="s">
        <v>16</v>
      </c>
      <c r="BV79" s="20" t="s">
        <v>16</v>
      </c>
      <c r="BW79" s="20" t="s">
        <v>16</v>
      </c>
      <c r="BX79" s="20" t="s">
        <v>16</v>
      </c>
      <c r="BY79" s="20" t="s">
        <v>16</v>
      </c>
      <c r="BZ79" s="20" t="s">
        <v>16</v>
      </c>
      <c r="CA79" s="20" t="s">
        <v>16</v>
      </c>
      <c r="CB79" s="20" t="s">
        <v>16</v>
      </c>
      <c r="CC79" s="20" t="s">
        <v>16</v>
      </c>
      <c r="CD79" s="20" t="s">
        <v>16</v>
      </c>
      <c r="CE79" s="20">
        <f t="shared" si="18"/>
        <v>0</v>
      </c>
      <c r="CF79" s="20" t="s">
        <v>16</v>
      </c>
      <c r="CG79" s="20" t="s">
        <v>16</v>
      </c>
      <c r="CH79" s="20" t="s">
        <v>16</v>
      </c>
      <c r="CI79" s="27" t="s">
        <v>16</v>
      </c>
      <c r="CJ79" s="27" t="s">
        <v>16</v>
      </c>
      <c r="CK79" s="31" t="s">
        <v>16</v>
      </c>
      <c r="CL79" s="27" t="s">
        <v>16</v>
      </c>
      <c r="CM79" s="20" t="s">
        <v>16</v>
      </c>
      <c r="CN79" s="20" t="s">
        <v>16</v>
      </c>
      <c r="CO79" s="20" t="s">
        <v>16</v>
      </c>
      <c r="CP79" s="20" t="s">
        <v>16</v>
      </c>
      <c r="CQ79" s="20" t="s">
        <v>16</v>
      </c>
      <c r="CR79" s="20" t="s">
        <v>16</v>
      </c>
      <c r="CS79" s="27">
        <v>276173.65000000002</v>
      </c>
      <c r="CT79" s="79">
        <f>IF(OR(CS79="",CS79="-"),"NA",IF(CS79&gt;10000000000,1,IF(CS79&gt;3000000000,2,IF(CS79&gt;1000000000,3,IF(CS79&gt;600000000,4,IF(CS79&gt;200000000,5,IF(CS79&gt;100000000,6,IF(CS79&gt;50000000,7,IF(CS79&gt;30000000,8,IF(CS79&gt;10000000,9,IF(CS79&gt;7000000,10,IF(CS79&gt;4000000,11,IF(CS79&gt;2000000,12,IF(CS79&gt;1000000,13,IF(CS79&gt;700000,14,IF(CS79&gt;600000,15,IF(CS79&gt;500000,16,IF(CS79&gt;400000,17,IF(CS79&gt;300000,18,IF(CS79&gt;200000,19,IF(CS79&gt;=0,20,ERROR”)))))))))))))))))))))</f>
        <v>19</v>
      </c>
      <c r="CU79" s="27">
        <v>320361.43400000001</v>
      </c>
      <c r="CV79" s="27">
        <f t="shared" si="16"/>
        <v>123826.34999999998</v>
      </c>
      <c r="CW79" s="32">
        <v>0.30956587499999993</v>
      </c>
      <c r="CX79" s="32">
        <v>0.69043412500000001</v>
      </c>
      <c r="CY79" s="27">
        <v>79638.565999999992</v>
      </c>
      <c r="CZ79" s="20" t="s">
        <v>16</v>
      </c>
      <c r="DA79" s="20" t="s">
        <v>16</v>
      </c>
      <c r="DB79" s="20">
        <v>10</v>
      </c>
      <c r="DC79" s="20">
        <v>0.33333333333333331</v>
      </c>
      <c r="DD79" s="30">
        <v>0.02</v>
      </c>
      <c r="DE79" s="20">
        <v>0</v>
      </c>
      <c r="DF79" s="20"/>
      <c r="DG79" s="20">
        <v>0</v>
      </c>
      <c r="DH79" s="20">
        <v>0</v>
      </c>
      <c r="DI79" s="20" t="s">
        <v>16</v>
      </c>
      <c r="DJ79" s="20"/>
      <c r="DK79" s="20" t="s">
        <v>16</v>
      </c>
      <c r="DL79" s="20" t="s">
        <v>16</v>
      </c>
      <c r="DM79" s="20" t="s">
        <v>16</v>
      </c>
      <c r="DN79" s="20"/>
      <c r="DO79" s="33">
        <f t="shared" si="19"/>
        <v>1</v>
      </c>
      <c r="DP79" s="33">
        <f t="shared" si="20"/>
        <v>0</v>
      </c>
      <c r="DQ79" s="33">
        <f t="shared" si="21"/>
        <v>1</v>
      </c>
      <c r="DR79" s="33">
        <f t="shared" si="22"/>
        <v>0</v>
      </c>
      <c r="DS79" s="27">
        <f t="shared" si="23"/>
        <v>276173.65000000002</v>
      </c>
      <c r="DT79" s="27">
        <f t="shared" si="24"/>
        <v>0</v>
      </c>
      <c r="DU79" s="27">
        <f t="shared" si="25"/>
        <v>0</v>
      </c>
      <c r="DV79" s="27">
        <f t="shared" si="26"/>
        <v>276173.65000000002</v>
      </c>
      <c r="DW79" s="27">
        <f t="shared" si="27"/>
        <v>276173.65000000002</v>
      </c>
      <c r="DX79" s="20" t="s">
        <v>16</v>
      </c>
      <c r="DY79" s="20" t="s">
        <v>16</v>
      </c>
      <c r="DZ79" s="20" t="s">
        <v>16</v>
      </c>
      <c r="EA79" s="20" t="s">
        <v>16</v>
      </c>
      <c r="EB79" s="20">
        <v>276173.65000000002</v>
      </c>
      <c r="EC79" s="20">
        <v>0</v>
      </c>
      <c r="ED79" s="20" t="s">
        <v>16</v>
      </c>
      <c r="EE79" s="20">
        <v>0</v>
      </c>
      <c r="EF79" s="20">
        <v>0</v>
      </c>
      <c r="EG79" s="20" t="s">
        <v>16</v>
      </c>
      <c r="EH79" s="20">
        <v>276173.65000000002</v>
      </c>
      <c r="EI79" s="20" t="s">
        <v>16</v>
      </c>
      <c r="EJ79" s="20" t="s">
        <v>16</v>
      </c>
      <c r="EK79" s="20" t="s">
        <v>16</v>
      </c>
      <c r="EL79" s="20" t="s">
        <v>1074</v>
      </c>
      <c r="EM79" s="20" t="s">
        <v>2529</v>
      </c>
      <c r="EN79" s="20" t="s">
        <v>16</v>
      </c>
      <c r="EO79" s="20" t="s">
        <v>2532</v>
      </c>
      <c r="EP79" s="20" t="s">
        <v>16</v>
      </c>
      <c r="EQ79" s="20" t="s">
        <v>16</v>
      </c>
      <c r="ER79" s="20" t="s">
        <v>16</v>
      </c>
      <c r="ES79" s="20" t="s">
        <v>2533</v>
      </c>
      <c r="ET79" s="20">
        <v>401</v>
      </c>
      <c r="EU79" s="20">
        <v>42086</v>
      </c>
      <c r="EV79" s="20" t="s">
        <v>1766</v>
      </c>
      <c r="EW79" s="20"/>
      <c r="EX79" s="34" t="s">
        <v>16</v>
      </c>
      <c r="EY79" s="58">
        <v>1</v>
      </c>
      <c r="EZ79" s="21"/>
    </row>
    <row r="80" spans="1:156" s="64" customFormat="1" ht="12.75" customHeight="1" x14ac:dyDescent="0.2">
      <c r="A80" s="64" t="s">
        <v>2291</v>
      </c>
      <c r="B80" s="64" t="s">
        <v>2292</v>
      </c>
      <c r="C80" s="64" t="s">
        <v>16</v>
      </c>
      <c r="D80" s="64" t="s">
        <v>2291</v>
      </c>
      <c r="E80" s="64" t="s">
        <v>2292</v>
      </c>
      <c r="F80" s="64" t="s">
        <v>2292</v>
      </c>
      <c r="G80" s="20" t="s">
        <v>194</v>
      </c>
      <c r="H80" s="20" t="s">
        <v>2293</v>
      </c>
      <c r="I80" s="20" t="s">
        <v>2294</v>
      </c>
      <c r="J80" s="22" t="s">
        <v>2295</v>
      </c>
      <c r="K80" s="23">
        <v>0</v>
      </c>
      <c r="L80" s="23">
        <v>1</v>
      </c>
      <c r="M80" s="23" t="s">
        <v>16</v>
      </c>
      <c r="N80" s="23">
        <v>1</v>
      </c>
      <c r="O80" s="24" t="s">
        <v>2296</v>
      </c>
      <c r="P80" s="20" t="s">
        <v>2297</v>
      </c>
      <c r="Q80" s="20" t="s">
        <v>2298</v>
      </c>
      <c r="R80" s="20" t="s">
        <v>2299</v>
      </c>
      <c r="S80" s="20">
        <v>188</v>
      </c>
      <c r="T80" s="25" t="s">
        <v>1803</v>
      </c>
      <c r="U80" s="20" t="s">
        <v>695</v>
      </c>
      <c r="V80" s="20" t="s">
        <v>251</v>
      </c>
      <c r="W80" s="26" t="s">
        <v>2300</v>
      </c>
      <c r="X80" s="20">
        <v>185</v>
      </c>
      <c r="Y80" s="20" t="s">
        <v>251</v>
      </c>
      <c r="Z80" s="20" t="str">
        <f t="shared" si="17"/>
        <v>-</v>
      </c>
      <c r="AA80" s="20" t="s">
        <v>2301</v>
      </c>
      <c r="AB80" s="20">
        <v>46101</v>
      </c>
      <c r="AC80" s="27">
        <v>600000</v>
      </c>
      <c r="AD80" s="20" t="s">
        <v>1074</v>
      </c>
      <c r="AE80" s="20" t="s">
        <v>1445</v>
      </c>
      <c r="AF80" s="20">
        <v>1</v>
      </c>
      <c r="AG80" s="20">
        <v>1</v>
      </c>
      <c r="AH80" s="20" t="s">
        <v>16</v>
      </c>
      <c r="AI80" s="21" t="s">
        <v>4862</v>
      </c>
      <c r="AJ80" s="20">
        <v>5</v>
      </c>
      <c r="AK80" s="20">
        <v>0</v>
      </c>
      <c r="AL80" s="20" t="s">
        <v>16</v>
      </c>
      <c r="AM80" s="20">
        <v>0</v>
      </c>
      <c r="AN80" s="20">
        <v>1</v>
      </c>
      <c r="AO80" s="20">
        <v>0</v>
      </c>
      <c r="AP80" s="28" t="s">
        <v>1031</v>
      </c>
      <c r="AQ80" s="26" t="s">
        <v>16</v>
      </c>
      <c r="AR80" s="26" t="s">
        <v>16</v>
      </c>
      <c r="AS80" s="20" t="s">
        <v>16</v>
      </c>
      <c r="AT80" s="26" t="s">
        <v>16</v>
      </c>
      <c r="AU80" s="26" t="s">
        <v>16</v>
      </c>
      <c r="AV80" s="26" t="s">
        <v>16</v>
      </c>
      <c r="AW80" s="28" t="s">
        <v>16</v>
      </c>
      <c r="AX80" s="28" t="s">
        <v>16</v>
      </c>
      <c r="AY80" s="28" t="s">
        <v>16</v>
      </c>
      <c r="AZ80" s="28" t="s">
        <v>16</v>
      </c>
      <c r="BA80" s="28" t="s">
        <v>16</v>
      </c>
      <c r="BB80" s="29">
        <v>0</v>
      </c>
      <c r="BC80" s="26">
        <v>42006</v>
      </c>
      <c r="BD80" s="26">
        <v>42186</v>
      </c>
      <c r="BE80" s="26" t="s">
        <v>1031</v>
      </c>
      <c r="BF80" s="20" t="s">
        <v>2295</v>
      </c>
      <c r="BG80" s="30">
        <v>0.1</v>
      </c>
      <c r="BH80" s="27">
        <v>30004.800000000003</v>
      </c>
      <c r="BI80" s="20" t="s">
        <v>16</v>
      </c>
      <c r="BJ80" s="20" t="s">
        <v>16</v>
      </c>
      <c r="BK80" s="20" t="s">
        <v>16</v>
      </c>
      <c r="BL80" s="20" t="s">
        <v>16</v>
      </c>
      <c r="BM80" s="20" t="s">
        <v>16</v>
      </c>
      <c r="BN80" s="20" t="s">
        <v>16</v>
      </c>
      <c r="BO80" s="20" t="s">
        <v>16</v>
      </c>
      <c r="BP80" s="20" t="s">
        <v>16</v>
      </c>
      <c r="BQ80" s="20" t="s">
        <v>16</v>
      </c>
      <c r="BR80" s="20" t="s">
        <v>16</v>
      </c>
      <c r="BS80" s="20" t="s">
        <v>16</v>
      </c>
      <c r="BT80" s="20" t="s">
        <v>16</v>
      </c>
      <c r="BU80" s="20" t="s">
        <v>16</v>
      </c>
      <c r="BV80" s="20" t="s">
        <v>16</v>
      </c>
      <c r="BW80" s="20" t="s">
        <v>16</v>
      </c>
      <c r="BX80" s="20" t="s">
        <v>16</v>
      </c>
      <c r="BY80" s="20" t="s">
        <v>16</v>
      </c>
      <c r="BZ80" s="20" t="s">
        <v>291</v>
      </c>
      <c r="CA80" s="20" t="s">
        <v>291</v>
      </c>
      <c r="CB80" s="20" t="s">
        <v>16</v>
      </c>
      <c r="CC80" s="20" t="s">
        <v>16</v>
      </c>
      <c r="CD80" s="20" t="s">
        <v>16</v>
      </c>
      <c r="CE80" s="20">
        <f t="shared" si="18"/>
        <v>0</v>
      </c>
      <c r="CF80" s="20" t="s">
        <v>16</v>
      </c>
      <c r="CG80" s="20" t="s">
        <v>16</v>
      </c>
      <c r="CH80" s="20" t="s">
        <v>16</v>
      </c>
      <c r="CI80" s="27" t="s">
        <v>16</v>
      </c>
      <c r="CJ80" s="27" t="s">
        <v>16</v>
      </c>
      <c r="CK80" s="31" t="s">
        <v>16</v>
      </c>
      <c r="CL80" s="27" t="s">
        <v>16</v>
      </c>
      <c r="CM80" s="20" t="s">
        <v>16</v>
      </c>
      <c r="CN80" s="20" t="s">
        <v>16</v>
      </c>
      <c r="CO80" s="20" t="s">
        <v>16</v>
      </c>
      <c r="CP80" s="20" t="s">
        <v>16</v>
      </c>
      <c r="CQ80" s="20" t="s">
        <v>16</v>
      </c>
      <c r="CR80" s="20" t="s">
        <v>16</v>
      </c>
      <c r="CS80" s="27">
        <v>300048</v>
      </c>
      <c r="CT80" s="79">
        <f>IF(OR(CS80="",CS80="-"),"NA",IF(CS80&gt;10000000000,1,IF(CS80&gt;3000000000,2,IF(CS80&gt;1000000000,3,IF(CS80&gt;600000000,4,IF(CS80&gt;200000000,5,IF(CS80&gt;100000000,6,IF(CS80&gt;50000000,7,IF(CS80&gt;30000000,8,IF(CS80&gt;10000000,9,IF(CS80&gt;7000000,10,IF(CS80&gt;4000000,11,IF(CS80&gt;2000000,12,IF(CS80&gt;1000000,13,IF(CS80&gt;700000,14,IF(CS80&gt;600000,15,IF(CS80&gt;500000,16,IF(CS80&gt;400000,17,IF(CS80&gt;300000,18,IF(CS80&gt;200000,19,IF(CS80&gt;=0,20,ERROR”)))))))))))))))))))))</f>
        <v>18</v>
      </c>
      <c r="CU80" s="27">
        <v>348055.68</v>
      </c>
      <c r="CV80" s="27">
        <f t="shared" si="16"/>
        <v>299952</v>
      </c>
      <c r="CW80" s="32">
        <v>0.49991999999999998</v>
      </c>
      <c r="CX80" s="32">
        <v>0.50007999999999997</v>
      </c>
      <c r="CY80" s="27">
        <v>251944.32000000001</v>
      </c>
      <c r="CZ80" s="20" t="s">
        <v>16</v>
      </c>
      <c r="DA80" s="20" t="s">
        <v>16</v>
      </c>
      <c r="DB80" s="20">
        <v>180</v>
      </c>
      <c r="DC80" s="20">
        <v>6</v>
      </c>
      <c r="DD80" s="30">
        <v>0.02</v>
      </c>
      <c r="DE80" s="20">
        <v>0</v>
      </c>
      <c r="DF80" s="20"/>
      <c r="DG80" s="20">
        <v>0</v>
      </c>
      <c r="DH80" s="20" t="s">
        <v>16</v>
      </c>
      <c r="DI80" s="20" t="s">
        <v>16</v>
      </c>
      <c r="DJ80" s="20"/>
      <c r="DK80" s="20" t="s">
        <v>16</v>
      </c>
      <c r="DL80" s="20" t="s">
        <v>16</v>
      </c>
      <c r="DM80" s="20" t="s">
        <v>16</v>
      </c>
      <c r="DN80" s="20"/>
      <c r="DO80" s="33">
        <f t="shared" si="19"/>
        <v>1</v>
      </c>
      <c r="DP80" s="33">
        <f t="shared" si="20"/>
        <v>0</v>
      </c>
      <c r="DQ80" s="33">
        <f t="shared" si="21"/>
        <v>1</v>
      </c>
      <c r="DR80" s="33">
        <f t="shared" si="22"/>
        <v>0</v>
      </c>
      <c r="DS80" s="27">
        <f t="shared" si="23"/>
        <v>300048</v>
      </c>
      <c r="DT80" s="27">
        <f t="shared" si="24"/>
        <v>0</v>
      </c>
      <c r="DU80" s="27">
        <f t="shared" si="25"/>
        <v>0</v>
      </c>
      <c r="DV80" s="27">
        <f t="shared" si="26"/>
        <v>300048</v>
      </c>
      <c r="DW80" s="27">
        <f t="shared" si="27"/>
        <v>300048</v>
      </c>
      <c r="DX80" s="20" t="s">
        <v>16</v>
      </c>
      <c r="DY80" s="20" t="s">
        <v>16</v>
      </c>
      <c r="DZ80" s="20" t="s">
        <v>16</v>
      </c>
      <c r="EA80" s="20" t="s">
        <v>16</v>
      </c>
      <c r="EB80" s="20">
        <v>300048</v>
      </c>
      <c r="EC80" s="20">
        <v>0</v>
      </c>
      <c r="ED80" s="20"/>
      <c r="EE80" s="20">
        <v>0</v>
      </c>
      <c r="EF80" s="30">
        <v>0.1</v>
      </c>
      <c r="EG80" s="20"/>
      <c r="EH80" s="20">
        <v>300048</v>
      </c>
      <c r="EI80" s="20" t="s">
        <v>16</v>
      </c>
      <c r="EJ80" s="20" t="s">
        <v>16</v>
      </c>
      <c r="EK80" s="20" t="s">
        <v>16</v>
      </c>
      <c r="EL80" s="20" t="s">
        <v>1074</v>
      </c>
      <c r="EM80" s="20" t="s">
        <v>2295</v>
      </c>
      <c r="EN80" s="20" t="s">
        <v>16</v>
      </c>
      <c r="EO80" s="20" t="s">
        <v>1445</v>
      </c>
      <c r="EP80" s="20" t="s">
        <v>16</v>
      </c>
      <c r="EQ80" s="20" t="s">
        <v>16</v>
      </c>
      <c r="ER80" s="20" t="s">
        <v>2302</v>
      </c>
      <c r="ES80" s="20" t="s">
        <v>2303</v>
      </c>
      <c r="ET80" s="20">
        <v>188</v>
      </c>
      <c r="EU80" s="20">
        <v>6700</v>
      </c>
      <c r="EV80" s="20" t="s">
        <v>698</v>
      </c>
      <c r="EW80" s="20" t="s">
        <v>251</v>
      </c>
      <c r="EX80" s="34" t="s">
        <v>16</v>
      </c>
      <c r="EY80" s="58">
        <v>1</v>
      </c>
      <c r="EZ80" s="21"/>
    </row>
    <row r="81" spans="1:156" s="64" customFormat="1" ht="12.75" customHeight="1" x14ac:dyDescent="0.2">
      <c r="A81" s="64" t="s">
        <v>2370</v>
      </c>
      <c r="B81" s="64" t="s">
        <v>2371</v>
      </c>
      <c r="C81" s="64" t="s">
        <v>16</v>
      </c>
      <c r="D81" s="64" t="s">
        <v>2370</v>
      </c>
      <c r="E81" s="64" t="s">
        <v>2371</v>
      </c>
      <c r="F81" s="64" t="s">
        <v>2371</v>
      </c>
      <c r="G81" s="20" t="s">
        <v>194</v>
      </c>
      <c r="H81" s="20" t="s">
        <v>2293</v>
      </c>
      <c r="I81" s="20" t="s">
        <v>2294</v>
      </c>
      <c r="J81" s="22" t="s">
        <v>2295</v>
      </c>
      <c r="K81" s="23">
        <v>0</v>
      </c>
      <c r="L81" s="23">
        <v>1</v>
      </c>
      <c r="M81" s="23" t="s">
        <v>16</v>
      </c>
      <c r="N81" s="23">
        <v>1</v>
      </c>
      <c r="O81" s="24" t="s">
        <v>2372</v>
      </c>
      <c r="P81" s="20" t="s">
        <v>2373</v>
      </c>
      <c r="Q81" s="20" t="s">
        <v>2374</v>
      </c>
      <c r="R81" s="20" t="s">
        <v>2375</v>
      </c>
      <c r="S81" s="20">
        <v>90</v>
      </c>
      <c r="T81" s="25" t="s">
        <v>2376</v>
      </c>
      <c r="U81" s="20" t="s">
        <v>1143</v>
      </c>
      <c r="V81" s="20" t="s">
        <v>251</v>
      </c>
      <c r="W81" s="26" t="s">
        <v>2377</v>
      </c>
      <c r="X81" s="20">
        <v>19</v>
      </c>
      <c r="Y81" s="20" t="s">
        <v>251</v>
      </c>
      <c r="Z81" s="20" t="str">
        <f t="shared" si="17"/>
        <v>-</v>
      </c>
      <c r="AA81" s="20" t="s">
        <v>2378</v>
      </c>
      <c r="AB81" s="20">
        <v>46101</v>
      </c>
      <c r="AC81" s="27">
        <v>600000</v>
      </c>
      <c r="AD81" s="20" t="s">
        <v>1074</v>
      </c>
      <c r="AE81" s="20" t="s">
        <v>1445</v>
      </c>
      <c r="AF81" s="20">
        <v>1</v>
      </c>
      <c r="AG81" s="20">
        <v>1</v>
      </c>
      <c r="AH81" s="20">
        <v>5</v>
      </c>
      <c r="AI81" s="20">
        <v>0.5</v>
      </c>
      <c r="AJ81" s="20">
        <v>5</v>
      </c>
      <c r="AK81" s="20">
        <v>0</v>
      </c>
      <c r="AL81" s="20">
        <v>0</v>
      </c>
      <c r="AM81" s="20">
        <v>0</v>
      </c>
      <c r="AN81" s="20">
        <v>1</v>
      </c>
      <c r="AO81" s="20">
        <v>0</v>
      </c>
      <c r="AP81" s="28" t="s">
        <v>1031</v>
      </c>
      <c r="AQ81" s="26" t="s">
        <v>16</v>
      </c>
      <c r="AR81" s="26" t="s">
        <v>16</v>
      </c>
      <c r="AS81" s="20" t="s">
        <v>16</v>
      </c>
      <c r="AT81" s="26" t="s">
        <v>16</v>
      </c>
      <c r="AU81" s="26" t="s">
        <v>16</v>
      </c>
      <c r="AV81" s="26" t="s">
        <v>16</v>
      </c>
      <c r="AW81" s="28" t="s">
        <v>16</v>
      </c>
      <c r="AX81" s="28" t="s">
        <v>16</v>
      </c>
      <c r="AY81" s="28" t="s">
        <v>16</v>
      </c>
      <c r="AZ81" s="28" t="s">
        <v>16</v>
      </c>
      <c r="BA81" s="28" t="s">
        <v>16</v>
      </c>
      <c r="BB81" s="29">
        <v>0</v>
      </c>
      <c r="BC81" s="26">
        <v>42006</v>
      </c>
      <c r="BD81" s="26">
        <v>42186</v>
      </c>
      <c r="BE81" s="26" t="s">
        <v>1031</v>
      </c>
      <c r="BF81" s="20" t="s">
        <v>2295</v>
      </c>
      <c r="BG81" s="30">
        <v>0.1</v>
      </c>
      <c r="BH81" s="27">
        <v>18348</v>
      </c>
      <c r="BI81" s="20" t="s">
        <v>16</v>
      </c>
      <c r="BJ81" s="20" t="s">
        <v>16</v>
      </c>
      <c r="BK81" s="20" t="s">
        <v>16</v>
      </c>
      <c r="BL81" s="20" t="s">
        <v>16</v>
      </c>
      <c r="BM81" s="20" t="s">
        <v>16</v>
      </c>
      <c r="BN81" s="20" t="s">
        <v>16</v>
      </c>
      <c r="BO81" s="20" t="s">
        <v>16</v>
      </c>
      <c r="BP81" s="20" t="s">
        <v>16</v>
      </c>
      <c r="BQ81" s="20" t="s">
        <v>16</v>
      </c>
      <c r="BR81" s="20" t="s">
        <v>16</v>
      </c>
      <c r="BS81" s="20" t="s">
        <v>16</v>
      </c>
      <c r="BT81" s="20" t="s">
        <v>16</v>
      </c>
      <c r="BU81" s="20" t="s">
        <v>16</v>
      </c>
      <c r="BV81" s="20" t="s">
        <v>16</v>
      </c>
      <c r="BW81" s="20" t="s">
        <v>16</v>
      </c>
      <c r="BX81" s="20" t="s">
        <v>16</v>
      </c>
      <c r="BY81" s="20" t="s">
        <v>16</v>
      </c>
      <c r="BZ81" s="20" t="s">
        <v>291</v>
      </c>
      <c r="CA81" s="20" t="s">
        <v>291</v>
      </c>
      <c r="CB81" s="20" t="s">
        <v>16</v>
      </c>
      <c r="CC81" s="20" t="s">
        <v>16</v>
      </c>
      <c r="CD81" s="20" t="s">
        <v>16</v>
      </c>
      <c r="CE81" s="20">
        <f t="shared" si="18"/>
        <v>0</v>
      </c>
      <c r="CF81" s="20" t="s">
        <v>16</v>
      </c>
      <c r="CG81" s="20" t="s">
        <v>16</v>
      </c>
      <c r="CH81" s="20" t="s">
        <v>16</v>
      </c>
      <c r="CI81" s="27" t="s">
        <v>16</v>
      </c>
      <c r="CJ81" s="27" t="s">
        <v>16</v>
      </c>
      <c r="CK81" s="31" t="s">
        <v>16</v>
      </c>
      <c r="CL81" s="27" t="s">
        <v>16</v>
      </c>
      <c r="CM81" s="20" t="s">
        <v>16</v>
      </c>
      <c r="CN81" s="20" t="s">
        <v>16</v>
      </c>
      <c r="CO81" s="20" t="s">
        <v>16</v>
      </c>
      <c r="CP81" s="20" t="s">
        <v>16</v>
      </c>
      <c r="CQ81" s="20" t="s">
        <v>16</v>
      </c>
      <c r="CR81" s="20" t="s">
        <v>16</v>
      </c>
      <c r="CS81" s="27">
        <v>183480</v>
      </c>
      <c r="CT81" s="79">
        <f>IF(OR(CS81="",CS81="-"),"NA",IF(CS81&gt;10000000000,1,IF(CS81&gt;3000000000,2,IF(CS81&gt;1000000000,3,IF(CS81&gt;600000000,4,IF(CS81&gt;200000000,5,IF(CS81&gt;100000000,6,IF(CS81&gt;50000000,7,IF(CS81&gt;30000000,8,IF(CS81&gt;10000000,9,IF(CS81&gt;7000000,10,IF(CS81&gt;4000000,11,IF(CS81&gt;2000000,12,IF(CS81&gt;1000000,13,IF(CS81&gt;700000,14,IF(CS81&gt;600000,15,IF(CS81&gt;500000,16,IF(CS81&gt;400000,17,IF(CS81&gt;300000,18,IF(CS81&gt;200000,19,IF(CS81&gt;=0,20,ERROR”)))))))))))))))))))))</f>
        <v>20</v>
      </c>
      <c r="CU81" s="27">
        <v>212836.8</v>
      </c>
      <c r="CV81" s="27">
        <f t="shared" si="16"/>
        <v>416520</v>
      </c>
      <c r="CW81" s="32">
        <v>0.69420000000000004</v>
      </c>
      <c r="CX81" s="32">
        <v>0.30580000000000002</v>
      </c>
      <c r="CY81" s="27">
        <v>387163.2</v>
      </c>
      <c r="CZ81" s="20" t="s">
        <v>16</v>
      </c>
      <c r="DA81" s="20" t="s">
        <v>16</v>
      </c>
      <c r="DB81" s="20">
        <v>180</v>
      </c>
      <c r="DC81" s="20">
        <v>6</v>
      </c>
      <c r="DD81" s="30">
        <v>0.02</v>
      </c>
      <c r="DE81" s="20">
        <v>0</v>
      </c>
      <c r="DF81" s="20"/>
      <c r="DG81" s="20">
        <v>0</v>
      </c>
      <c r="DH81" s="20" t="s">
        <v>16</v>
      </c>
      <c r="DI81" s="20" t="s">
        <v>16</v>
      </c>
      <c r="DJ81" s="20"/>
      <c r="DK81" s="20" t="s">
        <v>16</v>
      </c>
      <c r="DL81" s="20" t="s">
        <v>16</v>
      </c>
      <c r="DM81" s="20" t="s">
        <v>16</v>
      </c>
      <c r="DN81" s="20"/>
      <c r="DO81" s="33">
        <f t="shared" si="19"/>
        <v>1</v>
      </c>
      <c r="DP81" s="33">
        <f t="shared" si="20"/>
        <v>0</v>
      </c>
      <c r="DQ81" s="33">
        <f t="shared" si="21"/>
        <v>1</v>
      </c>
      <c r="DR81" s="33">
        <f t="shared" si="22"/>
        <v>0</v>
      </c>
      <c r="DS81" s="27">
        <f t="shared" si="23"/>
        <v>183480</v>
      </c>
      <c r="DT81" s="27">
        <f t="shared" si="24"/>
        <v>0</v>
      </c>
      <c r="DU81" s="27">
        <f t="shared" si="25"/>
        <v>0</v>
      </c>
      <c r="DV81" s="27">
        <f t="shared" si="26"/>
        <v>183480</v>
      </c>
      <c r="DW81" s="27">
        <f t="shared" si="27"/>
        <v>183480</v>
      </c>
      <c r="DX81" s="20" t="s">
        <v>16</v>
      </c>
      <c r="DY81" s="20" t="s">
        <v>16</v>
      </c>
      <c r="DZ81" s="20" t="s">
        <v>16</v>
      </c>
      <c r="EA81" s="20" t="s">
        <v>16</v>
      </c>
      <c r="EB81" s="20">
        <v>183480</v>
      </c>
      <c r="EC81" s="20">
        <v>0</v>
      </c>
      <c r="ED81" s="20"/>
      <c r="EE81" s="20">
        <v>0</v>
      </c>
      <c r="EF81" s="30">
        <v>0.1</v>
      </c>
      <c r="EG81" s="20"/>
      <c r="EH81" s="20">
        <v>183480</v>
      </c>
      <c r="EI81" s="20" t="s">
        <v>16</v>
      </c>
      <c r="EJ81" s="20" t="s">
        <v>16</v>
      </c>
      <c r="EK81" s="20" t="s">
        <v>16</v>
      </c>
      <c r="EL81" s="20" t="s">
        <v>1074</v>
      </c>
      <c r="EM81" s="20" t="s">
        <v>2295</v>
      </c>
      <c r="EN81" s="20" t="s">
        <v>16</v>
      </c>
      <c r="EO81" s="20" t="s">
        <v>1445</v>
      </c>
      <c r="EP81" s="20" t="s">
        <v>16</v>
      </c>
      <c r="EQ81" s="20" t="s">
        <v>16</v>
      </c>
      <c r="ER81" s="20" t="s">
        <v>927</v>
      </c>
      <c r="ES81" s="20" t="s">
        <v>2379</v>
      </c>
      <c r="ET81" s="20">
        <v>90</v>
      </c>
      <c r="EU81" s="20">
        <v>5120</v>
      </c>
      <c r="EV81" s="20" t="s">
        <v>1152</v>
      </c>
      <c r="EW81" s="20" t="s">
        <v>251</v>
      </c>
      <c r="EX81" s="34" t="s">
        <v>16</v>
      </c>
      <c r="EY81" s="58">
        <v>1</v>
      </c>
      <c r="EZ81" s="21"/>
    </row>
    <row r="82" spans="1:156" s="64" customFormat="1" ht="12.75" customHeight="1" x14ac:dyDescent="0.2">
      <c r="A82" s="64" t="s">
        <v>2327</v>
      </c>
      <c r="B82" s="64" t="s">
        <v>2328</v>
      </c>
      <c r="C82" s="64" t="s">
        <v>16</v>
      </c>
      <c r="D82" s="64" t="s">
        <v>2327</v>
      </c>
      <c r="E82" s="64" t="s">
        <v>2328</v>
      </c>
      <c r="F82" s="64" t="s">
        <v>2328</v>
      </c>
      <c r="G82" s="20" t="s">
        <v>194</v>
      </c>
      <c r="H82" s="20" t="s">
        <v>2293</v>
      </c>
      <c r="I82" s="20" t="s">
        <v>2294</v>
      </c>
      <c r="J82" s="22" t="s">
        <v>2329</v>
      </c>
      <c r="K82" s="23">
        <v>0</v>
      </c>
      <c r="L82" s="23">
        <v>1</v>
      </c>
      <c r="M82" s="23" t="s">
        <v>16</v>
      </c>
      <c r="N82" s="23">
        <v>1</v>
      </c>
      <c r="O82" s="24" t="s">
        <v>301</v>
      </c>
      <c r="P82" s="20" t="s">
        <v>2330</v>
      </c>
      <c r="Q82" s="20" t="s">
        <v>2331</v>
      </c>
      <c r="R82" s="20" t="s">
        <v>2332</v>
      </c>
      <c r="S82" s="20">
        <v>110</v>
      </c>
      <c r="T82" s="25" t="s">
        <v>2333</v>
      </c>
      <c r="U82" s="20" t="s">
        <v>2334</v>
      </c>
      <c r="V82" s="20" t="s">
        <v>576</v>
      </c>
      <c r="W82" s="26">
        <v>37299</v>
      </c>
      <c r="X82" s="20">
        <v>93</v>
      </c>
      <c r="Y82" s="20" t="s">
        <v>576</v>
      </c>
      <c r="Z82" s="20">
        <f t="shared" si="17"/>
        <v>4707</v>
      </c>
      <c r="AA82" s="20" t="s">
        <v>2335</v>
      </c>
      <c r="AB82" s="20">
        <v>46101</v>
      </c>
      <c r="AC82" s="27">
        <v>305000</v>
      </c>
      <c r="AD82" s="20" t="s">
        <v>1074</v>
      </c>
      <c r="AE82" s="20" t="s">
        <v>2336</v>
      </c>
      <c r="AF82" s="20">
        <v>1</v>
      </c>
      <c r="AG82" s="20">
        <v>1</v>
      </c>
      <c r="AH82" s="20" t="s">
        <v>16</v>
      </c>
      <c r="AI82" s="21" t="s">
        <v>4862</v>
      </c>
      <c r="AJ82" s="20">
        <v>2</v>
      </c>
      <c r="AK82" s="20">
        <v>0</v>
      </c>
      <c r="AL82" s="20" t="s">
        <v>16</v>
      </c>
      <c r="AM82" s="20">
        <v>0</v>
      </c>
      <c r="AN82" s="20">
        <v>1</v>
      </c>
      <c r="AO82" s="20">
        <v>0</v>
      </c>
      <c r="AP82" s="28" t="s">
        <v>1031</v>
      </c>
      <c r="AQ82" s="26" t="s">
        <v>16</v>
      </c>
      <c r="AR82" s="26" t="s">
        <v>16</v>
      </c>
      <c r="AS82" s="20" t="s">
        <v>16</v>
      </c>
      <c r="AT82" s="26" t="s">
        <v>16</v>
      </c>
      <c r="AU82" s="26" t="s">
        <v>16</v>
      </c>
      <c r="AV82" s="26" t="s">
        <v>16</v>
      </c>
      <c r="AW82" s="28" t="s">
        <v>16</v>
      </c>
      <c r="AX82" s="28" t="s">
        <v>16</v>
      </c>
      <c r="AY82" s="28" t="s">
        <v>16</v>
      </c>
      <c r="AZ82" s="28" t="s">
        <v>16</v>
      </c>
      <c r="BA82" s="28" t="s">
        <v>16</v>
      </c>
      <c r="BB82" s="29">
        <v>0</v>
      </c>
      <c r="BC82" s="26">
        <v>42006</v>
      </c>
      <c r="BD82" s="26">
        <v>42063</v>
      </c>
      <c r="BE82" s="26" t="s">
        <v>1031</v>
      </c>
      <c r="BF82" s="20" t="s">
        <v>2329</v>
      </c>
      <c r="BG82" s="30">
        <v>0.1</v>
      </c>
      <c r="BH82" s="27">
        <v>25900</v>
      </c>
      <c r="BI82" s="20" t="s">
        <v>16</v>
      </c>
      <c r="BJ82" s="20" t="s">
        <v>16</v>
      </c>
      <c r="BK82" s="20" t="s">
        <v>16</v>
      </c>
      <c r="BL82" s="20" t="s">
        <v>16</v>
      </c>
      <c r="BM82" s="20" t="s">
        <v>16</v>
      </c>
      <c r="BN82" s="20" t="s">
        <v>16</v>
      </c>
      <c r="BO82" s="20" t="s">
        <v>16</v>
      </c>
      <c r="BP82" s="20" t="s">
        <v>16</v>
      </c>
      <c r="BQ82" s="20" t="s">
        <v>16</v>
      </c>
      <c r="BR82" s="20" t="s">
        <v>16</v>
      </c>
      <c r="BS82" s="20" t="s">
        <v>16</v>
      </c>
      <c r="BT82" s="20" t="s">
        <v>16</v>
      </c>
      <c r="BU82" s="20" t="s">
        <v>16</v>
      </c>
      <c r="BV82" s="20" t="s">
        <v>16</v>
      </c>
      <c r="BW82" s="20" t="s">
        <v>16</v>
      </c>
      <c r="BX82" s="20" t="s">
        <v>16</v>
      </c>
      <c r="BY82" s="20" t="s">
        <v>16</v>
      </c>
      <c r="BZ82" s="20" t="s">
        <v>291</v>
      </c>
      <c r="CA82" s="20" t="s">
        <v>291</v>
      </c>
      <c r="CB82" s="20" t="s">
        <v>16</v>
      </c>
      <c r="CC82" s="20" t="s">
        <v>16</v>
      </c>
      <c r="CD82" s="20" t="s">
        <v>16</v>
      </c>
      <c r="CE82" s="20">
        <f t="shared" si="18"/>
        <v>0</v>
      </c>
      <c r="CF82" s="20" t="s">
        <v>16</v>
      </c>
      <c r="CG82" s="20" t="s">
        <v>16</v>
      </c>
      <c r="CH82" s="20" t="s">
        <v>16</v>
      </c>
      <c r="CI82" s="27" t="s">
        <v>16</v>
      </c>
      <c r="CJ82" s="27" t="s">
        <v>16</v>
      </c>
      <c r="CK82" s="31" t="s">
        <v>16</v>
      </c>
      <c r="CL82" s="27" t="s">
        <v>16</v>
      </c>
      <c r="CM82" s="20" t="s">
        <v>16</v>
      </c>
      <c r="CN82" s="20" t="s">
        <v>16</v>
      </c>
      <c r="CO82" s="20" t="s">
        <v>16</v>
      </c>
      <c r="CP82" s="20" t="s">
        <v>16</v>
      </c>
      <c r="CQ82" s="20" t="s">
        <v>16</v>
      </c>
      <c r="CR82" s="20" t="s">
        <v>16</v>
      </c>
      <c r="CS82" s="27">
        <v>259000</v>
      </c>
      <c r="CT82" s="79">
        <f>IF(OR(CS82="",CS82="-"),"NA",IF(CS82&gt;10000000000,1,IF(CS82&gt;3000000000,2,IF(CS82&gt;1000000000,3,IF(CS82&gt;600000000,4,IF(CS82&gt;200000000,5,IF(CS82&gt;100000000,6,IF(CS82&gt;50000000,7,IF(CS82&gt;30000000,8,IF(CS82&gt;10000000,9,IF(CS82&gt;7000000,10,IF(CS82&gt;4000000,11,IF(CS82&gt;2000000,12,IF(CS82&gt;1000000,13,IF(CS82&gt;700000,14,IF(CS82&gt;600000,15,IF(CS82&gt;500000,16,IF(CS82&gt;400000,17,IF(CS82&gt;300000,18,IF(CS82&gt;200000,19,IF(CS82&gt;=0,20,ERROR”)))))))))))))))))))))</f>
        <v>19</v>
      </c>
      <c r="CU82" s="27">
        <v>300440</v>
      </c>
      <c r="CV82" s="27">
        <f t="shared" si="16"/>
        <v>46000</v>
      </c>
      <c r="CW82" s="32">
        <v>0.15081967213114755</v>
      </c>
      <c r="CX82" s="32">
        <v>0.84918032786885245</v>
      </c>
      <c r="CY82" s="27">
        <v>4560</v>
      </c>
      <c r="CZ82" s="20" t="s">
        <v>16</v>
      </c>
      <c r="DA82" s="20" t="s">
        <v>16</v>
      </c>
      <c r="DB82" s="20">
        <v>57</v>
      </c>
      <c r="DC82" s="20">
        <v>1.9</v>
      </c>
      <c r="DD82" s="30">
        <v>0.02</v>
      </c>
      <c r="DE82" s="20">
        <v>0</v>
      </c>
      <c r="DF82" s="20"/>
      <c r="DG82" s="20">
        <v>0</v>
      </c>
      <c r="DH82" s="20" t="s">
        <v>16</v>
      </c>
      <c r="DI82" s="20" t="s">
        <v>16</v>
      </c>
      <c r="DJ82" s="20"/>
      <c r="DK82" s="20" t="s">
        <v>16</v>
      </c>
      <c r="DL82" s="20" t="s">
        <v>16</v>
      </c>
      <c r="DM82" s="20" t="s">
        <v>16</v>
      </c>
      <c r="DN82" s="20"/>
      <c r="DO82" s="33">
        <f t="shared" si="19"/>
        <v>1</v>
      </c>
      <c r="DP82" s="33">
        <f t="shared" si="20"/>
        <v>0</v>
      </c>
      <c r="DQ82" s="33">
        <f t="shared" si="21"/>
        <v>1</v>
      </c>
      <c r="DR82" s="33">
        <f t="shared" si="22"/>
        <v>0</v>
      </c>
      <c r="DS82" s="27">
        <f t="shared" si="23"/>
        <v>259000</v>
      </c>
      <c r="DT82" s="27">
        <f t="shared" si="24"/>
        <v>0</v>
      </c>
      <c r="DU82" s="27">
        <f t="shared" si="25"/>
        <v>0</v>
      </c>
      <c r="DV82" s="27">
        <f t="shared" si="26"/>
        <v>259000</v>
      </c>
      <c r="DW82" s="27">
        <f t="shared" si="27"/>
        <v>259000</v>
      </c>
      <c r="DX82" s="20" t="s">
        <v>16</v>
      </c>
      <c r="DY82" s="20" t="s">
        <v>16</v>
      </c>
      <c r="DZ82" s="20" t="s">
        <v>16</v>
      </c>
      <c r="EA82" s="20" t="s">
        <v>16</v>
      </c>
      <c r="EB82" s="20">
        <v>259000</v>
      </c>
      <c r="EC82" s="20">
        <v>0</v>
      </c>
      <c r="ED82" s="20"/>
      <c r="EE82" s="20">
        <v>0</v>
      </c>
      <c r="EF82" s="30">
        <v>0.1</v>
      </c>
      <c r="EG82" s="20"/>
      <c r="EH82" s="20">
        <v>259000</v>
      </c>
      <c r="EI82" s="20" t="s">
        <v>16</v>
      </c>
      <c r="EJ82" s="20" t="s">
        <v>16</v>
      </c>
      <c r="EK82" s="20" t="s">
        <v>16</v>
      </c>
      <c r="EL82" s="20" t="s">
        <v>1074</v>
      </c>
      <c r="EM82" s="20" t="s">
        <v>2329</v>
      </c>
      <c r="EN82" s="20" t="s">
        <v>16</v>
      </c>
      <c r="EO82" s="20" t="s">
        <v>2336</v>
      </c>
      <c r="EP82" s="20" t="s">
        <v>16</v>
      </c>
      <c r="EQ82" s="20" t="s">
        <v>16</v>
      </c>
      <c r="ER82" s="20" t="s">
        <v>2337</v>
      </c>
      <c r="ES82" s="20" t="s">
        <v>2338</v>
      </c>
      <c r="ET82" s="20">
        <v>1</v>
      </c>
      <c r="EU82" s="20">
        <v>54743</v>
      </c>
      <c r="EV82" s="20" t="s">
        <v>2339</v>
      </c>
      <c r="EW82" s="20" t="s">
        <v>576</v>
      </c>
      <c r="EX82" s="34" t="s">
        <v>16</v>
      </c>
      <c r="EY82" s="58">
        <v>1</v>
      </c>
      <c r="EZ82" s="21"/>
    </row>
    <row r="83" spans="1:156" s="64" customFormat="1" ht="12.75" customHeight="1" x14ac:dyDescent="0.2">
      <c r="A83" s="64" t="s">
        <v>2012</v>
      </c>
      <c r="B83" s="64" t="s">
        <v>2013</v>
      </c>
      <c r="C83" s="64" t="s">
        <v>16</v>
      </c>
      <c r="D83" s="64" t="s">
        <v>2012</v>
      </c>
      <c r="E83" s="64" t="s">
        <v>2013</v>
      </c>
      <c r="F83" s="64" t="s">
        <v>2013</v>
      </c>
      <c r="G83" s="20" t="s">
        <v>194</v>
      </c>
      <c r="H83" s="20" t="s">
        <v>1435</v>
      </c>
      <c r="I83" s="20" t="s">
        <v>1436</v>
      </c>
      <c r="J83" s="22" t="s">
        <v>2014</v>
      </c>
      <c r="K83" s="23">
        <v>0</v>
      </c>
      <c r="L83" s="23">
        <v>1</v>
      </c>
      <c r="M83" s="23" t="s">
        <v>16</v>
      </c>
      <c r="N83" s="23">
        <v>1</v>
      </c>
      <c r="O83" s="24" t="s">
        <v>1370</v>
      </c>
      <c r="P83" s="20" t="s">
        <v>1371</v>
      </c>
      <c r="Q83" s="20" t="s">
        <v>1372</v>
      </c>
      <c r="R83" s="20" t="s">
        <v>1373</v>
      </c>
      <c r="S83" s="20">
        <v>15</v>
      </c>
      <c r="T83" s="25" t="s">
        <v>1220</v>
      </c>
      <c r="U83" s="20" t="s">
        <v>365</v>
      </c>
      <c r="V83" s="20" t="s">
        <v>251</v>
      </c>
      <c r="W83" s="26">
        <v>36985</v>
      </c>
      <c r="X83" s="20">
        <v>4</v>
      </c>
      <c r="Y83" s="20" t="s">
        <v>1443</v>
      </c>
      <c r="Z83" s="20">
        <f t="shared" si="17"/>
        <v>4989</v>
      </c>
      <c r="AA83" s="20" t="s">
        <v>2015</v>
      </c>
      <c r="AB83" s="20">
        <v>46101</v>
      </c>
      <c r="AC83" s="27">
        <v>283244.15999999997</v>
      </c>
      <c r="AD83" s="20" t="s">
        <v>1074</v>
      </c>
      <c r="AE83" s="20" t="s">
        <v>1445</v>
      </c>
      <c r="AF83" s="20">
        <v>1</v>
      </c>
      <c r="AG83" s="20">
        <v>1</v>
      </c>
      <c r="AH83" s="20" t="s">
        <v>16</v>
      </c>
      <c r="AI83" s="21" t="s">
        <v>4862</v>
      </c>
      <c r="AJ83" s="20">
        <v>0</v>
      </c>
      <c r="AK83" s="20">
        <v>0</v>
      </c>
      <c r="AL83" s="20" t="s">
        <v>16</v>
      </c>
      <c r="AM83" s="20">
        <v>0</v>
      </c>
      <c r="AN83" s="20">
        <v>1</v>
      </c>
      <c r="AO83" s="20" t="s">
        <v>16</v>
      </c>
      <c r="AP83" s="28" t="s">
        <v>1031</v>
      </c>
      <c r="AQ83" s="26" t="s">
        <v>16</v>
      </c>
      <c r="AR83" s="26" t="s">
        <v>16</v>
      </c>
      <c r="AS83" s="20" t="s">
        <v>16</v>
      </c>
      <c r="AT83" s="26" t="s">
        <v>16</v>
      </c>
      <c r="AU83" s="26" t="s">
        <v>16</v>
      </c>
      <c r="AV83" s="26" t="s">
        <v>16</v>
      </c>
      <c r="AW83" s="28" t="s">
        <v>16</v>
      </c>
      <c r="AX83" s="28" t="s">
        <v>16</v>
      </c>
      <c r="AY83" s="28" t="s">
        <v>16</v>
      </c>
      <c r="AZ83" s="28" t="s">
        <v>16</v>
      </c>
      <c r="BA83" s="28" t="s">
        <v>16</v>
      </c>
      <c r="BB83" s="29">
        <v>0</v>
      </c>
      <c r="BC83" s="26">
        <v>41974</v>
      </c>
      <c r="BD83" s="26">
        <v>41988</v>
      </c>
      <c r="BE83" s="26" t="s">
        <v>1031</v>
      </c>
      <c r="BF83" s="20" t="s">
        <v>2014</v>
      </c>
      <c r="BG83" s="20">
        <v>0</v>
      </c>
      <c r="BH83" s="27">
        <v>0</v>
      </c>
      <c r="BI83" s="20" t="s">
        <v>16</v>
      </c>
      <c r="BJ83" s="20" t="s">
        <v>16</v>
      </c>
      <c r="BK83" s="20" t="s">
        <v>16</v>
      </c>
      <c r="BL83" s="20" t="s">
        <v>16</v>
      </c>
      <c r="BM83" s="20" t="s">
        <v>16</v>
      </c>
      <c r="BN83" s="20" t="s">
        <v>16</v>
      </c>
      <c r="BO83" s="20" t="s">
        <v>16</v>
      </c>
      <c r="BP83" s="20" t="s">
        <v>16</v>
      </c>
      <c r="BQ83" s="20" t="s">
        <v>16</v>
      </c>
      <c r="BR83" s="20" t="s">
        <v>16</v>
      </c>
      <c r="BS83" s="20" t="s">
        <v>16</v>
      </c>
      <c r="BT83" s="20" t="s">
        <v>16</v>
      </c>
      <c r="BU83" s="20" t="s">
        <v>16</v>
      </c>
      <c r="BV83" s="20" t="s">
        <v>16</v>
      </c>
      <c r="BW83" s="20" t="s">
        <v>16</v>
      </c>
      <c r="BX83" s="20" t="s">
        <v>16</v>
      </c>
      <c r="BY83" s="20" t="s">
        <v>16</v>
      </c>
      <c r="BZ83" s="20" t="s">
        <v>291</v>
      </c>
      <c r="CA83" s="20" t="s">
        <v>291</v>
      </c>
      <c r="CB83" s="20" t="s">
        <v>16</v>
      </c>
      <c r="CC83" s="20" t="s">
        <v>16</v>
      </c>
      <c r="CD83" s="20" t="s">
        <v>16</v>
      </c>
      <c r="CE83" s="20">
        <f t="shared" si="18"/>
        <v>0</v>
      </c>
      <c r="CF83" s="20" t="s">
        <v>16</v>
      </c>
      <c r="CG83" s="20" t="s">
        <v>16</v>
      </c>
      <c r="CH83" s="20" t="s">
        <v>16</v>
      </c>
      <c r="CI83" s="27" t="s">
        <v>16</v>
      </c>
      <c r="CJ83" s="27" t="s">
        <v>16</v>
      </c>
      <c r="CK83" s="31" t="s">
        <v>16</v>
      </c>
      <c r="CL83" s="27" t="s">
        <v>16</v>
      </c>
      <c r="CM83" s="20" t="s">
        <v>16</v>
      </c>
      <c r="CN83" s="20" t="s">
        <v>16</v>
      </c>
      <c r="CO83" s="20" t="s">
        <v>16</v>
      </c>
      <c r="CP83" s="20" t="s">
        <v>16</v>
      </c>
      <c r="CQ83" s="20" t="s">
        <v>16</v>
      </c>
      <c r="CR83" s="20" t="s">
        <v>16</v>
      </c>
      <c r="CS83" s="27">
        <v>244176</v>
      </c>
      <c r="CT83" s="79">
        <f>IF(OR(CS83="",CS83="-"),"NA",IF(CS83&gt;10000000000,1,IF(CS83&gt;3000000000,2,IF(CS83&gt;1000000000,3,IF(CS83&gt;600000000,4,IF(CS83&gt;200000000,5,IF(CS83&gt;100000000,6,IF(CS83&gt;50000000,7,IF(CS83&gt;30000000,8,IF(CS83&gt;10000000,9,IF(CS83&gt;7000000,10,IF(CS83&gt;4000000,11,IF(CS83&gt;2000000,12,IF(CS83&gt;1000000,13,IF(CS83&gt;700000,14,IF(CS83&gt;600000,15,IF(CS83&gt;500000,16,IF(CS83&gt;400000,17,IF(CS83&gt;300000,18,IF(CS83&gt;200000,19,IF(CS83&gt;=0,20,ERROR”)))))))))))))))))))))</f>
        <v>19</v>
      </c>
      <c r="CU83" s="27">
        <v>283244.15999999997</v>
      </c>
      <c r="CV83" s="27">
        <f t="shared" si="16"/>
        <v>39068.159999999974</v>
      </c>
      <c r="CW83" s="32">
        <v>0.13793103448275854</v>
      </c>
      <c r="CX83" s="32">
        <v>0.86206896551724144</v>
      </c>
      <c r="CY83" s="27">
        <v>0</v>
      </c>
      <c r="CZ83" s="20" t="s">
        <v>16</v>
      </c>
      <c r="DA83" s="20" t="s">
        <v>16</v>
      </c>
      <c r="DB83" s="20">
        <v>14</v>
      </c>
      <c r="DC83" s="20">
        <v>0.46666666666666667</v>
      </c>
      <c r="DD83" s="30">
        <v>0.05</v>
      </c>
      <c r="DE83" s="20">
        <v>0</v>
      </c>
      <c r="DF83" s="20"/>
      <c r="DG83" s="20">
        <v>0</v>
      </c>
      <c r="DH83" s="20" t="s">
        <v>16</v>
      </c>
      <c r="DI83" s="20" t="s">
        <v>16</v>
      </c>
      <c r="DJ83" s="20"/>
      <c r="DK83" s="20" t="s">
        <v>16</v>
      </c>
      <c r="DL83" s="20" t="s">
        <v>16</v>
      </c>
      <c r="DM83" s="20" t="s">
        <v>16</v>
      </c>
      <c r="DN83" s="20"/>
      <c r="DO83" s="33">
        <f t="shared" si="19"/>
        <v>3</v>
      </c>
      <c r="DP83" s="33">
        <f t="shared" si="20"/>
        <v>0</v>
      </c>
      <c r="DQ83" s="33">
        <f t="shared" si="21"/>
        <v>3</v>
      </c>
      <c r="DR83" s="33">
        <f t="shared" si="22"/>
        <v>0</v>
      </c>
      <c r="DS83" s="27">
        <f t="shared" si="23"/>
        <v>18591945.449999999</v>
      </c>
      <c r="DT83" s="27">
        <f t="shared" si="24"/>
        <v>0</v>
      </c>
      <c r="DU83" s="27">
        <f t="shared" si="25"/>
        <v>0</v>
      </c>
      <c r="DV83" s="27">
        <f t="shared" si="26"/>
        <v>18591945.449999999</v>
      </c>
      <c r="DW83" s="27">
        <f t="shared" si="27"/>
        <v>6197315.1499999994</v>
      </c>
      <c r="DX83" s="20" t="s">
        <v>16</v>
      </c>
      <c r="DY83" s="20" t="s">
        <v>16</v>
      </c>
      <c r="DZ83" s="20" t="s">
        <v>16</v>
      </c>
      <c r="EA83" s="20" t="s">
        <v>16</v>
      </c>
      <c r="EB83" s="20">
        <v>244176</v>
      </c>
      <c r="EC83" s="20">
        <v>0</v>
      </c>
      <c r="ED83" s="20"/>
      <c r="EE83" s="20">
        <v>0</v>
      </c>
      <c r="EF83" s="20">
        <v>0</v>
      </c>
      <c r="EG83" s="20"/>
      <c r="EH83" s="20">
        <v>244176</v>
      </c>
      <c r="EI83" s="20" t="s">
        <v>16</v>
      </c>
      <c r="EJ83" s="20" t="s">
        <v>16</v>
      </c>
      <c r="EK83" s="20" t="s">
        <v>16</v>
      </c>
      <c r="EL83" s="20" t="s">
        <v>1074</v>
      </c>
      <c r="EM83" s="20" t="s">
        <v>2014</v>
      </c>
      <c r="EN83" s="20" t="s">
        <v>16</v>
      </c>
      <c r="EO83" s="20" t="s">
        <v>1445</v>
      </c>
      <c r="EP83" s="20" t="s">
        <v>16</v>
      </c>
      <c r="EQ83" s="20" t="s">
        <v>16</v>
      </c>
      <c r="ER83" s="20" t="s">
        <v>2024</v>
      </c>
      <c r="ES83" s="20" t="s">
        <v>1376</v>
      </c>
      <c r="ET83" s="20">
        <v>15</v>
      </c>
      <c r="EU83" s="20">
        <v>3100</v>
      </c>
      <c r="EV83" s="20" t="s">
        <v>406</v>
      </c>
      <c r="EW83" s="20" t="s">
        <v>251</v>
      </c>
      <c r="EX83" s="34" t="s">
        <v>16</v>
      </c>
      <c r="EY83" s="58">
        <v>1</v>
      </c>
      <c r="EZ83" s="21"/>
    </row>
    <row r="84" spans="1:156" s="64" customFormat="1" ht="12.75" customHeight="1" x14ac:dyDescent="0.2">
      <c r="A84" s="64" t="s">
        <v>1433</v>
      </c>
      <c r="B84" s="64" t="s">
        <v>1434</v>
      </c>
      <c r="C84" s="64" t="s">
        <v>16</v>
      </c>
      <c r="D84" s="64" t="s">
        <v>1433</v>
      </c>
      <c r="E84" s="64" t="s">
        <v>1434</v>
      </c>
      <c r="F84" s="64" t="s">
        <v>1434</v>
      </c>
      <c r="G84" s="20" t="s">
        <v>194</v>
      </c>
      <c r="H84" s="20" t="s">
        <v>1435</v>
      </c>
      <c r="I84" s="20" t="s">
        <v>1436</v>
      </c>
      <c r="J84" s="22" t="s">
        <v>1437</v>
      </c>
      <c r="K84" s="23">
        <v>0</v>
      </c>
      <c r="L84" s="23">
        <v>1</v>
      </c>
      <c r="M84" s="23" t="s">
        <v>16</v>
      </c>
      <c r="N84" s="23">
        <v>1</v>
      </c>
      <c r="O84" s="24" t="s">
        <v>1438</v>
      </c>
      <c r="P84" s="20" t="s">
        <v>1439</v>
      </c>
      <c r="Q84" s="20" t="s">
        <v>1440</v>
      </c>
      <c r="R84" s="20" t="s">
        <v>1441</v>
      </c>
      <c r="S84" s="20">
        <v>600</v>
      </c>
      <c r="T84" s="25" t="s">
        <v>1442</v>
      </c>
      <c r="U84" s="20" t="s">
        <v>1143</v>
      </c>
      <c r="V84" s="20" t="s">
        <v>251</v>
      </c>
      <c r="W84" s="26">
        <v>37079</v>
      </c>
      <c r="X84" s="20">
        <v>4</v>
      </c>
      <c r="Y84" s="20" t="s">
        <v>1443</v>
      </c>
      <c r="Z84" s="20">
        <f t="shared" si="17"/>
        <v>4927</v>
      </c>
      <c r="AA84" s="20" t="s">
        <v>1444</v>
      </c>
      <c r="AB84" s="20">
        <v>46101</v>
      </c>
      <c r="AC84" s="27">
        <v>490000</v>
      </c>
      <c r="AD84" s="20" t="s">
        <v>1074</v>
      </c>
      <c r="AE84" s="20" t="s">
        <v>1445</v>
      </c>
      <c r="AF84" s="20">
        <v>1</v>
      </c>
      <c r="AG84" s="20">
        <v>1</v>
      </c>
      <c r="AH84" s="20" t="s">
        <v>16</v>
      </c>
      <c r="AI84" s="21" t="s">
        <v>4862</v>
      </c>
      <c r="AJ84" s="20">
        <v>2</v>
      </c>
      <c r="AK84" s="20">
        <v>0</v>
      </c>
      <c r="AL84" s="20" t="s">
        <v>16</v>
      </c>
      <c r="AM84" s="20">
        <v>0</v>
      </c>
      <c r="AN84" s="20">
        <v>1</v>
      </c>
      <c r="AO84" s="20">
        <v>0</v>
      </c>
      <c r="AP84" s="28" t="s">
        <v>1031</v>
      </c>
      <c r="AQ84" s="26" t="s">
        <v>16</v>
      </c>
      <c r="AR84" s="26" t="s">
        <v>16</v>
      </c>
      <c r="AS84" s="20" t="s">
        <v>16</v>
      </c>
      <c r="AT84" s="26" t="s">
        <v>16</v>
      </c>
      <c r="AU84" s="26" t="s">
        <v>16</v>
      </c>
      <c r="AV84" s="26" t="s">
        <v>16</v>
      </c>
      <c r="AW84" s="28" t="s">
        <v>16</v>
      </c>
      <c r="AX84" s="28" t="s">
        <v>16</v>
      </c>
      <c r="AY84" s="28" t="s">
        <v>16</v>
      </c>
      <c r="AZ84" s="28" t="s">
        <v>16</v>
      </c>
      <c r="BA84" s="28" t="s">
        <v>16</v>
      </c>
      <c r="BB84" s="29">
        <v>0</v>
      </c>
      <c r="BC84" s="26">
        <v>42006</v>
      </c>
      <c r="BD84" s="26">
        <v>42186</v>
      </c>
      <c r="BE84" s="26" t="s">
        <v>1031</v>
      </c>
      <c r="BF84" s="20" t="s">
        <v>1437</v>
      </c>
      <c r="BG84" s="30">
        <v>0.1</v>
      </c>
      <c r="BH84" s="27">
        <v>16399.998000000003</v>
      </c>
      <c r="BI84" s="20" t="s">
        <v>16</v>
      </c>
      <c r="BJ84" s="20" t="s">
        <v>16</v>
      </c>
      <c r="BK84" s="20" t="s">
        <v>16</v>
      </c>
      <c r="BL84" s="20" t="s">
        <v>16</v>
      </c>
      <c r="BM84" s="20" t="s">
        <v>16</v>
      </c>
      <c r="BN84" s="20" t="s">
        <v>16</v>
      </c>
      <c r="BO84" s="20" t="s">
        <v>16</v>
      </c>
      <c r="BP84" s="20" t="s">
        <v>16</v>
      </c>
      <c r="BQ84" s="20" t="s">
        <v>16</v>
      </c>
      <c r="BR84" s="20" t="s">
        <v>16</v>
      </c>
      <c r="BS84" s="20" t="s">
        <v>16</v>
      </c>
      <c r="BT84" s="20" t="s">
        <v>16</v>
      </c>
      <c r="BU84" s="20" t="s">
        <v>16</v>
      </c>
      <c r="BV84" s="20" t="s">
        <v>16</v>
      </c>
      <c r="BW84" s="20" t="s">
        <v>16</v>
      </c>
      <c r="BX84" s="20" t="s">
        <v>16</v>
      </c>
      <c r="BY84" s="20" t="s">
        <v>16</v>
      </c>
      <c r="BZ84" s="20" t="s">
        <v>291</v>
      </c>
      <c r="CA84" s="20" t="s">
        <v>291</v>
      </c>
      <c r="CB84" s="20" t="s">
        <v>16</v>
      </c>
      <c r="CC84" s="20" t="s">
        <v>16</v>
      </c>
      <c r="CD84" s="20" t="s">
        <v>16</v>
      </c>
      <c r="CE84" s="20">
        <f t="shared" si="18"/>
        <v>0</v>
      </c>
      <c r="CF84" s="20" t="s">
        <v>16</v>
      </c>
      <c r="CG84" s="20" t="s">
        <v>16</v>
      </c>
      <c r="CH84" s="20" t="s">
        <v>16</v>
      </c>
      <c r="CI84" s="27" t="s">
        <v>16</v>
      </c>
      <c r="CJ84" s="27" t="s">
        <v>16</v>
      </c>
      <c r="CK84" s="31" t="s">
        <v>16</v>
      </c>
      <c r="CL84" s="27" t="s">
        <v>16</v>
      </c>
      <c r="CM84" s="20" t="s">
        <v>16</v>
      </c>
      <c r="CN84" s="20" t="s">
        <v>16</v>
      </c>
      <c r="CO84" s="20" t="s">
        <v>16</v>
      </c>
      <c r="CP84" s="20" t="s">
        <v>16</v>
      </c>
      <c r="CQ84" s="20" t="s">
        <v>16</v>
      </c>
      <c r="CR84" s="20" t="s">
        <v>16</v>
      </c>
      <c r="CS84" s="27">
        <v>163999.98000000001</v>
      </c>
      <c r="CT84" s="79">
        <f>IF(OR(CS84="",CS84="-"),"NA",IF(CS84&gt;10000000000,1,IF(CS84&gt;3000000000,2,IF(CS84&gt;1000000000,3,IF(CS84&gt;600000000,4,IF(CS84&gt;200000000,5,IF(CS84&gt;100000000,6,IF(CS84&gt;50000000,7,IF(CS84&gt;30000000,8,IF(CS84&gt;10000000,9,IF(CS84&gt;7000000,10,IF(CS84&gt;4000000,11,IF(CS84&gt;2000000,12,IF(CS84&gt;1000000,13,IF(CS84&gt;700000,14,IF(CS84&gt;600000,15,IF(CS84&gt;500000,16,IF(CS84&gt;400000,17,IF(CS84&gt;300000,18,IF(CS84&gt;200000,19,IF(CS84&gt;=0,20,ERROR”)))))))))))))))))))))</f>
        <v>20</v>
      </c>
      <c r="CU84" s="27">
        <v>190239.9768</v>
      </c>
      <c r="CV84" s="27">
        <f t="shared" si="16"/>
        <v>326000.02</v>
      </c>
      <c r="CW84" s="32">
        <v>0.66530616326530612</v>
      </c>
      <c r="CX84" s="32">
        <v>0.33469383673469388</v>
      </c>
      <c r="CY84" s="27">
        <v>299760.0232</v>
      </c>
      <c r="CZ84" s="20" t="s">
        <v>16</v>
      </c>
      <c r="DA84" s="20" t="s">
        <v>16</v>
      </c>
      <c r="DB84" s="20">
        <v>180</v>
      </c>
      <c r="DC84" s="20">
        <v>6</v>
      </c>
      <c r="DD84" s="30">
        <v>0.02</v>
      </c>
      <c r="DE84" s="20">
        <v>0</v>
      </c>
      <c r="DF84" s="20"/>
      <c r="DG84" s="20">
        <v>0</v>
      </c>
      <c r="DH84" s="20" t="s">
        <v>16</v>
      </c>
      <c r="DI84" s="20" t="s">
        <v>16</v>
      </c>
      <c r="DJ84" s="20"/>
      <c r="DK84" s="20" t="s">
        <v>16</v>
      </c>
      <c r="DL84" s="20" t="s">
        <v>16</v>
      </c>
      <c r="DM84" s="20" t="s">
        <v>16</v>
      </c>
      <c r="DN84" s="20"/>
      <c r="DO84" s="33">
        <f t="shared" si="19"/>
        <v>1</v>
      </c>
      <c r="DP84" s="33">
        <f t="shared" si="20"/>
        <v>0</v>
      </c>
      <c r="DQ84" s="33">
        <f t="shared" si="21"/>
        <v>1</v>
      </c>
      <c r="DR84" s="33">
        <f t="shared" si="22"/>
        <v>0</v>
      </c>
      <c r="DS84" s="27">
        <f t="shared" si="23"/>
        <v>163999.98000000001</v>
      </c>
      <c r="DT84" s="27">
        <f t="shared" si="24"/>
        <v>0</v>
      </c>
      <c r="DU84" s="27">
        <f t="shared" si="25"/>
        <v>0</v>
      </c>
      <c r="DV84" s="27">
        <f t="shared" si="26"/>
        <v>163999.98000000001</v>
      </c>
      <c r="DW84" s="27">
        <f t="shared" si="27"/>
        <v>163999.98000000001</v>
      </c>
      <c r="DX84" s="20" t="s">
        <v>16</v>
      </c>
      <c r="DY84" s="20" t="s">
        <v>16</v>
      </c>
      <c r="DZ84" s="20" t="s">
        <v>16</v>
      </c>
      <c r="EA84" s="20" t="s">
        <v>16</v>
      </c>
      <c r="EB84" s="20">
        <v>163999.98000000001</v>
      </c>
      <c r="EC84" s="20">
        <v>0</v>
      </c>
      <c r="ED84" s="20"/>
      <c r="EE84" s="20">
        <v>0</v>
      </c>
      <c r="EF84" s="30">
        <v>0.1</v>
      </c>
      <c r="EG84" s="20"/>
      <c r="EH84" s="20">
        <v>163999.98000000001</v>
      </c>
      <c r="EI84" s="20" t="s">
        <v>16</v>
      </c>
      <c r="EJ84" s="20" t="s">
        <v>16</v>
      </c>
      <c r="EK84" s="20" t="s">
        <v>16</v>
      </c>
      <c r="EL84" s="20" t="s">
        <v>1074</v>
      </c>
      <c r="EM84" s="20" t="s">
        <v>1437</v>
      </c>
      <c r="EN84" s="20" t="s">
        <v>16</v>
      </c>
      <c r="EO84" s="20" t="s">
        <v>1445</v>
      </c>
      <c r="EP84" s="20" t="s">
        <v>16</v>
      </c>
      <c r="EQ84" s="20" t="s">
        <v>16</v>
      </c>
      <c r="ER84" s="20" t="s">
        <v>16</v>
      </c>
      <c r="ES84" s="20" t="s">
        <v>1446</v>
      </c>
      <c r="ET84" s="20">
        <v>600</v>
      </c>
      <c r="EU84" s="20">
        <v>1210</v>
      </c>
      <c r="EV84" s="20" t="s">
        <v>1152</v>
      </c>
      <c r="EW84" s="20" t="s">
        <v>251</v>
      </c>
      <c r="EX84" s="34" t="s">
        <v>16</v>
      </c>
      <c r="EY84" s="58">
        <v>1</v>
      </c>
      <c r="EZ84" s="21"/>
    </row>
    <row r="85" spans="1:156" s="64" customFormat="1" ht="12.75" customHeight="1" x14ac:dyDescent="0.2">
      <c r="A85" s="64" t="s">
        <v>2241</v>
      </c>
      <c r="B85" s="64" t="s">
        <v>2242</v>
      </c>
      <c r="C85" s="64" t="s">
        <v>16</v>
      </c>
      <c r="D85" s="64" t="s">
        <v>2241</v>
      </c>
      <c r="E85" s="64" t="s">
        <v>2242</v>
      </c>
      <c r="F85" s="64" t="s">
        <v>2242</v>
      </c>
      <c r="G85" s="20" t="s">
        <v>194</v>
      </c>
      <c r="H85" s="20" t="s">
        <v>1435</v>
      </c>
      <c r="I85" s="20" t="s">
        <v>1436</v>
      </c>
      <c r="J85" s="22" t="s">
        <v>2243</v>
      </c>
      <c r="K85" s="23">
        <v>0</v>
      </c>
      <c r="L85" s="23">
        <v>1</v>
      </c>
      <c r="M85" s="23" t="s">
        <v>16</v>
      </c>
      <c r="N85" s="23">
        <v>1</v>
      </c>
      <c r="O85" s="24" t="s">
        <v>1370</v>
      </c>
      <c r="P85" s="20" t="s">
        <v>1371</v>
      </c>
      <c r="Q85" s="20" t="s">
        <v>1372</v>
      </c>
      <c r="R85" s="20" t="s">
        <v>1373</v>
      </c>
      <c r="S85" s="20">
        <v>15</v>
      </c>
      <c r="T85" s="25" t="s">
        <v>721</v>
      </c>
      <c r="U85" s="20" t="s">
        <v>365</v>
      </c>
      <c r="V85" s="20" t="s">
        <v>251</v>
      </c>
      <c r="W85" s="26">
        <v>36985</v>
      </c>
      <c r="X85" s="20">
        <v>4</v>
      </c>
      <c r="Y85" s="20" t="s">
        <v>1443</v>
      </c>
      <c r="Z85" s="20">
        <f t="shared" si="17"/>
        <v>5021</v>
      </c>
      <c r="AA85" s="20" t="s">
        <v>2015</v>
      </c>
      <c r="AB85" s="20">
        <v>46101</v>
      </c>
      <c r="AC85" s="27">
        <v>257569.44</v>
      </c>
      <c r="AD85" s="20" t="s">
        <v>1074</v>
      </c>
      <c r="AE85" s="20" t="s">
        <v>1445</v>
      </c>
      <c r="AF85" s="20">
        <v>1</v>
      </c>
      <c r="AG85" s="20">
        <v>1</v>
      </c>
      <c r="AH85" s="20" t="s">
        <v>16</v>
      </c>
      <c r="AI85" s="21" t="s">
        <v>4862</v>
      </c>
      <c r="AJ85" s="20">
        <v>0</v>
      </c>
      <c r="AK85" s="20">
        <v>0</v>
      </c>
      <c r="AL85" s="20" t="s">
        <v>16</v>
      </c>
      <c r="AM85" s="20">
        <v>1</v>
      </c>
      <c r="AN85" s="20">
        <v>1</v>
      </c>
      <c r="AO85" s="20">
        <v>1</v>
      </c>
      <c r="AP85" s="28" t="s">
        <v>1031</v>
      </c>
      <c r="AQ85" s="26" t="s">
        <v>16</v>
      </c>
      <c r="AR85" s="26" t="s">
        <v>16</v>
      </c>
      <c r="AS85" s="20" t="s">
        <v>16</v>
      </c>
      <c r="AT85" s="26" t="s">
        <v>16</v>
      </c>
      <c r="AU85" s="26" t="s">
        <v>16</v>
      </c>
      <c r="AV85" s="26" t="s">
        <v>16</v>
      </c>
      <c r="AW85" s="28" t="s">
        <v>16</v>
      </c>
      <c r="AX85" s="28" t="s">
        <v>16</v>
      </c>
      <c r="AY85" s="28" t="s">
        <v>16</v>
      </c>
      <c r="AZ85" s="28" t="s">
        <v>16</v>
      </c>
      <c r="BA85" s="28" t="s">
        <v>16</v>
      </c>
      <c r="BB85" s="29">
        <v>0</v>
      </c>
      <c r="BC85" s="26">
        <v>42006</v>
      </c>
      <c r="BD85" s="26">
        <v>42186</v>
      </c>
      <c r="BE85" s="26" t="s">
        <v>1031</v>
      </c>
      <c r="BF85" s="20" t="s">
        <v>2243</v>
      </c>
      <c r="BG85" s="30">
        <v>0.1</v>
      </c>
      <c r="BH85" s="27">
        <v>25776.945000000003</v>
      </c>
      <c r="BI85" s="20" t="s">
        <v>16</v>
      </c>
      <c r="BJ85" s="20" t="s">
        <v>16</v>
      </c>
      <c r="BK85" s="20" t="s">
        <v>16</v>
      </c>
      <c r="BL85" s="20" t="s">
        <v>16</v>
      </c>
      <c r="BM85" s="20" t="s">
        <v>16</v>
      </c>
      <c r="BN85" s="20" t="s">
        <v>16</v>
      </c>
      <c r="BO85" s="20" t="s">
        <v>16</v>
      </c>
      <c r="BP85" s="20" t="s">
        <v>16</v>
      </c>
      <c r="BQ85" s="20" t="s">
        <v>16</v>
      </c>
      <c r="BR85" s="20" t="s">
        <v>16</v>
      </c>
      <c r="BS85" s="20" t="s">
        <v>16</v>
      </c>
      <c r="BT85" s="20" t="s">
        <v>16</v>
      </c>
      <c r="BU85" s="20" t="s">
        <v>16</v>
      </c>
      <c r="BV85" s="20" t="s">
        <v>16</v>
      </c>
      <c r="BW85" s="20" t="s">
        <v>16</v>
      </c>
      <c r="BX85" s="20" t="s">
        <v>16</v>
      </c>
      <c r="BY85" s="20" t="s">
        <v>16</v>
      </c>
      <c r="BZ85" s="20" t="s">
        <v>291</v>
      </c>
      <c r="CA85" s="20" t="s">
        <v>291</v>
      </c>
      <c r="CB85" s="20" t="s">
        <v>16</v>
      </c>
      <c r="CC85" s="20" t="s">
        <v>16</v>
      </c>
      <c r="CD85" s="20" t="s">
        <v>16</v>
      </c>
      <c r="CE85" s="20">
        <f t="shared" si="18"/>
        <v>0</v>
      </c>
      <c r="CF85" s="20" t="s">
        <v>16</v>
      </c>
      <c r="CG85" s="20" t="s">
        <v>16</v>
      </c>
      <c r="CH85" s="20" t="s">
        <v>16</v>
      </c>
      <c r="CI85" s="27" t="s">
        <v>16</v>
      </c>
      <c r="CJ85" s="27" t="s">
        <v>16</v>
      </c>
      <c r="CK85" s="31" t="s">
        <v>16</v>
      </c>
      <c r="CL85" s="27" t="s">
        <v>16</v>
      </c>
      <c r="CM85" s="20" t="s">
        <v>16</v>
      </c>
      <c r="CN85" s="20" t="s">
        <v>16</v>
      </c>
      <c r="CO85" s="20" t="s">
        <v>16</v>
      </c>
      <c r="CP85" s="20" t="s">
        <v>16</v>
      </c>
      <c r="CQ85" s="20" t="s">
        <v>16</v>
      </c>
      <c r="CR85" s="20" t="s">
        <v>16</v>
      </c>
      <c r="CS85" s="27">
        <v>257769.45</v>
      </c>
      <c r="CT85" s="79">
        <f>IF(OR(CS85="",CS85="-"),"NA",IF(CS85&gt;10000000000,1,IF(CS85&gt;3000000000,2,IF(CS85&gt;1000000000,3,IF(CS85&gt;600000000,4,IF(CS85&gt;200000000,5,IF(CS85&gt;100000000,6,IF(CS85&gt;50000000,7,IF(CS85&gt;30000000,8,IF(CS85&gt;10000000,9,IF(CS85&gt;7000000,10,IF(CS85&gt;4000000,11,IF(CS85&gt;2000000,12,IF(CS85&gt;1000000,13,IF(CS85&gt;700000,14,IF(CS85&gt;600000,15,IF(CS85&gt;500000,16,IF(CS85&gt;400000,17,IF(CS85&gt;300000,18,IF(CS85&gt;200000,19,IF(CS85&gt;=0,20,ERROR”)))))))))))))))))))))</f>
        <v>19</v>
      </c>
      <c r="CU85" s="27">
        <v>299012.56199999998</v>
      </c>
      <c r="CV85" s="27">
        <f t="shared" si="16"/>
        <v>-200.01000000000931</v>
      </c>
      <c r="CW85" s="32">
        <v>-7.765284577239028E-4</v>
      </c>
      <c r="CX85" s="32">
        <v>1.0007765284577239</v>
      </c>
      <c r="CY85" s="27">
        <v>-41443.121999999974</v>
      </c>
      <c r="CZ85" s="20" t="s">
        <v>16</v>
      </c>
      <c r="DA85" s="20" t="s">
        <v>16</v>
      </c>
      <c r="DB85" s="20">
        <v>180</v>
      </c>
      <c r="DC85" s="20">
        <v>6</v>
      </c>
      <c r="DD85" s="30">
        <v>0.02</v>
      </c>
      <c r="DE85" s="20">
        <v>0</v>
      </c>
      <c r="DF85" s="20"/>
      <c r="DG85" s="20">
        <v>0</v>
      </c>
      <c r="DH85" s="20" t="s">
        <v>16</v>
      </c>
      <c r="DI85" s="20" t="s">
        <v>16</v>
      </c>
      <c r="DJ85" s="20"/>
      <c r="DK85" s="20" t="s">
        <v>16</v>
      </c>
      <c r="DL85" s="20" t="s">
        <v>16</v>
      </c>
      <c r="DM85" s="20" t="s">
        <v>16</v>
      </c>
      <c r="DN85" s="20"/>
      <c r="DO85" s="33">
        <f t="shared" si="19"/>
        <v>3</v>
      </c>
      <c r="DP85" s="33">
        <f t="shared" si="20"/>
        <v>0</v>
      </c>
      <c r="DQ85" s="33">
        <f t="shared" si="21"/>
        <v>3</v>
      </c>
      <c r="DR85" s="33">
        <f t="shared" si="22"/>
        <v>0</v>
      </c>
      <c r="DS85" s="27">
        <f t="shared" si="23"/>
        <v>18591945.449999999</v>
      </c>
      <c r="DT85" s="27">
        <f t="shared" si="24"/>
        <v>0</v>
      </c>
      <c r="DU85" s="27">
        <f t="shared" si="25"/>
        <v>0</v>
      </c>
      <c r="DV85" s="27">
        <f t="shared" si="26"/>
        <v>18591945.449999999</v>
      </c>
      <c r="DW85" s="27">
        <f t="shared" si="27"/>
        <v>6197315.1499999994</v>
      </c>
      <c r="DX85" s="20" t="s">
        <v>16</v>
      </c>
      <c r="DY85" s="20" t="s">
        <v>16</v>
      </c>
      <c r="DZ85" s="20" t="s">
        <v>16</v>
      </c>
      <c r="EA85" s="20" t="s">
        <v>16</v>
      </c>
      <c r="EB85" s="20">
        <v>257769.45</v>
      </c>
      <c r="EC85" s="20">
        <v>0</v>
      </c>
      <c r="ED85" s="20"/>
      <c r="EE85" s="20">
        <v>0</v>
      </c>
      <c r="EF85" s="30">
        <v>0.1</v>
      </c>
      <c r="EG85" s="20"/>
      <c r="EH85" s="20">
        <v>257769.45</v>
      </c>
      <c r="EI85" s="20" t="s">
        <v>16</v>
      </c>
      <c r="EJ85" s="20" t="s">
        <v>16</v>
      </c>
      <c r="EK85" s="20" t="s">
        <v>16</v>
      </c>
      <c r="EL85" s="20" t="s">
        <v>1074</v>
      </c>
      <c r="EM85" s="20" t="s">
        <v>2243</v>
      </c>
      <c r="EN85" s="20" t="s">
        <v>16</v>
      </c>
      <c r="EO85" s="20" t="s">
        <v>1445</v>
      </c>
      <c r="EP85" s="20" t="s">
        <v>16</v>
      </c>
      <c r="EQ85" s="20" t="s">
        <v>16</v>
      </c>
      <c r="ER85" s="20" t="s">
        <v>2024</v>
      </c>
      <c r="ES85" s="20" t="s">
        <v>1376</v>
      </c>
      <c r="ET85" s="20">
        <v>15</v>
      </c>
      <c r="EU85" s="20">
        <v>3100</v>
      </c>
      <c r="EV85" s="20" t="s">
        <v>406</v>
      </c>
      <c r="EW85" s="20" t="s">
        <v>251</v>
      </c>
      <c r="EX85" s="34" t="s">
        <v>16</v>
      </c>
      <c r="EY85" s="58">
        <v>1</v>
      </c>
      <c r="EZ85" s="21"/>
    </row>
    <row r="86" spans="1:156" s="64" customFormat="1" ht="12.75" customHeight="1" x14ac:dyDescent="0.2">
      <c r="A86" s="64" t="s">
        <v>1700</v>
      </c>
      <c r="B86" s="64" t="s">
        <v>1702</v>
      </c>
      <c r="C86" s="64">
        <v>1112891</v>
      </c>
      <c r="D86" s="64" t="s">
        <v>1700</v>
      </c>
      <c r="E86" s="64" t="s">
        <v>1701</v>
      </c>
      <c r="F86" s="64" t="s">
        <v>1702</v>
      </c>
      <c r="G86" s="20" t="s">
        <v>194</v>
      </c>
      <c r="H86" s="20" t="s">
        <v>1138</v>
      </c>
      <c r="I86" s="20" t="s">
        <v>358</v>
      </c>
      <c r="J86" s="22" t="s">
        <v>1703</v>
      </c>
      <c r="K86" s="23">
        <v>0</v>
      </c>
      <c r="L86" s="23">
        <v>1</v>
      </c>
      <c r="M86" s="23" t="s">
        <v>16</v>
      </c>
      <c r="N86" s="23">
        <v>1</v>
      </c>
      <c r="O86" s="24" t="s">
        <v>1704</v>
      </c>
      <c r="P86" s="20" t="s">
        <v>1705</v>
      </c>
      <c r="Q86" s="20" t="s">
        <v>1706</v>
      </c>
      <c r="R86" s="20" t="s">
        <v>1708</v>
      </c>
      <c r="S86" s="20">
        <v>300</v>
      </c>
      <c r="T86" s="25" t="s">
        <v>635</v>
      </c>
      <c r="U86" s="20" t="s">
        <v>695</v>
      </c>
      <c r="V86" s="20" t="s">
        <v>251</v>
      </c>
      <c r="W86" s="26" t="s">
        <v>1709</v>
      </c>
      <c r="X86" s="20">
        <v>79</v>
      </c>
      <c r="Y86" s="20" t="s">
        <v>251</v>
      </c>
      <c r="Z86" s="20" t="str">
        <f t="shared" si="17"/>
        <v>-</v>
      </c>
      <c r="AA86" s="20" t="s">
        <v>1711</v>
      </c>
      <c r="AB86" s="20">
        <v>46101</v>
      </c>
      <c r="AC86" s="27">
        <v>57742619.43</v>
      </c>
      <c r="AD86" s="20" t="s">
        <v>1074</v>
      </c>
      <c r="AE86" s="20" t="s">
        <v>1713</v>
      </c>
      <c r="AF86" s="20">
        <v>5</v>
      </c>
      <c r="AG86" s="20">
        <v>1</v>
      </c>
      <c r="AH86" s="20">
        <v>7</v>
      </c>
      <c r="AI86" s="20">
        <v>0.5</v>
      </c>
      <c r="AJ86" s="20">
        <v>15</v>
      </c>
      <c r="AK86" s="20">
        <v>0</v>
      </c>
      <c r="AL86" s="20">
        <v>0</v>
      </c>
      <c r="AM86" s="20">
        <v>0</v>
      </c>
      <c r="AN86" s="20">
        <v>0</v>
      </c>
      <c r="AO86" s="20">
        <v>1</v>
      </c>
      <c r="AP86" s="26" t="s">
        <v>425</v>
      </c>
      <c r="AQ86" s="26" t="s">
        <v>16</v>
      </c>
      <c r="AR86" s="26" t="s">
        <v>16</v>
      </c>
      <c r="AS86" s="20" t="s">
        <v>16</v>
      </c>
      <c r="AT86" s="26" t="s">
        <v>16</v>
      </c>
      <c r="AU86" s="26" t="s">
        <v>16</v>
      </c>
      <c r="AV86" s="26" t="s">
        <v>16</v>
      </c>
      <c r="AW86" s="28" t="s">
        <v>16</v>
      </c>
      <c r="AX86" s="28" t="s">
        <v>16</v>
      </c>
      <c r="AY86" s="28" t="s">
        <v>16</v>
      </c>
      <c r="AZ86" s="28" t="s">
        <v>16</v>
      </c>
      <c r="BA86" s="28" t="s">
        <v>16</v>
      </c>
      <c r="BB86" s="29">
        <v>0</v>
      </c>
      <c r="BC86" s="26">
        <v>42502</v>
      </c>
      <c r="BD86" s="26">
        <v>42651</v>
      </c>
      <c r="BE86" s="26" t="s">
        <v>1031</v>
      </c>
      <c r="BF86" s="20" t="s">
        <v>1703</v>
      </c>
      <c r="BG86" s="30">
        <v>0.3</v>
      </c>
      <c r="BH86" s="27">
        <v>17322785.829</v>
      </c>
      <c r="BI86" s="20" t="s">
        <v>16</v>
      </c>
      <c r="BJ86" s="20" t="s">
        <v>16</v>
      </c>
      <c r="BK86" s="20" t="s">
        <v>16</v>
      </c>
      <c r="BL86" s="20" t="s">
        <v>16</v>
      </c>
      <c r="BM86" s="20" t="s">
        <v>16</v>
      </c>
      <c r="BN86" s="20" t="s">
        <v>16</v>
      </c>
      <c r="BO86" s="20" t="s">
        <v>16</v>
      </c>
      <c r="BP86" s="20" t="s">
        <v>16</v>
      </c>
      <c r="BQ86" s="20" t="s">
        <v>16</v>
      </c>
      <c r="BR86" s="20" t="s">
        <v>16</v>
      </c>
      <c r="BS86" s="20" t="s">
        <v>16</v>
      </c>
      <c r="BT86" s="20" t="s">
        <v>16</v>
      </c>
      <c r="BU86" s="20" t="s">
        <v>16</v>
      </c>
      <c r="BV86" s="20" t="s">
        <v>16</v>
      </c>
      <c r="BW86" s="20" t="s">
        <v>16</v>
      </c>
      <c r="BX86" s="20" t="s">
        <v>16</v>
      </c>
      <c r="BY86" s="20" t="s">
        <v>16</v>
      </c>
      <c r="BZ86" s="20" t="s">
        <v>16</v>
      </c>
      <c r="CA86" s="20" t="s">
        <v>16</v>
      </c>
      <c r="CB86" s="20" t="s">
        <v>16</v>
      </c>
      <c r="CC86" s="20" t="s">
        <v>16</v>
      </c>
      <c r="CD86" s="20" t="s">
        <v>16</v>
      </c>
      <c r="CE86" s="20">
        <f t="shared" si="18"/>
        <v>0</v>
      </c>
      <c r="CF86" s="20" t="s">
        <v>16</v>
      </c>
      <c r="CG86" s="20" t="s">
        <v>16</v>
      </c>
      <c r="CH86" s="20" t="s">
        <v>16</v>
      </c>
      <c r="CI86" s="27" t="s">
        <v>16</v>
      </c>
      <c r="CJ86" s="27" t="s">
        <v>16</v>
      </c>
      <c r="CK86" s="31" t="s">
        <v>16</v>
      </c>
      <c r="CL86" s="27" t="s">
        <v>16</v>
      </c>
      <c r="CM86" s="20" t="s">
        <v>16</v>
      </c>
      <c r="CN86" s="20" t="s">
        <v>16</v>
      </c>
      <c r="CO86" s="20" t="s">
        <v>16</v>
      </c>
      <c r="CP86" s="20" t="s">
        <v>16</v>
      </c>
      <c r="CQ86" s="20" t="s">
        <v>16</v>
      </c>
      <c r="CR86" s="20" t="s">
        <v>16</v>
      </c>
      <c r="CS86" s="27">
        <v>57742619.43</v>
      </c>
      <c r="CT86" s="79">
        <f>IF(OR(CS86="",CS86="-"),"NA",IF(CS86&gt;10000000000,1,IF(CS86&gt;3000000000,2,IF(CS86&gt;1000000000,3,IF(CS86&gt;600000000,4,IF(CS86&gt;200000000,5,IF(CS86&gt;100000000,6,IF(CS86&gt;50000000,7,IF(CS86&gt;30000000,8,IF(CS86&gt;10000000,9,IF(CS86&gt;7000000,10,IF(CS86&gt;4000000,11,IF(CS86&gt;2000000,12,IF(CS86&gt;1000000,13,IF(CS86&gt;700000,14,IF(CS86&gt;600000,15,IF(CS86&gt;500000,16,IF(CS86&gt;400000,17,IF(CS86&gt;300000,18,IF(CS86&gt;200000,19,IF(CS86&gt;=0,20,ERROR”)))))))))))))))))))))</f>
        <v>7</v>
      </c>
      <c r="CU86" s="27">
        <v>66981438.538799994</v>
      </c>
      <c r="CV86" s="27">
        <f t="shared" si="16"/>
        <v>0</v>
      </c>
      <c r="CW86" s="32">
        <v>0</v>
      </c>
      <c r="CX86" s="32">
        <v>1</v>
      </c>
      <c r="CY86" s="27">
        <v>-9238819.108799994</v>
      </c>
      <c r="CZ86" s="20">
        <v>148</v>
      </c>
      <c r="DA86" s="66">
        <f>IF(OR(CZ86="",CZ86="-"),"NA",IF(CZ86&gt;300,1,IF(CZ86&gt;200,2,IF(CZ86&gt;100,3,IF(CZ86&gt;50,4,IF(CZ86&gt;40,5,IF(CZ86&gt;30,6,IF(CZ86&gt;20,7,IF(CZ86&gt;10,8,IF(CZ86&lt;=9,9,”ERROR”))))))))))</f>
        <v>3</v>
      </c>
      <c r="DB86" s="20">
        <v>149</v>
      </c>
      <c r="DC86" s="20">
        <v>4.9666666666666668</v>
      </c>
      <c r="DD86" s="22">
        <v>2E-3</v>
      </c>
      <c r="DE86" s="20">
        <v>1</v>
      </c>
      <c r="DF86" s="20">
        <v>3</v>
      </c>
      <c r="DG86" s="20" t="s">
        <v>1716</v>
      </c>
      <c r="DH86" s="20">
        <v>6</v>
      </c>
      <c r="DI86" s="20">
        <v>2</v>
      </c>
      <c r="DJ86" s="20">
        <v>0</v>
      </c>
      <c r="DK86" s="20" t="s">
        <v>16</v>
      </c>
      <c r="DL86" s="20" t="s">
        <v>16</v>
      </c>
      <c r="DM86" s="20" t="s">
        <v>16</v>
      </c>
      <c r="DN86" s="20"/>
      <c r="DO86" s="33">
        <f t="shared" si="19"/>
        <v>2</v>
      </c>
      <c r="DP86" s="33">
        <f t="shared" si="20"/>
        <v>1</v>
      </c>
      <c r="DQ86" s="33">
        <f t="shared" si="21"/>
        <v>1</v>
      </c>
      <c r="DR86" s="33">
        <f t="shared" si="22"/>
        <v>0</v>
      </c>
      <c r="DS86" s="27">
        <f t="shared" si="23"/>
        <v>101122582.42</v>
      </c>
      <c r="DT86" s="27">
        <f t="shared" si="24"/>
        <v>43379962.990000002</v>
      </c>
      <c r="DU86" s="27">
        <f t="shared" si="25"/>
        <v>0</v>
      </c>
      <c r="DV86" s="27">
        <f t="shared" si="26"/>
        <v>57742619.43</v>
      </c>
      <c r="DW86" s="27">
        <f t="shared" si="27"/>
        <v>50561291.210000001</v>
      </c>
      <c r="DX86" s="20" t="s">
        <v>16</v>
      </c>
      <c r="DY86" s="20" t="s">
        <v>16</v>
      </c>
      <c r="DZ86" s="20" t="s">
        <v>16</v>
      </c>
      <c r="EA86" s="20" t="s">
        <v>16</v>
      </c>
      <c r="EB86" s="20">
        <v>57742619.43</v>
      </c>
      <c r="EC86" s="30">
        <v>0.1</v>
      </c>
      <c r="ED86" s="20" t="s">
        <v>16</v>
      </c>
      <c r="EE86" s="30">
        <v>0.1</v>
      </c>
      <c r="EF86" s="30">
        <v>0.1</v>
      </c>
      <c r="EG86" s="20" t="s">
        <v>16</v>
      </c>
      <c r="EH86" s="20">
        <v>57742619.43</v>
      </c>
      <c r="EI86" s="20" t="s">
        <v>16</v>
      </c>
      <c r="EJ86" s="20" t="s">
        <v>16</v>
      </c>
      <c r="EK86" s="20" t="s">
        <v>16</v>
      </c>
      <c r="EL86" s="20" t="s">
        <v>1074</v>
      </c>
      <c r="EM86" s="20" t="s">
        <v>1703</v>
      </c>
      <c r="EN86" s="20" t="s">
        <v>16</v>
      </c>
      <c r="EO86" s="20" t="s">
        <v>1713</v>
      </c>
      <c r="EP86" s="20" t="s">
        <v>16</v>
      </c>
      <c r="EQ86" s="20" t="s">
        <v>16</v>
      </c>
      <c r="ER86" s="20" t="s">
        <v>1722</v>
      </c>
      <c r="ES86" s="20" t="s">
        <v>1723</v>
      </c>
      <c r="ET86" s="20">
        <v>300</v>
      </c>
      <c r="EU86" s="20">
        <v>6600</v>
      </c>
      <c r="EV86" s="20" t="s">
        <v>698</v>
      </c>
      <c r="EW86" s="20" t="s">
        <v>251</v>
      </c>
      <c r="EX86" s="34" t="s">
        <v>16</v>
      </c>
      <c r="EY86" s="58">
        <v>1</v>
      </c>
      <c r="EZ86" s="21"/>
    </row>
    <row r="87" spans="1:156" s="64" customFormat="1" ht="12.75" customHeight="1" x14ac:dyDescent="0.2">
      <c r="A87" s="64" t="s">
        <v>1554</v>
      </c>
      <c r="B87" s="64" t="s">
        <v>1556</v>
      </c>
      <c r="C87" s="64">
        <v>1113021</v>
      </c>
      <c r="D87" s="64" t="s">
        <v>1554</v>
      </c>
      <c r="E87" s="64" t="s">
        <v>1555</v>
      </c>
      <c r="F87" s="64" t="s">
        <v>1556</v>
      </c>
      <c r="G87" s="20" t="s">
        <v>194</v>
      </c>
      <c r="H87" s="20" t="s">
        <v>1138</v>
      </c>
      <c r="I87" s="20" t="s">
        <v>358</v>
      </c>
      <c r="J87" s="22" t="s">
        <v>1557</v>
      </c>
      <c r="K87" s="23">
        <v>0</v>
      </c>
      <c r="L87" s="23">
        <v>1</v>
      </c>
      <c r="M87" s="23" t="s">
        <v>16</v>
      </c>
      <c r="N87" s="23">
        <v>1</v>
      </c>
      <c r="O87" s="24" t="s">
        <v>1558</v>
      </c>
      <c r="P87" s="20" t="s">
        <v>1559</v>
      </c>
      <c r="Q87" s="20" t="s">
        <v>1558</v>
      </c>
      <c r="R87" s="20" t="s">
        <v>1560</v>
      </c>
      <c r="S87" s="20" t="s">
        <v>16</v>
      </c>
      <c r="T87" s="25">
        <v>56200</v>
      </c>
      <c r="U87" s="20" t="s">
        <v>1041</v>
      </c>
      <c r="V87" s="20" t="s">
        <v>576</v>
      </c>
      <c r="W87" s="26" t="s">
        <v>1031</v>
      </c>
      <c r="X87" s="20" t="s">
        <v>16</v>
      </c>
      <c r="Y87" s="20" t="s">
        <v>16</v>
      </c>
      <c r="Z87" s="20" t="str">
        <f t="shared" si="17"/>
        <v>-</v>
      </c>
      <c r="AA87" s="20" t="s">
        <v>16</v>
      </c>
      <c r="AB87" s="20">
        <v>46101</v>
      </c>
      <c r="AC87" s="27">
        <v>67996</v>
      </c>
      <c r="AD87" s="20" t="s">
        <v>1074</v>
      </c>
      <c r="AE87" s="20" t="s">
        <v>1561</v>
      </c>
      <c r="AF87" s="20">
        <v>1</v>
      </c>
      <c r="AG87" s="20">
        <v>1</v>
      </c>
      <c r="AH87" s="20" t="s">
        <v>16</v>
      </c>
      <c r="AI87" s="21" t="s">
        <v>4862</v>
      </c>
      <c r="AJ87" s="20">
        <v>2</v>
      </c>
      <c r="AK87" s="20">
        <v>0</v>
      </c>
      <c r="AL87" s="20" t="s">
        <v>16</v>
      </c>
      <c r="AM87" s="20">
        <v>0</v>
      </c>
      <c r="AN87" s="20">
        <v>1</v>
      </c>
      <c r="AO87" s="20">
        <v>1</v>
      </c>
      <c r="AP87" s="26" t="s">
        <v>1562</v>
      </c>
      <c r="AQ87" s="26" t="s">
        <v>16</v>
      </c>
      <c r="AR87" s="26" t="s">
        <v>16</v>
      </c>
      <c r="AS87" s="20" t="s">
        <v>16</v>
      </c>
      <c r="AT87" s="26" t="s">
        <v>16</v>
      </c>
      <c r="AU87" s="26" t="s">
        <v>16</v>
      </c>
      <c r="AV87" s="26" t="s">
        <v>16</v>
      </c>
      <c r="AW87" s="28" t="s">
        <v>16</v>
      </c>
      <c r="AX87" s="28" t="s">
        <v>16</v>
      </c>
      <c r="AY87" s="28" t="s">
        <v>16</v>
      </c>
      <c r="AZ87" s="28" t="s">
        <v>16</v>
      </c>
      <c r="BA87" s="28" t="s">
        <v>16</v>
      </c>
      <c r="BB87" s="29">
        <v>0</v>
      </c>
      <c r="BC87" s="26">
        <v>42471</v>
      </c>
      <c r="BD87" s="26">
        <v>42489</v>
      </c>
      <c r="BE87" s="26" t="s">
        <v>1563</v>
      </c>
      <c r="BF87" s="20" t="s">
        <v>1564</v>
      </c>
      <c r="BG87" s="20">
        <v>0</v>
      </c>
      <c r="BH87" s="27">
        <v>0</v>
      </c>
      <c r="BI87" s="20" t="s">
        <v>16</v>
      </c>
      <c r="BJ87" s="20" t="s">
        <v>16</v>
      </c>
      <c r="BK87" s="20" t="s">
        <v>16</v>
      </c>
      <c r="BL87" s="20" t="s">
        <v>16</v>
      </c>
      <c r="BM87" s="20" t="s">
        <v>16</v>
      </c>
      <c r="BN87" s="20" t="s">
        <v>16</v>
      </c>
      <c r="BO87" s="20" t="s">
        <v>16</v>
      </c>
      <c r="BP87" s="20" t="s">
        <v>16</v>
      </c>
      <c r="BQ87" s="20" t="s">
        <v>16</v>
      </c>
      <c r="BR87" s="20" t="s">
        <v>16</v>
      </c>
      <c r="BS87" s="20" t="s">
        <v>16</v>
      </c>
      <c r="BT87" s="20" t="s">
        <v>16</v>
      </c>
      <c r="BU87" s="20" t="s">
        <v>16</v>
      </c>
      <c r="BV87" s="20" t="s">
        <v>16</v>
      </c>
      <c r="BW87" s="20" t="s">
        <v>16</v>
      </c>
      <c r="BX87" s="20" t="s">
        <v>16</v>
      </c>
      <c r="BY87" s="20" t="s">
        <v>16</v>
      </c>
      <c r="BZ87" s="20" t="s">
        <v>16</v>
      </c>
      <c r="CA87" s="20" t="s">
        <v>16</v>
      </c>
      <c r="CB87" s="20" t="s">
        <v>16</v>
      </c>
      <c r="CC87" s="20" t="s">
        <v>16</v>
      </c>
      <c r="CD87" s="20" t="s">
        <v>16</v>
      </c>
      <c r="CE87" s="20">
        <f t="shared" si="18"/>
        <v>0</v>
      </c>
      <c r="CF87" s="20" t="s">
        <v>16</v>
      </c>
      <c r="CG87" s="20" t="s">
        <v>16</v>
      </c>
      <c r="CH87" s="20" t="s">
        <v>16</v>
      </c>
      <c r="CI87" s="27" t="s">
        <v>16</v>
      </c>
      <c r="CJ87" s="27" t="s">
        <v>16</v>
      </c>
      <c r="CK87" s="31" t="s">
        <v>16</v>
      </c>
      <c r="CL87" s="27" t="s">
        <v>16</v>
      </c>
      <c r="CM87" s="20" t="s">
        <v>16</v>
      </c>
      <c r="CN87" s="20" t="s">
        <v>16</v>
      </c>
      <c r="CO87" s="20" t="s">
        <v>16</v>
      </c>
      <c r="CP87" s="20" t="s">
        <v>16</v>
      </c>
      <c r="CQ87" s="20" t="s">
        <v>16</v>
      </c>
      <c r="CR87" s="20" t="s">
        <v>16</v>
      </c>
      <c r="CS87" s="27">
        <v>67996</v>
      </c>
      <c r="CT87" s="79">
        <f>IF(OR(CS87="",CS87="-"),"NA",IF(CS87&gt;10000000000,1,IF(CS87&gt;3000000000,2,IF(CS87&gt;1000000000,3,IF(CS87&gt;600000000,4,IF(CS87&gt;200000000,5,IF(CS87&gt;100000000,6,IF(CS87&gt;50000000,7,IF(CS87&gt;30000000,8,IF(CS87&gt;10000000,9,IF(CS87&gt;7000000,10,IF(CS87&gt;4000000,11,IF(CS87&gt;2000000,12,IF(CS87&gt;1000000,13,IF(CS87&gt;700000,14,IF(CS87&gt;600000,15,IF(CS87&gt;500000,16,IF(CS87&gt;400000,17,IF(CS87&gt;300000,18,IF(CS87&gt;200000,19,IF(CS87&gt;=0,20,ERROR”)))))))))))))))))))))</f>
        <v>20</v>
      </c>
      <c r="CU87" s="27">
        <v>78875.360000000001</v>
      </c>
      <c r="CV87" s="27">
        <f t="shared" si="16"/>
        <v>0</v>
      </c>
      <c r="CW87" s="32">
        <v>0</v>
      </c>
      <c r="CX87" s="32">
        <v>1</v>
      </c>
      <c r="CY87" s="27">
        <v>-10879.36</v>
      </c>
      <c r="CZ87" s="20" t="s">
        <v>16</v>
      </c>
      <c r="DA87" s="20" t="s">
        <v>16</v>
      </c>
      <c r="DB87" s="20">
        <v>18</v>
      </c>
      <c r="DC87" s="20">
        <v>0.6</v>
      </c>
      <c r="DD87" s="30">
        <v>0.01</v>
      </c>
      <c r="DE87" s="20">
        <v>0</v>
      </c>
      <c r="DF87" s="20"/>
      <c r="DG87" s="20">
        <v>0</v>
      </c>
      <c r="DH87" s="20">
        <v>0</v>
      </c>
      <c r="DI87" s="20">
        <v>0</v>
      </c>
      <c r="DJ87" s="20">
        <v>1</v>
      </c>
      <c r="DK87" s="20" t="s">
        <v>16</v>
      </c>
      <c r="DL87" s="20" t="s">
        <v>16</v>
      </c>
      <c r="DM87" s="20" t="s">
        <v>16</v>
      </c>
      <c r="DN87" s="20"/>
      <c r="DO87" s="33">
        <f t="shared" si="19"/>
        <v>1</v>
      </c>
      <c r="DP87" s="33">
        <f t="shared" si="20"/>
        <v>0</v>
      </c>
      <c r="DQ87" s="33">
        <f t="shared" si="21"/>
        <v>1</v>
      </c>
      <c r="DR87" s="33">
        <f t="shared" si="22"/>
        <v>0</v>
      </c>
      <c r="DS87" s="27">
        <f t="shared" si="23"/>
        <v>67996</v>
      </c>
      <c r="DT87" s="27">
        <f t="shared" si="24"/>
        <v>0</v>
      </c>
      <c r="DU87" s="27">
        <f t="shared" si="25"/>
        <v>0</v>
      </c>
      <c r="DV87" s="27">
        <f t="shared" si="26"/>
        <v>67996</v>
      </c>
      <c r="DW87" s="27">
        <f t="shared" si="27"/>
        <v>67996</v>
      </c>
      <c r="DX87" s="20" t="s">
        <v>16</v>
      </c>
      <c r="DY87" s="20" t="s">
        <v>16</v>
      </c>
      <c r="DZ87" s="20" t="s">
        <v>16</v>
      </c>
      <c r="EA87" s="20" t="s">
        <v>16</v>
      </c>
      <c r="EB87" s="20">
        <v>67996</v>
      </c>
      <c r="EC87" s="20">
        <v>0</v>
      </c>
      <c r="ED87" s="20" t="s">
        <v>16</v>
      </c>
      <c r="EE87" s="20">
        <v>0</v>
      </c>
      <c r="EF87" s="20">
        <v>0</v>
      </c>
      <c r="EG87" s="20" t="s">
        <v>16</v>
      </c>
      <c r="EH87" s="20">
        <v>67996</v>
      </c>
      <c r="EI87" s="20" t="s">
        <v>16</v>
      </c>
      <c r="EJ87" s="20" t="s">
        <v>16</v>
      </c>
      <c r="EK87" s="20" t="s">
        <v>16</v>
      </c>
      <c r="EL87" s="20" t="s">
        <v>1074</v>
      </c>
      <c r="EM87" s="20" t="s">
        <v>1564</v>
      </c>
      <c r="EN87" s="20" t="s">
        <v>16</v>
      </c>
      <c r="EO87" s="20" t="s">
        <v>1561</v>
      </c>
      <c r="EP87" s="20" t="s">
        <v>16</v>
      </c>
      <c r="EQ87" s="20" t="s">
        <v>16</v>
      </c>
      <c r="ER87" s="20" t="s">
        <v>16</v>
      </c>
      <c r="ES87" s="20" t="s">
        <v>1565</v>
      </c>
      <c r="ET87" s="20" t="s">
        <v>1240</v>
      </c>
      <c r="EU87" s="20">
        <v>56200</v>
      </c>
      <c r="EV87" s="20" t="s">
        <v>1048</v>
      </c>
      <c r="EW87" s="20" t="s">
        <v>576</v>
      </c>
      <c r="EX87" s="34" t="s">
        <v>16</v>
      </c>
      <c r="EY87" s="58">
        <v>0</v>
      </c>
      <c r="EZ87" s="21"/>
    </row>
    <row r="88" spans="1:156" s="64" customFormat="1" ht="12.75" customHeight="1" x14ac:dyDescent="0.2">
      <c r="A88" s="64" t="s">
        <v>2062</v>
      </c>
      <c r="B88" s="64" t="s">
        <v>2064</v>
      </c>
      <c r="C88" s="64">
        <v>984482</v>
      </c>
      <c r="D88" s="64" t="s">
        <v>2062</v>
      </c>
      <c r="E88" s="64" t="s">
        <v>2063</v>
      </c>
      <c r="F88" s="64" t="s">
        <v>2064</v>
      </c>
      <c r="G88" s="20" t="s">
        <v>194</v>
      </c>
      <c r="H88" s="20" t="s">
        <v>1138</v>
      </c>
      <c r="I88" s="20" t="s">
        <v>358</v>
      </c>
      <c r="J88" s="22" t="s">
        <v>2065</v>
      </c>
      <c r="K88" s="23">
        <v>0</v>
      </c>
      <c r="L88" s="23">
        <v>1</v>
      </c>
      <c r="M88" s="23" t="s">
        <v>16</v>
      </c>
      <c r="N88" s="23">
        <v>1</v>
      </c>
      <c r="O88" s="24" t="s">
        <v>2066</v>
      </c>
      <c r="P88" s="20" t="s">
        <v>2067</v>
      </c>
      <c r="Q88" s="20" t="s">
        <v>2068</v>
      </c>
      <c r="R88" s="20" t="s">
        <v>2069</v>
      </c>
      <c r="S88" s="20">
        <v>125</v>
      </c>
      <c r="T88" s="25" t="s">
        <v>1729</v>
      </c>
      <c r="U88" s="20" t="s">
        <v>807</v>
      </c>
      <c r="V88" s="20" t="s">
        <v>251</v>
      </c>
      <c r="W88" s="26" t="s">
        <v>2070</v>
      </c>
      <c r="X88" s="20">
        <v>123</v>
      </c>
      <c r="Y88" s="20" t="s">
        <v>251</v>
      </c>
      <c r="Z88" s="20" t="str">
        <f t="shared" si="17"/>
        <v>-</v>
      </c>
      <c r="AA88" s="20" t="s">
        <v>2071</v>
      </c>
      <c r="AB88" s="20">
        <v>46101</v>
      </c>
      <c r="AC88" s="27">
        <v>1420000</v>
      </c>
      <c r="AD88" s="20" t="s">
        <v>1074</v>
      </c>
      <c r="AE88" s="20" t="s">
        <v>1731</v>
      </c>
      <c r="AF88" s="20">
        <v>1</v>
      </c>
      <c r="AG88" s="20">
        <v>1</v>
      </c>
      <c r="AH88" s="20" t="s">
        <v>16</v>
      </c>
      <c r="AI88" s="21" t="s">
        <v>4862</v>
      </c>
      <c r="AJ88" s="20">
        <v>9</v>
      </c>
      <c r="AK88" s="20">
        <v>0</v>
      </c>
      <c r="AL88" s="20" t="s">
        <v>16</v>
      </c>
      <c r="AM88" s="20">
        <v>0</v>
      </c>
      <c r="AN88" s="20">
        <v>1</v>
      </c>
      <c r="AO88" s="20">
        <v>1</v>
      </c>
      <c r="AP88" s="26" t="s">
        <v>1431</v>
      </c>
      <c r="AQ88" s="26" t="s">
        <v>16</v>
      </c>
      <c r="AR88" s="26" t="s">
        <v>16</v>
      </c>
      <c r="AS88" s="20" t="s">
        <v>16</v>
      </c>
      <c r="AT88" s="26" t="s">
        <v>16</v>
      </c>
      <c r="AU88" s="26" t="s">
        <v>16</v>
      </c>
      <c r="AV88" s="26" t="s">
        <v>16</v>
      </c>
      <c r="AW88" s="28" t="s">
        <v>16</v>
      </c>
      <c r="AX88" s="28" t="s">
        <v>16</v>
      </c>
      <c r="AY88" s="28" t="s">
        <v>16</v>
      </c>
      <c r="AZ88" s="28" t="s">
        <v>16</v>
      </c>
      <c r="BA88" s="28" t="s">
        <v>16</v>
      </c>
      <c r="BB88" s="29">
        <v>0</v>
      </c>
      <c r="BC88" s="26">
        <v>42284</v>
      </c>
      <c r="BD88" s="26" t="s">
        <v>2075</v>
      </c>
      <c r="BE88" s="26" t="s">
        <v>424</v>
      </c>
      <c r="BF88" s="20" t="s">
        <v>2065</v>
      </c>
      <c r="BG88" s="30">
        <v>0.2</v>
      </c>
      <c r="BH88" s="27">
        <v>218867.038</v>
      </c>
      <c r="BI88" s="20" t="s">
        <v>16</v>
      </c>
      <c r="BJ88" s="20" t="s">
        <v>16</v>
      </c>
      <c r="BK88" s="20" t="s">
        <v>16</v>
      </c>
      <c r="BL88" s="20" t="s">
        <v>16</v>
      </c>
      <c r="BM88" s="20" t="s">
        <v>16</v>
      </c>
      <c r="BN88" s="20" t="s">
        <v>16</v>
      </c>
      <c r="BO88" s="20" t="s">
        <v>16</v>
      </c>
      <c r="BP88" s="20" t="s">
        <v>16</v>
      </c>
      <c r="BQ88" s="20" t="s">
        <v>16</v>
      </c>
      <c r="BR88" s="20" t="s">
        <v>16</v>
      </c>
      <c r="BS88" s="20" t="s">
        <v>16</v>
      </c>
      <c r="BT88" s="20" t="s">
        <v>16</v>
      </c>
      <c r="BU88" s="20" t="s">
        <v>16</v>
      </c>
      <c r="BV88" s="20" t="s">
        <v>16</v>
      </c>
      <c r="BW88" s="20" t="s">
        <v>16</v>
      </c>
      <c r="BX88" s="20" t="s">
        <v>16</v>
      </c>
      <c r="BY88" s="20" t="s">
        <v>16</v>
      </c>
      <c r="BZ88" s="20" t="s">
        <v>16</v>
      </c>
      <c r="CA88" s="20" t="s">
        <v>16</v>
      </c>
      <c r="CB88" s="20" t="s">
        <v>16</v>
      </c>
      <c r="CC88" s="20" t="s">
        <v>16</v>
      </c>
      <c r="CD88" s="20" t="s">
        <v>16</v>
      </c>
      <c r="CE88" s="20">
        <f t="shared" si="18"/>
        <v>0</v>
      </c>
      <c r="CF88" s="20" t="s">
        <v>16</v>
      </c>
      <c r="CG88" s="20" t="s">
        <v>16</v>
      </c>
      <c r="CH88" s="20" t="s">
        <v>16</v>
      </c>
      <c r="CI88" s="27" t="s">
        <v>16</v>
      </c>
      <c r="CJ88" s="27" t="s">
        <v>16</v>
      </c>
      <c r="CK88" s="31" t="s">
        <v>16</v>
      </c>
      <c r="CL88" s="27" t="s">
        <v>16</v>
      </c>
      <c r="CM88" s="20" t="s">
        <v>16</v>
      </c>
      <c r="CN88" s="20" t="s">
        <v>16</v>
      </c>
      <c r="CO88" s="20" t="s">
        <v>16</v>
      </c>
      <c r="CP88" s="20" t="s">
        <v>16</v>
      </c>
      <c r="CQ88" s="20" t="s">
        <v>16</v>
      </c>
      <c r="CR88" s="20" t="s">
        <v>16</v>
      </c>
      <c r="CS88" s="27">
        <v>1094335.19</v>
      </c>
      <c r="CT88" s="79">
        <f>IF(OR(CS88="",CS88="-"),"NA",IF(CS88&gt;10000000000,1,IF(CS88&gt;3000000000,2,IF(CS88&gt;1000000000,3,IF(CS88&gt;600000000,4,IF(CS88&gt;200000000,5,IF(CS88&gt;100000000,6,IF(CS88&gt;50000000,7,IF(CS88&gt;30000000,8,IF(CS88&gt;10000000,9,IF(CS88&gt;7000000,10,IF(CS88&gt;4000000,11,IF(CS88&gt;2000000,12,IF(CS88&gt;1000000,13,IF(CS88&gt;700000,14,IF(CS88&gt;600000,15,IF(CS88&gt;500000,16,IF(CS88&gt;400000,17,IF(CS88&gt;300000,18,IF(CS88&gt;200000,19,IF(CS88&gt;=0,20,ERROR”)))))))))))))))))))))</f>
        <v>13</v>
      </c>
      <c r="CU88" s="27">
        <v>1269428.8203999999</v>
      </c>
      <c r="CV88" s="27">
        <f t="shared" si="16"/>
        <v>325664.81000000006</v>
      </c>
      <c r="CW88" s="32">
        <v>0.22934141549295778</v>
      </c>
      <c r="CX88" s="32">
        <v>0.77065858450704217</v>
      </c>
      <c r="CY88" s="27">
        <v>150571.17960000015</v>
      </c>
      <c r="CZ88" s="20" t="s">
        <v>16</v>
      </c>
      <c r="DA88" s="20" t="s">
        <v>16</v>
      </c>
      <c r="DB88" s="20">
        <v>77</v>
      </c>
      <c r="DC88" s="20">
        <v>2.5666666666666669</v>
      </c>
      <c r="DD88" s="30">
        <v>0.01</v>
      </c>
      <c r="DE88" s="20">
        <v>1</v>
      </c>
      <c r="DF88" s="20">
        <v>1</v>
      </c>
      <c r="DG88" s="20" t="s">
        <v>2074</v>
      </c>
      <c r="DH88" s="20">
        <v>5</v>
      </c>
      <c r="DI88" s="20">
        <v>1</v>
      </c>
      <c r="DJ88" s="20">
        <v>0</v>
      </c>
      <c r="DK88" s="20">
        <v>1094335.19</v>
      </c>
      <c r="DL88" s="76">
        <f>DK88-CS88</f>
        <v>0</v>
      </c>
      <c r="DM88" s="26" t="s">
        <v>2075</v>
      </c>
      <c r="DN88" s="34">
        <v>0</v>
      </c>
      <c r="DO88" s="33">
        <f t="shared" si="19"/>
        <v>1</v>
      </c>
      <c r="DP88" s="33">
        <f t="shared" si="20"/>
        <v>0</v>
      </c>
      <c r="DQ88" s="33">
        <f t="shared" si="21"/>
        <v>1</v>
      </c>
      <c r="DR88" s="33">
        <f t="shared" si="22"/>
        <v>0</v>
      </c>
      <c r="DS88" s="27">
        <f t="shared" si="23"/>
        <v>1094335.19</v>
      </c>
      <c r="DT88" s="27">
        <f t="shared" si="24"/>
        <v>0</v>
      </c>
      <c r="DU88" s="27">
        <f t="shared" si="25"/>
        <v>0</v>
      </c>
      <c r="DV88" s="27">
        <f t="shared" si="26"/>
        <v>1094335.19</v>
      </c>
      <c r="DW88" s="27">
        <f t="shared" si="27"/>
        <v>1094335.19</v>
      </c>
      <c r="DX88" s="20" t="s">
        <v>16</v>
      </c>
      <c r="DY88" s="20" t="s">
        <v>16</v>
      </c>
      <c r="DZ88" s="20" t="s">
        <v>16</v>
      </c>
      <c r="EA88" s="20" t="s">
        <v>16</v>
      </c>
      <c r="EB88" s="20">
        <v>1094335.19</v>
      </c>
      <c r="EC88" s="20">
        <v>0</v>
      </c>
      <c r="ED88" s="20" t="s">
        <v>16</v>
      </c>
      <c r="EE88" s="30">
        <v>0.1</v>
      </c>
      <c r="EF88" s="30">
        <v>0.1</v>
      </c>
      <c r="EG88" s="20" t="s">
        <v>16</v>
      </c>
      <c r="EH88" s="20">
        <v>1094335.19</v>
      </c>
      <c r="EI88" s="20" t="s">
        <v>16</v>
      </c>
      <c r="EJ88" s="20" t="s">
        <v>16</v>
      </c>
      <c r="EK88" s="20" t="s">
        <v>16</v>
      </c>
      <c r="EL88" s="20" t="s">
        <v>1074</v>
      </c>
      <c r="EM88" s="20" t="s">
        <v>2065</v>
      </c>
      <c r="EN88" s="20" t="s">
        <v>16</v>
      </c>
      <c r="EO88" s="20" t="s">
        <v>1731</v>
      </c>
      <c r="EP88" s="20" t="s">
        <v>16</v>
      </c>
      <c r="EQ88" s="20" t="s">
        <v>16</v>
      </c>
      <c r="ER88" s="20" t="s">
        <v>2080</v>
      </c>
      <c r="ES88" s="20" t="s">
        <v>2081</v>
      </c>
      <c r="ET88" s="20">
        <v>125</v>
      </c>
      <c r="EU88" s="20">
        <v>4630</v>
      </c>
      <c r="EV88" s="20" t="s">
        <v>811</v>
      </c>
      <c r="EW88" s="20" t="s">
        <v>251</v>
      </c>
      <c r="EX88" s="34" t="s">
        <v>16</v>
      </c>
      <c r="EY88" s="58">
        <v>1</v>
      </c>
      <c r="EZ88" s="21"/>
    </row>
    <row r="89" spans="1:156" s="64" customFormat="1" ht="12.75" customHeight="1" x14ac:dyDescent="0.2">
      <c r="A89" s="64" t="s">
        <v>3460</v>
      </c>
      <c r="B89" s="64" t="s">
        <v>3462</v>
      </c>
      <c r="C89" s="64">
        <v>1256725</v>
      </c>
      <c r="D89" s="64" t="s">
        <v>3460</v>
      </c>
      <c r="E89" s="64" t="s">
        <v>3461</v>
      </c>
      <c r="F89" s="64" t="s">
        <v>3462</v>
      </c>
      <c r="G89" s="33" t="s">
        <v>194</v>
      </c>
      <c r="H89" s="33">
        <v>6220</v>
      </c>
      <c r="I89" s="33" t="s">
        <v>358</v>
      </c>
      <c r="J89" s="33" t="s">
        <v>3463</v>
      </c>
      <c r="K89" s="33">
        <v>0</v>
      </c>
      <c r="L89" s="23">
        <v>1</v>
      </c>
      <c r="M89" s="33" t="s">
        <v>16</v>
      </c>
      <c r="N89" s="23">
        <v>1</v>
      </c>
      <c r="O89" s="33" t="s">
        <v>415</v>
      </c>
      <c r="P89" s="33" t="s">
        <v>416</v>
      </c>
      <c r="Q89" s="33" t="s">
        <v>3464</v>
      </c>
      <c r="R89" s="33" t="s">
        <v>418</v>
      </c>
      <c r="S89" s="33" t="s">
        <v>16</v>
      </c>
      <c r="T89" s="33">
        <v>88740</v>
      </c>
      <c r="U89" s="33" t="s">
        <v>420</v>
      </c>
      <c r="V89" s="33" t="s">
        <v>421</v>
      </c>
      <c r="W89" s="26">
        <v>35471</v>
      </c>
      <c r="X89" s="33">
        <v>219</v>
      </c>
      <c r="Y89" s="33" t="s">
        <v>421</v>
      </c>
      <c r="Z89" s="20">
        <f t="shared" si="17"/>
        <v>7203</v>
      </c>
      <c r="AA89" s="33" t="s">
        <v>422</v>
      </c>
      <c r="AB89" s="20">
        <v>46101</v>
      </c>
      <c r="AC89" s="33">
        <v>54137931</v>
      </c>
      <c r="AD89" s="33" t="s">
        <v>1074</v>
      </c>
      <c r="AE89" s="33" t="s">
        <v>3465</v>
      </c>
      <c r="AF89" s="33" t="s">
        <v>4870</v>
      </c>
      <c r="AG89" s="33" t="s">
        <v>16</v>
      </c>
      <c r="AH89" s="33" t="s">
        <v>16</v>
      </c>
      <c r="AI89" s="33">
        <v>0</v>
      </c>
      <c r="AJ89" s="33" t="s">
        <v>16</v>
      </c>
      <c r="AK89" s="33" t="s">
        <v>16</v>
      </c>
      <c r="AL89" s="33" t="s">
        <v>16</v>
      </c>
      <c r="AM89" s="33" t="s">
        <v>16</v>
      </c>
      <c r="AN89" s="33" t="s">
        <v>16</v>
      </c>
      <c r="AO89" s="33">
        <v>1</v>
      </c>
      <c r="AP89" s="26">
        <v>42753</v>
      </c>
      <c r="AQ89" s="26" t="s">
        <v>16</v>
      </c>
      <c r="AR89" s="26" t="s">
        <v>16</v>
      </c>
      <c r="AS89" s="20" t="s">
        <v>16</v>
      </c>
      <c r="AT89" s="26" t="s">
        <v>16</v>
      </c>
      <c r="AU89" s="26" t="s">
        <v>16</v>
      </c>
      <c r="AV89" s="26" t="s">
        <v>16</v>
      </c>
      <c r="AW89" s="33" t="s">
        <v>16</v>
      </c>
      <c r="AX89" s="33" t="s">
        <v>16</v>
      </c>
      <c r="AY89" s="33" t="s">
        <v>16</v>
      </c>
      <c r="AZ89" s="33" t="s">
        <v>16</v>
      </c>
      <c r="BA89" s="33" t="s">
        <v>16</v>
      </c>
      <c r="BB89" s="36">
        <v>0</v>
      </c>
      <c r="BC89" s="26">
        <v>42674</v>
      </c>
      <c r="BD89" s="26">
        <v>42735</v>
      </c>
      <c r="BE89" s="26" t="s">
        <v>1031</v>
      </c>
      <c r="BF89" s="33" t="s">
        <v>3463</v>
      </c>
      <c r="BG89" s="39">
        <v>0.2</v>
      </c>
      <c r="BH89" s="27">
        <v>10819812.052000001</v>
      </c>
      <c r="BI89" s="33" t="s">
        <v>16</v>
      </c>
      <c r="BJ89" s="33" t="s">
        <v>16</v>
      </c>
      <c r="BK89" s="33" t="s">
        <v>16</v>
      </c>
      <c r="BL89" s="33" t="s">
        <v>16</v>
      </c>
      <c r="BM89" s="33" t="s">
        <v>16</v>
      </c>
      <c r="BN89" s="33" t="s">
        <v>16</v>
      </c>
      <c r="BO89" s="33" t="s">
        <v>16</v>
      </c>
      <c r="BP89" s="33" t="s">
        <v>16</v>
      </c>
      <c r="BQ89" s="33" t="s">
        <v>16</v>
      </c>
      <c r="BR89" s="33" t="s">
        <v>16</v>
      </c>
      <c r="BS89" s="33" t="s">
        <v>16</v>
      </c>
      <c r="BT89" s="33" t="s">
        <v>16</v>
      </c>
      <c r="BU89" s="33" t="s">
        <v>16</v>
      </c>
      <c r="BV89" s="33" t="s">
        <v>16</v>
      </c>
      <c r="BW89" s="33" t="s">
        <v>16</v>
      </c>
      <c r="BX89" s="33" t="s">
        <v>16</v>
      </c>
      <c r="BY89" s="33" t="s">
        <v>16</v>
      </c>
      <c r="BZ89" s="33" t="s">
        <v>16</v>
      </c>
      <c r="CA89" s="33" t="s">
        <v>16</v>
      </c>
      <c r="CB89" s="20" t="s">
        <v>16</v>
      </c>
      <c r="CC89" s="33" t="s">
        <v>16</v>
      </c>
      <c r="CD89" s="33" t="s">
        <v>16</v>
      </c>
      <c r="CE89" s="20">
        <f t="shared" si="18"/>
        <v>0</v>
      </c>
      <c r="CF89" s="33" t="s">
        <v>16</v>
      </c>
      <c r="CG89" s="33" t="s">
        <v>16</v>
      </c>
      <c r="CH89" s="33" t="s">
        <v>16</v>
      </c>
      <c r="CI89" s="27" t="s">
        <v>16</v>
      </c>
      <c r="CJ89" s="33" t="s">
        <v>16</v>
      </c>
      <c r="CK89" s="37" t="s">
        <v>16</v>
      </c>
      <c r="CL89" s="33" t="s">
        <v>16</v>
      </c>
      <c r="CM89" s="33" t="s">
        <v>16</v>
      </c>
      <c r="CN89" s="33" t="s">
        <v>16</v>
      </c>
      <c r="CO89" s="33" t="s">
        <v>16</v>
      </c>
      <c r="CP89" s="33" t="s">
        <v>16</v>
      </c>
      <c r="CQ89" s="33" t="s">
        <v>16</v>
      </c>
      <c r="CR89" s="33" t="s">
        <v>16</v>
      </c>
      <c r="CS89" s="27">
        <v>54099060.259999998</v>
      </c>
      <c r="CT89" s="79">
        <f>IF(OR(CS89="",CS89="-"),"NA",IF(CS89&gt;10000000000,1,IF(CS89&gt;3000000000,2,IF(CS89&gt;1000000000,3,IF(CS89&gt;600000000,4,IF(CS89&gt;200000000,5,IF(CS89&gt;100000000,6,IF(CS89&gt;50000000,7,IF(CS89&gt;30000000,8,IF(CS89&gt;10000000,9,IF(CS89&gt;7000000,10,IF(CS89&gt;4000000,11,IF(CS89&gt;2000000,12,IF(CS89&gt;1000000,13,IF(CS89&gt;700000,14,IF(CS89&gt;600000,15,IF(CS89&gt;500000,16,IF(CS89&gt;400000,17,IF(CS89&gt;300000,18,IF(CS89&gt;200000,19,IF(CS89&gt;=0,20,ERROR”)))))))))))))))))))))</f>
        <v>7</v>
      </c>
      <c r="CU89" s="27">
        <v>62754909.899999999</v>
      </c>
      <c r="CV89" s="27">
        <f t="shared" si="16"/>
        <v>38870.740000002086</v>
      </c>
      <c r="CW89" s="32" t="s">
        <v>16</v>
      </c>
      <c r="CX89" s="32">
        <v>0.99928200543903312</v>
      </c>
      <c r="CY89" s="27" t="s">
        <v>3466</v>
      </c>
      <c r="CZ89" s="33" t="s">
        <v>16</v>
      </c>
      <c r="DA89" s="33" t="s">
        <v>16</v>
      </c>
      <c r="DB89" s="33">
        <v>61</v>
      </c>
      <c r="DC89" s="20">
        <v>2.0333333333333332</v>
      </c>
      <c r="DD89" s="20" t="s">
        <v>16</v>
      </c>
      <c r="DE89" s="33">
        <v>0</v>
      </c>
      <c r="DF89" s="33"/>
      <c r="DG89" s="33">
        <v>0</v>
      </c>
      <c r="DH89" s="33">
        <v>0</v>
      </c>
      <c r="DI89" s="23">
        <v>1</v>
      </c>
      <c r="DJ89" s="23">
        <v>0</v>
      </c>
      <c r="DK89" s="23">
        <v>54097260.890000001</v>
      </c>
      <c r="DL89" s="76">
        <v>0</v>
      </c>
      <c r="DM89" s="45">
        <v>42816</v>
      </c>
      <c r="DN89" s="70">
        <v>1</v>
      </c>
      <c r="DO89" s="33">
        <f t="shared" si="19"/>
        <v>2</v>
      </c>
      <c r="DP89" s="33">
        <f t="shared" si="20"/>
        <v>1</v>
      </c>
      <c r="DQ89" s="33">
        <f t="shared" si="21"/>
        <v>1</v>
      </c>
      <c r="DR89" s="33">
        <f t="shared" si="22"/>
        <v>0</v>
      </c>
      <c r="DS89" s="27">
        <f t="shared" si="23"/>
        <v>662374637.75999999</v>
      </c>
      <c r="DT89" s="27">
        <f t="shared" si="24"/>
        <v>608275577.5</v>
      </c>
      <c r="DU89" s="27">
        <f t="shared" si="25"/>
        <v>0</v>
      </c>
      <c r="DV89" s="27">
        <f t="shared" si="26"/>
        <v>54099060.259999998</v>
      </c>
      <c r="DW89" s="27">
        <f t="shared" ref="DW89:DW97" si="28">(DS89/DO89)</f>
        <v>331187318.88</v>
      </c>
      <c r="DX89" s="33" t="s">
        <v>16</v>
      </c>
      <c r="DY89" s="33" t="s">
        <v>16</v>
      </c>
      <c r="DZ89" s="33" t="s">
        <v>16</v>
      </c>
      <c r="EA89" s="33" t="s">
        <v>16</v>
      </c>
      <c r="EB89" s="33">
        <v>54099060.259999998</v>
      </c>
      <c r="EC89" s="33">
        <v>0</v>
      </c>
      <c r="ED89" s="33" t="s">
        <v>16</v>
      </c>
      <c r="EE89" s="33">
        <v>0</v>
      </c>
      <c r="EF89" s="33">
        <v>0</v>
      </c>
      <c r="EG89" s="33" t="s">
        <v>16</v>
      </c>
      <c r="EH89" s="33">
        <v>54099060.259999998</v>
      </c>
      <c r="EI89" s="33" t="s">
        <v>16</v>
      </c>
      <c r="EJ89" s="33" t="s">
        <v>16</v>
      </c>
      <c r="EK89" s="33" t="s">
        <v>16</v>
      </c>
      <c r="EL89" s="20" t="s">
        <v>1074</v>
      </c>
      <c r="EM89" s="20" t="s">
        <v>3463</v>
      </c>
      <c r="EN89" s="20" t="s">
        <v>16</v>
      </c>
      <c r="EO89" s="33" t="s">
        <v>3465</v>
      </c>
      <c r="EP89" s="20" t="s">
        <v>16</v>
      </c>
      <c r="EQ89" s="33" t="s">
        <v>16</v>
      </c>
      <c r="ER89" s="33" t="s">
        <v>3467</v>
      </c>
      <c r="ES89" s="33" t="s">
        <v>418</v>
      </c>
      <c r="ET89" s="33" t="s">
        <v>16</v>
      </c>
      <c r="EU89" s="33">
        <v>88740</v>
      </c>
      <c r="EV89" s="33" t="s">
        <v>420</v>
      </c>
      <c r="EW89" s="33" t="s">
        <v>421</v>
      </c>
      <c r="EX89" s="34" t="s">
        <v>16</v>
      </c>
      <c r="EY89" s="58">
        <v>1</v>
      </c>
      <c r="EZ89" s="21"/>
    </row>
    <row r="90" spans="1:156" s="64" customFormat="1" ht="12.75" customHeight="1" x14ac:dyDescent="0.2">
      <c r="A90" s="64" t="s">
        <v>2571</v>
      </c>
      <c r="B90" s="64" t="s">
        <v>2573</v>
      </c>
      <c r="C90" s="64">
        <v>1008270</v>
      </c>
      <c r="D90" s="64" t="s">
        <v>2571</v>
      </c>
      <c r="E90" s="64" t="s">
        <v>2572</v>
      </c>
      <c r="F90" s="64" t="s">
        <v>2573</v>
      </c>
      <c r="G90" s="20" t="s">
        <v>194</v>
      </c>
      <c r="H90" s="20" t="s">
        <v>2574</v>
      </c>
      <c r="I90" s="20" t="s">
        <v>195</v>
      </c>
      <c r="J90" s="22" t="s">
        <v>2575</v>
      </c>
      <c r="K90" s="23">
        <v>0</v>
      </c>
      <c r="L90" s="23">
        <v>1</v>
      </c>
      <c r="M90" s="23" t="s">
        <v>16</v>
      </c>
      <c r="N90" s="23">
        <v>1</v>
      </c>
      <c r="O90" s="24" t="s">
        <v>2576</v>
      </c>
      <c r="P90" s="20" t="s">
        <v>2577</v>
      </c>
      <c r="Q90" s="20" t="s">
        <v>2578</v>
      </c>
      <c r="R90" s="20" t="s">
        <v>2579</v>
      </c>
      <c r="S90" s="20">
        <v>26</v>
      </c>
      <c r="T90" s="25" t="s">
        <v>721</v>
      </c>
      <c r="U90" s="20" t="s">
        <v>365</v>
      </c>
      <c r="V90" s="20" t="s">
        <v>251</v>
      </c>
      <c r="W90" s="26" t="s">
        <v>2580</v>
      </c>
      <c r="X90" s="20">
        <v>31</v>
      </c>
      <c r="Y90" s="20" t="s">
        <v>251</v>
      </c>
      <c r="Z90" s="20" t="str">
        <f t="shared" si="17"/>
        <v>-</v>
      </c>
      <c r="AA90" s="20" t="s">
        <v>2581</v>
      </c>
      <c r="AB90" s="20">
        <v>46101</v>
      </c>
      <c r="AC90" s="27">
        <v>690000</v>
      </c>
      <c r="AD90" s="20" t="s">
        <v>1074</v>
      </c>
      <c r="AE90" s="20" t="s">
        <v>1168</v>
      </c>
      <c r="AF90" s="20">
        <v>1</v>
      </c>
      <c r="AG90" s="20">
        <v>0</v>
      </c>
      <c r="AH90" s="20" t="s">
        <v>16</v>
      </c>
      <c r="AI90" s="21" t="s">
        <v>4862</v>
      </c>
      <c r="AJ90" s="20" t="s">
        <v>16</v>
      </c>
      <c r="AK90" s="20" t="s">
        <v>16</v>
      </c>
      <c r="AL90" s="20" t="s">
        <v>16</v>
      </c>
      <c r="AM90" s="20" t="s">
        <v>16</v>
      </c>
      <c r="AN90" s="20" t="s">
        <v>16</v>
      </c>
      <c r="AO90" s="20">
        <v>1</v>
      </c>
      <c r="AP90" s="26" t="s">
        <v>1509</v>
      </c>
      <c r="AQ90" s="26" t="s">
        <v>16</v>
      </c>
      <c r="AR90" s="26" t="s">
        <v>16</v>
      </c>
      <c r="AS90" s="20" t="s">
        <v>16</v>
      </c>
      <c r="AT90" s="26" t="s">
        <v>16</v>
      </c>
      <c r="AU90" s="26" t="s">
        <v>16</v>
      </c>
      <c r="AV90" s="26" t="s">
        <v>16</v>
      </c>
      <c r="AW90" s="28" t="s">
        <v>16</v>
      </c>
      <c r="AX90" s="28" t="s">
        <v>16</v>
      </c>
      <c r="AY90" s="28" t="s">
        <v>16</v>
      </c>
      <c r="AZ90" s="28" t="s">
        <v>16</v>
      </c>
      <c r="BA90" s="28" t="s">
        <v>16</v>
      </c>
      <c r="BB90" s="29">
        <v>0</v>
      </c>
      <c r="BC90" s="26">
        <v>42338</v>
      </c>
      <c r="BD90" s="26">
        <v>42367</v>
      </c>
      <c r="BE90" s="26" t="s">
        <v>1209</v>
      </c>
      <c r="BF90" s="20" t="s">
        <v>2575</v>
      </c>
      <c r="BG90" s="30">
        <v>0.2</v>
      </c>
      <c r="BH90" s="27">
        <v>118965.518</v>
      </c>
      <c r="BI90" s="20" t="s">
        <v>16</v>
      </c>
      <c r="BJ90" s="20" t="s">
        <v>16</v>
      </c>
      <c r="BK90" s="20" t="s">
        <v>16</v>
      </c>
      <c r="BL90" s="20" t="s">
        <v>16</v>
      </c>
      <c r="BM90" s="20" t="s">
        <v>16</v>
      </c>
      <c r="BN90" s="20" t="s">
        <v>16</v>
      </c>
      <c r="BO90" s="20" t="s">
        <v>16</v>
      </c>
      <c r="BP90" s="20" t="s">
        <v>16</v>
      </c>
      <c r="BQ90" s="20" t="s">
        <v>16</v>
      </c>
      <c r="BR90" s="20" t="s">
        <v>16</v>
      </c>
      <c r="BS90" s="20" t="s">
        <v>16</v>
      </c>
      <c r="BT90" s="20" t="s">
        <v>16</v>
      </c>
      <c r="BU90" s="20" t="s">
        <v>16</v>
      </c>
      <c r="BV90" s="20" t="s">
        <v>16</v>
      </c>
      <c r="BW90" s="20" t="s">
        <v>16</v>
      </c>
      <c r="BX90" s="20" t="s">
        <v>16</v>
      </c>
      <c r="BY90" s="20" t="s">
        <v>16</v>
      </c>
      <c r="BZ90" s="20" t="s">
        <v>16</v>
      </c>
      <c r="CA90" s="20" t="s">
        <v>16</v>
      </c>
      <c r="CB90" s="20" t="s">
        <v>16</v>
      </c>
      <c r="CC90" s="20" t="s">
        <v>16</v>
      </c>
      <c r="CD90" s="20" t="s">
        <v>16</v>
      </c>
      <c r="CE90" s="20">
        <f t="shared" si="18"/>
        <v>0</v>
      </c>
      <c r="CF90" s="20" t="s">
        <v>16</v>
      </c>
      <c r="CG90" s="20" t="s">
        <v>16</v>
      </c>
      <c r="CH90" s="20" t="s">
        <v>16</v>
      </c>
      <c r="CI90" s="27" t="s">
        <v>16</v>
      </c>
      <c r="CJ90" s="27" t="s">
        <v>16</v>
      </c>
      <c r="CK90" s="31" t="s">
        <v>16</v>
      </c>
      <c r="CL90" s="27" t="s">
        <v>16</v>
      </c>
      <c r="CM90" s="20" t="s">
        <v>16</v>
      </c>
      <c r="CN90" s="20" t="s">
        <v>16</v>
      </c>
      <c r="CO90" s="20" t="s">
        <v>16</v>
      </c>
      <c r="CP90" s="20" t="s">
        <v>16</v>
      </c>
      <c r="CQ90" s="20" t="s">
        <v>16</v>
      </c>
      <c r="CR90" s="20" t="s">
        <v>16</v>
      </c>
      <c r="CS90" s="27">
        <v>594827.59</v>
      </c>
      <c r="CT90" s="79">
        <f>IF(OR(CS90="",CS90="-"),"NA",IF(CS90&gt;10000000000,1,IF(CS90&gt;3000000000,2,IF(CS90&gt;1000000000,3,IF(CS90&gt;600000000,4,IF(CS90&gt;200000000,5,IF(CS90&gt;100000000,6,IF(CS90&gt;50000000,7,IF(CS90&gt;30000000,8,IF(CS90&gt;10000000,9,IF(CS90&gt;7000000,10,IF(CS90&gt;4000000,11,IF(CS90&gt;2000000,12,IF(CS90&gt;1000000,13,IF(CS90&gt;700000,14,IF(CS90&gt;600000,15,IF(CS90&gt;500000,16,IF(CS90&gt;400000,17,IF(CS90&gt;300000,18,IF(CS90&gt;200000,19,IF(CS90&gt;=0,20,ERROR”)))))))))))))))))))))</f>
        <v>16</v>
      </c>
      <c r="CU90" s="27">
        <v>690000.00439999986</v>
      </c>
      <c r="CV90" s="27">
        <f t="shared" si="16"/>
        <v>95172.410000000033</v>
      </c>
      <c r="CW90" s="32">
        <v>0.1379310289855073</v>
      </c>
      <c r="CX90" s="32">
        <v>0.86206897101449276</v>
      </c>
      <c r="CY90" s="27">
        <v>-4.3999998597428203E-3</v>
      </c>
      <c r="CZ90" s="20" t="s">
        <v>16</v>
      </c>
      <c r="DA90" s="20" t="s">
        <v>16</v>
      </c>
      <c r="DB90" s="20">
        <v>29</v>
      </c>
      <c r="DC90" s="20">
        <v>0.96666666666666667</v>
      </c>
      <c r="DD90" s="30">
        <v>0.01</v>
      </c>
      <c r="DE90" s="20">
        <v>0</v>
      </c>
      <c r="DF90" s="20"/>
      <c r="DG90" s="20">
        <v>0</v>
      </c>
      <c r="DH90" s="20">
        <v>0</v>
      </c>
      <c r="DI90" s="20">
        <v>1</v>
      </c>
      <c r="DJ90" s="20">
        <v>0</v>
      </c>
      <c r="DK90" s="20">
        <v>594827.59</v>
      </c>
      <c r="DL90" s="76">
        <v>0</v>
      </c>
      <c r="DM90" s="20" t="s">
        <v>2582</v>
      </c>
      <c r="DN90" s="34">
        <v>0</v>
      </c>
      <c r="DO90" s="33">
        <f t="shared" si="19"/>
        <v>1</v>
      </c>
      <c r="DP90" s="33">
        <f t="shared" si="20"/>
        <v>0</v>
      </c>
      <c r="DQ90" s="33">
        <f t="shared" si="21"/>
        <v>1</v>
      </c>
      <c r="DR90" s="33">
        <f t="shared" si="22"/>
        <v>0</v>
      </c>
      <c r="DS90" s="27">
        <f t="shared" si="23"/>
        <v>594827.59</v>
      </c>
      <c r="DT90" s="27">
        <f t="shared" si="24"/>
        <v>0</v>
      </c>
      <c r="DU90" s="27">
        <f t="shared" si="25"/>
        <v>0</v>
      </c>
      <c r="DV90" s="27">
        <f t="shared" si="26"/>
        <v>594827.59</v>
      </c>
      <c r="DW90" s="27">
        <f t="shared" si="28"/>
        <v>594827.59</v>
      </c>
      <c r="DX90" s="20" t="s">
        <v>16</v>
      </c>
      <c r="DY90" s="20" t="s">
        <v>16</v>
      </c>
      <c r="DZ90" s="20" t="s">
        <v>16</v>
      </c>
      <c r="EA90" s="20" t="s">
        <v>16</v>
      </c>
      <c r="EB90" s="20">
        <v>594827.59</v>
      </c>
      <c r="EC90" s="20">
        <v>0</v>
      </c>
      <c r="ED90" s="20" t="s">
        <v>16</v>
      </c>
      <c r="EE90" s="30">
        <v>0.1</v>
      </c>
      <c r="EF90" s="30">
        <v>0.1</v>
      </c>
      <c r="EG90" s="20" t="s">
        <v>16</v>
      </c>
      <c r="EH90" s="20">
        <v>594827.59</v>
      </c>
      <c r="EI90" s="20" t="s">
        <v>16</v>
      </c>
      <c r="EJ90" s="20" t="s">
        <v>16</v>
      </c>
      <c r="EK90" s="20" t="s">
        <v>16</v>
      </c>
      <c r="EL90" s="20" t="s">
        <v>1074</v>
      </c>
      <c r="EM90" s="20" t="s">
        <v>2575</v>
      </c>
      <c r="EN90" s="20" t="s">
        <v>16</v>
      </c>
      <c r="EO90" s="20" t="s">
        <v>1168</v>
      </c>
      <c r="EP90" s="20" t="s">
        <v>16</v>
      </c>
      <c r="EQ90" s="20" t="s">
        <v>16</v>
      </c>
      <c r="ER90" s="20" t="s">
        <v>2583</v>
      </c>
      <c r="ES90" s="20" t="s">
        <v>2584</v>
      </c>
      <c r="ET90" s="20">
        <v>26</v>
      </c>
      <c r="EU90" s="20">
        <v>9810</v>
      </c>
      <c r="EV90" s="20" t="s">
        <v>406</v>
      </c>
      <c r="EW90" s="20" t="s">
        <v>251</v>
      </c>
      <c r="EX90" s="34" t="s">
        <v>16</v>
      </c>
      <c r="EY90" s="58">
        <v>1</v>
      </c>
      <c r="EZ90" s="21"/>
    </row>
    <row r="91" spans="1:156" s="64" customFormat="1" ht="12.75" customHeight="1" x14ac:dyDescent="0.2">
      <c r="A91" s="64" t="s">
        <v>1333</v>
      </c>
      <c r="B91" s="64" t="s">
        <v>1335</v>
      </c>
      <c r="C91" s="64">
        <v>749239</v>
      </c>
      <c r="D91" s="64" t="s">
        <v>1333</v>
      </c>
      <c r="E91" s="64" t="s">
        <v>1334</v>
      </c>
      <c r="F91" s="64" t="s">
        <v>1335</v>
      </c>
      <c r="G91" s="20" t="s">
        <v>194</v>
      </c>
      <c r="H91" s="20" t="s">
        <v>1336</v>
      </c>
      <c r="I91" s="20" t="s">
        <v>1337</v>
      </c>
      <c r="J91" s="22" t="s">
        <v>1338</v>
      </c>
      <c r="K91" s="23">
        <v>0</v>
      </c>
      <c r="L91" s="23">
        <v>1</v>
      </c>
      <c r="M91" s="23" t="s">
        <v>16</v>
      </c>
      <c r="N91" s="23">
        <v>1</v>
      </c>
      <c r="O91" s="24" t="s">
        <v>1339</v>
      </c>
      <c r="P91" s="20" t="s">
        <v>1340</v>
      </c>
      <c r="Q91" s="20" t="s">
        <v>1341</v>
      </c>
      <c r="R91" s="20" t="s">
        <v>1342</v>
      </c>
      <c r="S91" s="20">
        <v>38</v>
      </c>
      <c r="T91" s="25" t="s">
        <v>731</v>
      </c>
      <c r="U91" s="20" t="s">
        <v>365</v>
      </c>
      <c r="V91" s="20" t="s">
        <v>251</v>
      </c>
      <c r="W91" s="26">
        <v>37165</v>
      </c>
      <c r="X91" s="20">
        <v>85</v>
      </c>
      <c r="Y91" s="20" t="s">
        <v>251</v>
      </c>
      <c r="Z91" s="20">
        <f t="shared" si="17"/>
        <v>4748</v>
      </c>
      <c r="AA91" s="20" t="s">
        <v>1343</v>
      </c>
      <c r="AB91" s="20">
        <v>46101</v>
      </c>
      <c r="AC91" s="27">
        <v>65000</v>
      </c>
      <c r="AD91" s="20" t="s">
        <v>1074</v>
      </c>
      <c r="AE91" s="20" t="s">
        <v>1344</v>
      </c>
      <c r="AF91" s="20">
        <v>1</v>
      </c>
      <c r="AG91" s="20">
        <v>1</v>
      </c>
      <c r="AH91" s="20" t="s">
        <v>16</v>
      </c>
      <c r="AI91" s="21" t="s">
        <v>4862</v>
      </c>
      <c r="AJ91" s="20">
        <v>102</v>
      </c>
      <c r="AK91" s="20">
        <v>1</v>
      </c>
      <c r="AL91" s="20" t="s">
        <v>16</v>
      </c>
      <c r="AM91" s="20">
        <v>0</v>
      </c>
      <c r="AN91" s="20">
        <v>1</v>
      </c>
      <c r="AO91" s="20">
        <v>1</v>
      </c>
      <c r="AP91" s="26" t="s">
        <v>1345</v>
      </c>
      <c r="AQ91" s="26" t="s">
        <v>16</v>
      </c>
      <c r="AR91" s="26" t="s">
        <v>16</v>
      </c>
      <c r="AS91" s="20" t="s">
        <v>16</v>
      </c>
      <c r="AT91" s="26" t="s">
        <v>16</v>
      </c>
      <c r="AU91" s="26" t="s">
        <v>16</v>
      </c>
      <c r="AV91" s="26" t="s">
        <v>16</v>
      </c>
      <c r="AW91" s="28" t="s">
        <v>16</v>
      </c>
      <c r="AX91" s="28" t="s">
        <v>16</v>
      </c>
      <c r="AY91" s="28" t="s">
        <v>16</v>
      </c>
      <c r="AZ91" s="28" t="s">
        <v>16</v>
      </c>
      <c r="BA91" s="28" t="s">
        <v>16</v>
      </c>
      <c r="BB91" s="29">
        <v>0</v>
      </c>
      <c r="BC91" s="26">
        <v>41913</v>
      </c>
      <c r="BD91" s="26">
        <v>42004</v>
      </c>
      <c r="BE91" s="26" t="s">
        <v>1346</v>
      </c>
      <c r="BF91" s="20" t="s">
        <v>1338</v>
      </c>
      <c r="BG91" s="30">
        <v>0.1</v>
      </c>
      <c r="BH91" s="27">
        <v>12936</v>
      </c>
      <c r="BI91" s="20" t="s">
        <v>16</v>
      </c>
      <c r="BJ91" s="20" t="s">
        <v>16</v>
      </c>
      <c r="BK91" s="20" t="s">
        <v>16</v>
      </c>
      <c r="BL91" s="20" t="s">
        <v>16</v>
      </c>
      <c r="BM91" s="20" t="s">
        <v>16</v>
      </c>
      <c r="BN91" s="20" t="s">
        <v>16</v>
      </c>
      <c r="BO91" s="20" t="s">
        <v>16</v>
      </c>
      <c r="BP91" s="20" t="s">
        <v>16</v>
      </c>
      <c r="BQ91" s="20" t="s">
        <v>16</v>
      </c>
      <c r="BR91" s="20" t="s">
        <v>16</v>
      </c>
      <c r="BS91" s="20" t="s">
        <v>16</v>
      </c>
      <c r="BT91" s="20" t="s">
        <v>16</v>
      </c>
      <c r="BU91" s="20" t="s">
        <v>16</v>
      </c>
      <c r="BV91" s="20" t="s">
        <v>16</v>
      </c>
      <c r="BW91" s="20" t="s">
        <v>16</v>
      </c>
      <c r="BX91" s="20" t="s">
        <v>16</v>
      </c>
      <c r="BY91" s="20" t="s">
        <v>16</v>
      </c>
      <c r="BZ91" s="20" t="s">
        <v>16</v>
      </c>
      <c r="CA91" s="20" t="s">
        <v>16</v>
      </c>
      <c r="CB91" s="20" t="s">
        <v>16</v>
      </c>
      <c r="CC91" s="20" t="s">
        <v>16</v>
      </c>
      <c r="CD91" s="20" t="s">
        <v>16</v>
      </c>
      <c r="CE91" s="20">
        <f t="shared" si="18"/>
        <v>0</v>
      </c>
      <c r="CF91" s="20" t="s">
        <v>16</v>
      </c>
      <c r="CG91" s="20" t="s">
        <v>16</v>
      </c>
      <c r="CH91" s="20" t="s">
        <v>16</v>
      </c>
      <c r="CI91" s="27" t="s">
        <v>16</v>
      </c>
      <c r="CJ91" s="27" t="s">
        <v>16</v>
      </c>
      <c r="CK91" s="31" t="s">
        <v>16</v>
      </c>
      <c r="CL91" s="27" t="s">
        <v>16</v>
      </c>
      <c r="CM91" s="20" t="s">
        <v>16</v>
      </c>
      <c r="CN91" s="20" t="s">
        <v>16</v>
      </c>
      <c r="CO91" s="20" t="s">
        <v>16</v>
      </c>
      <c r="CP91" s="20" t="s">
        <v>16</v>
      </c>
      <c r="CQ91" s="20" t="s">
        <v>16</v>
      </c>
      <c r="CR91" s="20" t="s">
        <v>16</v>
      </c>
      <c r="CS91" s="27">
        <v>129360</v>
      </c>
      <c r="CT91" s="79">
        <f>IF(OR(CS91="",CS91="-"),"NA",IF(CS91&gt;10000000000,1,IF(CS91&gt;3000000000,2,IF(CS91&gt;1000000000,3,IF(CS91&gt;600000000,4,IF(CS91&gt;200000000,5,IF(CS91&gt;100000000,6,IF(CS91&gt;50000000,7,IF(CS91&gt;30000000,8,IF(CS91&gt;10000000,9,IF(CS91&gt;7000000,10,IF(CS91&gt;4000000,11,IF(CS91&gt;2000000,12,IF(CS91&gt;1000000,13,IF(CS91&gt;700000,14,IF(CS91&gt;600000,15,IF(CS91&gt;500000,16,IF(CS91&gt;400000,17,IF(CS91&gt;300000,18,IF(CS91&gt;200000,19,IF(CS91&gt;=0,20,ERROR”)))))))))))))))))))))</f>
        <v>20</v>
      </c>
      <c r="CU91" s="27">
        <v>150057.59999999998</v>
      </c>
      <c r="CV91" s="27">
        <f t="shared" si="16"/>
        <v>-64360</v>
      </c>
      <c r="CW91" s="32">
        <v>-0.99015384615384616</v>
      </c>
      <c r="CX91" s="32">
        <v>1.9901538461538462</v>
      </c>
      <c r="CY91" s="27">
        <v>-85057.599999999977</v>
      </c>
      <c r="CZ91" s="20" t="s">
        <v>16</v>
      </c>
      <c r="DA91" s="20" t="s">
        <v>16</v>
      </c>
      <c r="DB91" s="20">
        <v>91</v>
      </c>
      <c r="DC91" s="20">
        <v>3.0333333333333332</v>
      </c>
      <c r="DD91" s="30">
        <v>0.02</v>
      </c>
      <c r="DE91" s="20">
        <v>0</v>
      </c>
      <c r="DF91" s="20"/>
      <c r="DG91" s="20">
        <v>0</v>
      </c>
      <c r="DH91" s="20">
        <v>0</v>
      </c>
      <c r="DI91" s="20" t="s">
        <v>16</v>
      </c>
      <c r="DJ91" s="20"/>
      <c r="DK91" s="20" t="s">
        <v>16</v>
      </c>
      <c r="DL91" s="20" t="s">
        <v>16</v>
      </c>
      <c r="DM91" s="20" t="s">
        <v>16</v>
      </c>
      <c r="DN91" s="20"/>
      <c r="DO91" s="33">
        <f t="shared" si="19"/>
        <v>2</v>
      </c>
      <c r="DP91" s="33">
        <f t="shared" si="20"/>
        <v>0</v>
      </c>
      <c r="DQ91" s="33">
        <f t="shared" si="21"/>
        <v>2</v>
      </c>
      <c r="DR91" s="33">
        <f t="shared" si="22"/>
        <v>0</v>
      </c>
      <c r="DS91" s="27">
        <f t="shared" si="23"/>
        <v>387972.5</v>
      </c>
      <c r="DT91" s="27">
        <f t="shared" si="24"/>
        <v>0</v>
      </c>
      <c r="DU91" s="27">
        <f t="shared" si="25"/>
        <v>0</v>
      </c>
      <c r="DV91" s="27">
        <f t="shared" si="26"/>
        <v>387972.5</v>
      </c>
      <c r="DW91" s="27">
        <f t="shared" si="28"/>
        <v>193986.25</v>
      </c>
      <c r="DX91" s="20" t="s">
        <v>16</v>
      </c>
      <c r="DY91" s="20" t="s">
        <v>16</v>
      </c>
      <c r="DZ91" s="20" t="s">
        <v>16</v>
      </c>
      <c r="EA91" s="20" t="s">
        <v>16</v>
      </c>
      <c r="EB91" s="20">
        <v>129360</v>
      </c>
      <c r="EC91" s="20">
        <v>0</v>
      </c>
      <c r="ED91" s="20" t="s">
        <v>16</v>
      </c>
      <c r="EE91" s="20">
        <v>0</v>
      </c>
      <c r="EF91" s="30">
        <v>0.1</v>
      </c>
      <c r="EG91" s="20" t="s">
        <v>16</v>
      </c>
      <c r="EH91" s="20">
        <v>129360</v>
      </c>
      <c r="EI91" s="20" t="s">
        <v>16</v>
      </c>
      <c r="EJ91" s="20" t="s">
        <v>16</v>
      </c>
      <c r="EK91" s="20" t="s">
        <v>16</v>
      </c>
      <c r="EL91" s="20" t="s">
        <v>1074</v>
      </c>
      <c r="EM91" s="20" t="s">
        <v>1338</v>
      </c>
      <c r="EN91" s="20" t="s">
        <v>16</v>
      </c>
      <c r="EO91" s="20" t="s">
        <v>1344</v>
      </c>
      <c r="EP91" s="20" t="s">
        <v>16</v>
      </c>
      <c r="EQ91" s="20" t="s">
        <v>16</v>
      </c>
      <c r="ER91" s="20" t="s">
        <v>1347</v>
      </c>
      <c r="ES91" s="20" t="s">
        <v>1348</v>
      </c>
      <c r="ET91" s="20">
        <v>38</v>
      </c>
      <c r="EU91" s="20">
        <v>3810</v>
      </c>
      <c r="EV91" s="20" t="s">
        <v>406</v>
      </c>
      <c r="EW91" s="20" t="s">
        <v>251</v>
      </c>
      <c r="EX91" s="34" t="s">
        <v>16</v>
      </c>
      <c r="EY91" s="58">
        <v>1</v>
      </c>
      <c r="EZ91" s="21"/>
    </row>
    <row r="92" spans="1:156" s="64" customFormat="1" ht="12.75" customHeight="1" x14ac:dyDescent="0.2">
      <c r="A92" s="64" t="s">
        <v>2552</v>
      </c>
      <c r="B92" s="64" t="s">
        <v>2554</v>
      </c>
      <c r="C92" s="64">
        <v>749230</v>
      </c>
      <c r="D92" s="64" t="s">
        <v>2552</v>
      </c>
      <c r="E92" s="64" t="s">
        <v>2553</v>
      </c>
      <c r="F92" s="64" t="s">
        <v>2554</v>
      </c>
      <c r="G92" s="20" t="s">
        <v>194</v>
      </c>
      <c r="H92" s="20" t="s">
        <v>1138</v>
      </c>
      <c r="I92" s="20" t="s">
        <v>358</v>
      </c>
      <c r="J92" s="22" t="s">
        <v>2555</v>
      </c>
      <c r="K92" s="23">
        <v>0</v>
      </c>
      <c r="L92" s="23">
        <v>1</v>
      </c>
      <c r="M92" s="23" t="s">
        <v>16</v>
      </c>
      <c r="N92" s="23">
        <v>1</v>
      </c>
      <c r="O92" s="24" t="s">
        <v>600</v>
      </c>
      <c r="P92" s="20" t="s">
        <v>2209</v>
      </c>
      <c r="Q92" s="20" t="s">
        <v>2210</v>
      </c>
      <c r="R92" s="20" t="s">
        <v>2211</v>
      </c>
      <c r="S92" s="20">
        <v>46</v>
      </c>
      <c r="T92" s="25">
        <v>43991</v>
      </c>
      <c r="U92" s="20" t="s">
        <v>2213</v>
      </c>
      <c r="V92" s="20" t="s">
        <v>1443</v>
      </c>
      <c r="W92" s="26" t="s">
        <v>2214</v>
      </c>
      <c r="X92" s="20" t="s">
        <v>2215</v>
      </c>
      <c r="Y92" s="20" t="s">
        <v>1443</v>
      </c>
      <c r="Z92" s="20" t="str">
        <f t="shared" si="17"/>
        <v>-</v>
      </c>
      <c r="AA92" s="20" t="s">
        <v>2216</v>
      </c>
      <c r="AB92" s="20">
        <v>46101</v>
      </c>
      <c r="AC92" s="27">
        <v>2022159</v>
      </c>
      <c r="AD92" s="20" t="s">
        <v>1074</v>
      </c>
      <c r="AE92" s="20" t="s">
        <v>2556</v>
      </c>
      <c r="AF92" s="20">
        <v>2</v>
      </c>
      <c r="AG92" s="20">
        <v>1</v>
      </c>
      <c r="AH92" s="20">
        <v>4</v>
      </c>
      <c r="AI92" s="20">
        <v>0.5</v>
      </c>
      <c r="AJ92" s="20">
        <v>44</v>
      </c>
      <c r="AK92" s="20">
        <v>1</v>
      </c>
      <c r="AL92" s="20">
        <v>0</v>
      </c>
      <c r="AM92" s="20">
        <v>0</v>
      </c>
      <c r="AN92" s="20">
        <v>0</v>
      </c>
      <c r="AO92" s="20">
        <v>1</v>
      </c>
      <c r="AP92" s="26" t="s">
        <v>1345</v>
      </c>
      <c r="AQ92" s="26" t="s">
        <v>16</v>
      </c>
      <c r="AR92" s="26" t="s">
        <v>16</v>
      </c>
      <c r="AS92" s="20" t="s">
        <v>16</v>
      </c>
      <c r="AT92" s="26" t="s">
        <v>16</v>
      </c>
      <c r="AU92" s="26" t="s">
        <v>16</v>
      </c>
      <c r="AV92" s="26" t="s">
        <v>16</v>
      </c>
      <c r="AW92" s="28" t="s">
        <v>16</v>
      </c>
      <c r="AX92" s="28" t="s">
        <v>16</v>
      </c>
      <c r="AY92" s="28" t="s">
        <v>16</v>
      </c>
      <c r="AZ92" s="28" t="s">
        <v>16</v>
      </c>
      <c r="BA92" s="28" t="s">
        <v>16</v>
      </c>
      <c r="BB92" s="29">
        <v>0</v>
      </c>
      <c r="BC92" s="26">
        <v>41978</v>
      </c>
      <c r="BD92" s="26">
        <v>42037</v>
      </c>
      <c r="BE92" s="26" t="s">
        <v>1031</v>
      </c>
      <c r="BF92" s="20" t="s">
        <v>2555</v>
      </c>
      <c r="BG92" s="30">
        <v>0.1</v>
      </c>
      <c r="BH92" s="27">
        <v>174324.05200000003</v>
      </c>
      <c r="BI92" s="20" t="s">
        <v>16</v>
      </c>
      <c r="BJ92" s="20" t="s">
        <v>16</v>
      </c>
      <c r="BK92" s="20" t="s">
        <v>16</v>
      </c>
      <c r="BL92" s="20" t="s">
        <v>16</v>
      </c>
      <c r="BM92" s="20" t="s">
        <v>16</v>
      </c>
      <c r="BN92" s="20" t="s">
        <v>16</v>
      </c>
      <c r="BO92" s="20" t="s">
        <v>16</v>
      </c>
      <c r="BP92" s="20" t="s">
        <v>16</v>
      </c>
      <c r="BQ92" s="20" t="s">
        <v>16</v>
      </c>
      <c r="BR92" s="20" t="s">
        <v>16</v>
      </c>
      <c r="BS92" s="20" t="s">
        <v>16</v>
      </c>
      <c r="BT92" s="20" t="s">
        <v>16</v>
      </c>
      <c r="BU92" s="20" t="s">
        <v>16</v>
      </c>
      <c r="BV92" s="20" t="s">
        <v>16</v>
      </c>
      <c r="BW92" s="20" t="s">
        <v>16</v>
      </c>
      <c r="BX92" s="20" t="s">
        <v>16</v>
      </c>
      <c r="BY92" s="20" t="s">
        <v>16</v>
      </c>
      <c r="BZ92" s="20" t="s">
        <v>16</v>
      </c>
      <c r="CA92" s="20" t="s">
        <v>16</v>
      </c>
      <c r="CB92" s="20" t="s">
        <v>16</v>
      </c>
      <c r="CC92" s="20" t="s">
        <v>16</v>
      </c>
      <c r="CD92" s="20" t="s">
        <v>16</v>
      </c>
      <c r="CE92" s="20">
        <f t="shared" si="18"/>
        <v>0</v>
      </c>
      <c r="CF92" s="20" t="s">
        <v>16</v>
      </c>
      <c r="CG92" s="20" t="s">
        <v>16</v>
      </c>
      <c r="CH92" s="20" t="s">
        <v>16</v>
      </c>
      <c r="CI92" s="27" t="s">
        <v>16</v>
      </c>
      <c r="CJ92" s="27" t="s">
        <v>16</v>
      </c>
      <c r="CK92" s="31" t="s">
        <v>16</v>
      </c>
      <c r="CL92" s="27" t="s">
        <v>16</v>
      </c>
      <c r="CM92" s="20" t="s">
        <v>16</v>
      </c>
      <c r="CN92" s="20" t="s">
        <v>16</v>
      </c>
      <c r="CO92" s="20" t="s">
        <v>16</v>
      </c>
      <c r="CP92" s="20" t="s">
        <v>16</v>
      </c>
      <c r="CQ92" s="20" t="s">
        <v>16</v>
      </c>
      <c r="CR92" s="20" t="s">
        <v>16</v>
      </c>
      <c r="CS92" s="27">
        <v>1743240.52</v>
      </c>
      <c r="CT92" s="79">
        <f>IF(OR(CS92="",CS92="-"),"NA",IF(CS92&gt;10000000000,1,IF(CS92&gt;3000000000,2,IF(CS92&gt;1000000000,3,IF(CS92&gt;600000000,4,IF(CS92&gt;200000000,5,IF(CS92&gt;100000000,6,IF(CS92&gt;50000000,7,IF(CS92&gt;30000000,8,IF(CS92&gt;10000000,9,IF(CS92&gt;7000000,10,IF(CS92&gt;4000000,11,IF(CS92&gt;2000000,12,IF(CS92&gt;1000000,13,IF(CS92&gt;700000,14,IF(CS92&gt;600000,15,IF(CS92&gt;500000,16,IF(CS92&gt;400000,17,IF(CS92&gt;300000,18,IF(CS92&gt;200000,19,IF(CS92&gt;=0,20,ERROR”)))))))))))))))))))))</f>
        <v>13</v>
      </c>
      <c r="CU92" s="27">
        <v>2022159.0031999999</v>
      </c>
      <c r="CV92" s="27">
        <f t="shared" si="16"/>
        <v>278918.48</v>
      </c>
      <c r="CW92" s="32">
        <v>0.13793103311856286</v>
      </c>
      <c r="CX92" s="32">
        <v>0.86206896688143708</v>
      </c>
      <c r="CY92" s="27">
        <v>-3.1999999191612005E-3</v>
      </c>
      <c r="CZ92" s="20" t="s">
        <v>16</v>
      </c>
      <c r="DA92" s="20" t="s">
        <v>16</v>
      </c>
      <c r="DB92" s="20">
        <v>59</v>
      </c>
      <c r="DC92" s="20">
        <v>1.9666666666666666</v>
      </c>
      <c r="DD92" s="30">
        <v>0.05</v>
      </c>
      <c r="DE92" s="20">
        <v>0</v>
      </c>
      <c r="DF92" s="20"/>
      <c r="DG92" s="20">
        <v>0</v>
      </c>
      <c r="DH92" s="20">
        <v>0</v>
      </c>
      <c r="DI92" s="20" t="s">
        <v>16</v>
      </c>
      <c r="DJ92" s="20"/>
      <c r="DK92" s="20" t="s">
        <v>16</v>
      </c>
      <c r="DL92" s="20" t="s">
        <v>16</v>
      </c>
      <c r="DM92" s="20" t="s">
        <v>16</v>
      </c>
      <c r="DN92" s="20"/>
      <c r="DO92" s="33">
        <f t="shared" si="19"/>
        <v>3</v>
      </c>
      <c r="DP92" s="33">
        <f t="shared" si="20"/>
        <v>0</v>
      </c>
      <c r="DQ92" s="33">
        <f t="shared" si="21"/>
        <v>2</v>
      </c>
      <c r="DR92" s="33">
        <f t="shared" si="22"/>
        <v>1</v>
      </c>
      <c r="DS92" s="27">
        <f t="shared" si="23"/>
        <v>49358264.650000006</v>
      </c>
      <c r="DT92" s="27">
        <f t="shared" si="24"/>
        <v>0</v>
      </c>
      <c r="DU92" s="27">
        <f t="shared" si="25"/>
        <v>6318719.9900000002</v>
      </c>
      <c r="DV92" s="27">
        <f t="shared" si="26"/>
        <v>43039544.660000004</v>
      </c>
      <c r="DW92" s="27">
        <f t="shared" si="28"/>
        <v>16452754.883333335</v>
      </c>
      <c r="DX92" s="20" t="s">
        <v>16</v>
      </c>
      <c r="DY92" s="20" t="s">
        <v>16</v>
      </c>
      <c r="DZ92" s="20" t="s">
        <v>16</v>
      </c>
      <c r="EA92" s="20" t="s">
        <v>16</v>
      </c>
      <c r="EB92" s="20">
        <v>1743240.52</v>
      </c>
      <c r="EC92" s="20">
        <v>0</v>
      </c>
      <c r="ED92" s="20" t="s">
        <v>16</v>
      </c>
      <c r="EE92" s="20">
        <v>0</v>
      </c>
      <c r="EF92" s="30">
        <v>0.1</v>
      </c>
      <c r="EG92" s="20" t="s">
        <v>16</v>
      </c>
      <c r="EH92" s="20">
        <v>1743240.52</v>
      </c>
      <c r="EI92" s="20" t="s">
        <v>16</v>
      </c>
      <c r="EJ92" s="20" t="s">
        <v>16</v>
      </c>
      <c r="EK92" s="20" t="s">
        <v>16</v>
      </c>
      <c r="EL92" s="20" t="s">
        <v>1074</v>
      </c>
      <c r="EM92" s="20" t="s">
        <v>2555</v>
      </c>
      <c r="EN92" s="20" t="s">
        <v>16</v>
      </c>
      <c r="EO92" s="20" t="s">
        <v>2556</v>
      </c>
      <c r="EP92" s="20" t="s">
        <v>16</v>
      </c>
      <c r="EQ92" s="20" t="s">
        <v>16</v>
      </c>
      <c r="ER92" s="20" t="s">
        <v>16</v>
      </c>
      <c r="ES92" s="20" t="s">
        <v>2223</v>
      </c>
      <c r="ET92" s="20">
        <v>45</v>
      </c>
      <c r="EU92" s="20">
        <v>43991</v>
      </c>
      <c r="EV92" s="20" t="s">
        <v>2224</v>
      </c>
      <c r="EW92" s="20" t="s">
        <v>1956</v>
      </c>
      <c r="EX92" s="34" t="s">
        <v>16</v>
      </c>
      <c r="EY92" s="58">
        <v>1</v>
      </c>
      <c r="EZ92" s="21"/>
    </row>
    <row r="93" spans="1:156" s="64" customFormat="1" ht="12.75" customHeight="1" x14ac:dyDescent="0.2">
      <c r="A93" s="64" t="s">
        <v>1261</v>
      </c>
      <c r="B93" s="64" t="s">
        <v>1263</v>
      </c>
      <c r="C93" s="64">
        <v>749472</v>
      </c>
      <c r="D93" s="64" t="s">
        <v>1261</v>
      </c>
      <c r="E93" s="64" t="s">
        <v>1262</v>
      </c>
      <c r="F93" s="64" t="s">
        <v>1263</v>
      </c>
      <c r="G93" s="20" t="s">
        <v>194</v>
      </c>
      <c r="H93" s="20" t="s">
        <v>1067</v>
      </c>
      <c r="I93" s="20" t="s">
        <v>1068</v>
      </c>
      <c r="J93" s="22" t="s">
        <v>1264</v>
      </c>
      <c r="K93" s="23">
        <v>0</v>
      </c>
      <c r="L93" s="23">
        <v>1</v>
      </c>
      <c r="M93" s="23" t="s">
        <v>16</v>
      </c>
      <c r="N93" s="23">
        <v>1</v>
      </c>
      <c r="O93" s="24" t="s">
        <v>1265</v>
      </c>
      <c r="P93" s="20" t="s">
        <v>1266</v>
      </c>
      <c r="Q93" s="20" t="s">
        <v>1267</v>
      </c>
      <c r="R93" s="20" t="s">
        <v>1268</v>
      </c>
      <c r="S93" s="20">
        <v>25</v>
      </c>
      <c r="T93" s="25" t="s">
        <v>1220</v>
      </c>
      <c r="U93" s="20" t="s">
        <v>365</v>
      </c>
      <c r="V93" s="20" t="s">
        <v>251</v>
      </c>
      <c r="W93" s="26" t="s">
        <v>1269</v>
      </c>
      <c r="X93" s="20">
        <v>12</v>
      </c>
      <c r="Y93" s="20" t="s">
        <v>836</v>
      </c>
      <c r="Z93" s="20" t="str">
        <f t="shared" si="17"/>
        <v>-</v>
      </c>
      <c r="AA93" s="20" t="s">
        <v>1270</v>
      </c>
      <c r="AB93" s="20">
        <v>46101</v>
      </c>
      <c r="AC93" s="27">
        <v>55645.2</v>
      </c>
      <c r="AD93" s="20" t="s">
        <v>1074</v>
      </c>
      <c r="AE93" s="20" t="s">
        <v>1271</v>
      </c>
      <c r="AF93" s="20">
        <v>1</v>
      </c>
      <c r="AG93" s="20">
        <v>0</v>
      </c>
      <c r="AH93" s="20" t="s">
        <v>16</v>
      </c>
      <c r="AI93" s="21" t="s">
        <v>4862</v>
      </c>
      <c r="AJ93" s="20" t="s">
        <v>16</v>
      </c>
      <c r="AK93" s="20" t="s">
        <v>16</v>
      </c>
      <c r="AL93" s="20" t="s">
        <v>16</v>
      </c>
      <c r="AM93" s="20" t="s">
        <v>16</v>
      </c>
      <c r="AN93" s="20" t="s">
        <v>16</v>
      </c>
      <c r="AO93" s="20">
        <v>1</v>
      </c>
      <c r="AP93" s="26" t="s">
        <v>1272</v>
      </c>
      <c r="AQ93" s="26" t="s">
        <v>16</v>
      </c>
      <c r="AR93" s="26" t="s">
        <v>16</v>
      </c>
      <c r="AS93" s="20" t="s">
        <v>16</v>
      </c>
      <c r="AT93" s="26" t="s">
        <v>16</v>
      </c>
      <c r="AU93" s="26" t="s">
        <v>16</v>
      </c>
      <c r="AV93" s="26" t="s">
        <v>16</v>
      </c>
      <c r="AW93" s="28" t="s">
        <v>16</v>
      </c>
      <c r="AX93" s="28" t="s">
        <v>16</v>
      </c>
      <c r="AY93" s="28" t="s">
        <v>16</v>
      </c>
      <c r="AZ93" s="28" t="s">
        <v>16</v>
      </c>
      <c r="BA93" s="28" t="s">
        <v>16</v>
      </c>
      <c r="BB93" s="29">
        <v>0</v>
      </c>
      <c r="BC93" s="26">
        <v>41944</v>
      </c>
      <c r="BD93" s="26">
        <v>42216</v>
      </c>
      <c r="BE93" s="26" t="s">
        <v>1031</v>
      </c>
      <c r="BF93" s="20" t="s">
        <v>1264</v>
      </c>
      <c r="BG93" s="20">
        <v>0</v>
      </c>
      <c r="BH93" s="27">
        <v>0</v>
      </c>
      <c r="BI93" s="20" t="s">
        <v>16</v>
      </c>
      <c r="BJ93" s="20" t="s">
        <v>16</v>
      </c>
      <c r="BK93" s="20" t="s">
        <v>16</v>
      </c>
      <c r="BL93" s="20" t="s">
        <v>16</v>
      </c>
      <c r="BM93" s="20" t="s">
        <v>16</v>
      </c>
      <c r="BN93" s="20" t="s">
        <v>16</v>
      </c>
      <c r="BO93" s="20" t="s">
        <v>16</v>
      </c>
      <c r="BP93" s="20" t="s">
        <v>16</v>
      </c>
      <c r="BQ93" s="20" t="s">
        <v>16</v>
      </c>
      <c r="BR93" s="20" t="s">
        <v>16</v>
      </c>
      <c r="BS93" s="20" t="s">
        <v>16</v>
      </c>
      <c r="BT93" s="20" t="s">
        <v>16</v>
      </c>
      <c r="BU93" s="20" t="s">
        <v>16</v>
      </c>
      <c r="BV93" s="20" t="s">
        <v>16</v>
      </c>
      <c r="BW93" s="20" t="s">
        <v>16</v>
      </c>
      <c r="BX93" s="20" t="s">
        <v>16</v>
      </c>
      <c r="BY93" s="20" t="s">
        <v>16</v>
      </c>
      <c r="BZ93" s="20" t="s">
        <v>16</v>
      </c>
      <c r="CA93" s="20" t="s">
        <v>16</v>
      </c>
      <c r="CB93" s="20" t="s">
        <v>16</v>
      </c>
      <c r="CC93" s="20" t="s">
        <v>16</v>
      </c>
      <c r="CD93" s="20" t="s">
        <v>16</v>
      </c>
      <c r="CE93" s="20">
        <f t="shared" si="18"/>
        <v>0</v>
      </c>
      <c r="CF93" s="20" t="s">
        <v>16</v>
      </c>
      <c r="CG93" s="20" t="s">
        <v>16</v>
      </c>
      <c r="CH93" s="20" t="s">
        <v>16</v>
      </c>
      <c r="CI93" s="27" t="s">
        <v>16</v>
      </c>
      <c r="CJ93" s="27" t="s">
        <v>16</v>
      </c>
      <c r="CK93" s="31" t="s">
        <v>16</v>
      </c>
      <c r="CL93" s="27" t="s">
        <v>16</v>
      </c>
      <c r="CM93" s="20" t="s">
        <v>16</v>
      </c>
      <c r="CN93" s="20" t="s">
        <v>16</v>
      </c>
      <c r="CO93" s="20" t="s">
        <v>16</v>
      </c>
      <c r="CP93" s="20" t="s">
        <v>16</v>
      </c>
      <c r="CQ93" s="20" t="s">
        <v>16</v>
      </c>
      <c r="CR93" s="20" t="s">
        <v>16</v>
      </c>
      <c r="CS93" s="27">
        <v>55645.2</v>
      </c>
      <c r="CT93" s="79">
        <f>IF(OR(CS93="",CS93="-"),"NA",IF(CS93&gt;10000000000,1,IF(CS93&gt;3000000000,2,IF(CS93&gt;1000000000,3,IF(CS93&gt;600000000,4,IF(CS93&gt;200000000,5,IF(CS93&gt;100000000,6,IF(CS93&gt;50000000,7,IF(CS93&gt;30000000,8,IF(CS93&gt;10000000,9,IF(CS93&gt;7000000,10,IF(CS93&gt;4000000,11,IF(CS93&gt;2000000,12,IF(CS93&gt;1000000,13,IF(CS93&gt;700000,14,IF(CS93&gt;600000,15,IF(CS93&gt;500000,16,IF(CS93&gt;400000,17,IF(CS93&gt;300000,18,IF(CS93&gt;200000,19,IF(CS93&gt;=0,20,ERROR”)))))))))))))))))))))</f>
        <v>20</v>
      </c>
      <c r="CU93" s="27">
        <v>64548.431999999993</v>
      </c>
      <c r="CV93" s="27">
        <f t="shared" si="16"/>
        <v>0</v>
      </c>
      <c r="CW93" s="32">
        <v>0</v>
      </c>
      <c r="CX93" s="32">
        <v>1</v>
      </c>
      <c r="CY93" s="27">
        <v>-8903.2319999999963</v>
      </c>
      <c r="CZ93" s="20" t="s">
        <v>16</v>
      </c>
      <c r="DA93" s="20" t="s">
        <v>16</v>
      </c>
      <c r="DB93" s="20">
        <v>272</v>
      </c>
      <c r="DC93" s="20">
        <v>9.0666666666666664</v>
      </c>
      <c r="DD93" s="30">
        <v>0.02</v>
      </c>
      <c r="DE93" s="20">
        <v>1</v>
      </c>
      <c r="DF93" s="20">
        <v>1</v>
      </c>
      <c r="DG93" s="20" t="s">
        <v>477</v>
      </c>
      <c r="DH93" s="20">
        <v>3</v>
      </c>
      <c r="DI93" s="20" t="s">
        <v>16</v>
      </c>
      <c r="DJ93" s="20"/>
      <c r="DK93" s="20" t="s">
        <v>16</v>
      </c>
      <c r="DL93" s="20" t="s">
        <v>16</v>
      </c>
      <c r="DM93" s="20" t="s">
        <v>16</v>
      </c>
      <c r="DN93" s="20"/>
      <c r="DO93" s="33">
        <f t="shared" si="19"/>
        <v>1</v>
      </c>
      <c r="DP93" s="33">
        <f t="shared" si="20"/>
        <v>0</v>
      </c>
      <c r="DQ93" s="33">
        <f t="shared" si="21"/>
        <v>1</v>
      </c>
      <c r="DR93" s="33">
        <f t="shared" si="22"/>
        <v>0</v>
      </c>
      <c r="DS93" s="27">
        <f t="shared" si="23"/>
        <v>55645.2</v>
      </c>
      <c r="DT93" s="27">
        <f t="shared" si="24"/>
        <v>0</v>
      </c>
      <c r="DU93" s="27">
        <f t="shared" si="25"/>
        <v>0</v>
      </c>
      <c r="DV93" s="27">
        <f t="shared" si="26"/>
        <v>55645.2</v>
      </c>
      <c r="DW93" s="27">
        <f t="shared" si="28"/>
        <v>55645.2</v>
      </c>
      <c r="DX93" s="20" t="s">
        <v>16</v>
      </c>
      <c r="DY93" s="20" t="s">
        <v>16</v>
      </c>
      <c r="DZ93" s="20" t="s">
        <v>16</v>
      </c>
      <c r="EA93" s="20" t="s">
        <v>16</v>
      </c>
      <c r="EB93" s="20">
        <v>55645.2</v>
      </c>
      <c r="EC93" s="20">
        <v>0</v>
      </c>
      <c r="ED93" s="20" t="s">
        <v>16</v>
      </c>
      <c r="EE93" s="20">
        <v>0</v>
      </c>
      <c r="EF93" s="20">
        <v>0</v>
      </c>
      <c r="EG93" s="20" t="s">
        <v>16</v>
      </c>
      <c r="EH93" s="20">
        <v>55645.2</v>
      </c>
      <c r="EI93" s="20" t="s">
        <v>16</v>
      </c>
      <c r="EJ93" s="20" t="s">
        <v>16</v>
      </c>
      <c r="EK93" s="20" t="s">
        <v>16</v>
      </c>
      <c r="EL93" s="20" t="s">
        <v>1074</v>
      </c>
      <c r="EM93" s="20" t="s">
        <v>1264</v>
      </c>
      <c r="EN93" s="20" t="s">
        <v>16</v>
      </c>
      <c r="EO93" s="20" t="s">
        <v>1271</v>
      </c>
      <c r="EP93" s="20" t="s">
        <v>16</v>
      </c>
      <c r="EQ93" s="20" t="s">
        <v>16</v>
      </c>
      <c r="ER93" s="20" t="s">
        <v>1273</v>
      </c>
      <c r="ES93" s="20" t="s">
        <v>1274</v>
      </c>
      <c r="ET93" s="20">
        <v>25</v>
      </c>
      <c r="EU93" s="20">
        <v>3100</v>
      </c>
      <c r="EV93" s="20" t="s">
        <v>406</v>
      </c>
      <c r="EW93" s="20" t="s">
        <v>251</v>
      </c>
      <c r="EX93" s="34" t="s">
        <v>16</v>
      </c>
      <c r="EY93" s="58">
        <v>1</v>
      </c>
      <c r="EZ93" s="21"/>
    </row>
    <row r="94" spans="1:156" s="64" customFormat="1" ht="12.75" customHeight="1" x14ac:dyDescent="0.2">
      <c r="A94" s="64" t="s">
        <v>2780</v>
      </c>
      <c r="B94" s="64" t="s">
        <v>2782</v>
      </c>
      <c r="C94" s="64">
        <v>734200</v>
      </c>
      <c r="D94" s="64" t="s">
        <v>2780</v>
      </c>
      <c r="E94" s="64" t="s">
        <v>2781</v>
      </c>
      <c r="F94" s="64" t="s">
        <v>2782</v>
      </c>
      <c r="G94" s="20" t="s">
        <v>194</v>
      </c>
      <c r="H94" s="20" t="s">
        <v>2783</v>
      </c>
      <c r="I94" s="20" t="s">
        <v>2784</v>
      </c>
      <c r="J94" s="22" t="s">
        <v>2785</v>
      </c>
      <c r="K94" s="23">
        <v>0</v>
      </c>
      <c r="L94" s="23">
        <v>1</v>
      </c>
      <c r="M94" s="23" t="s">
        <v>16</v>
      </c>
      <c r="N94" s="23">
        <v>1</v>
      </c>
      <c r="O94" s="24" t="s">
        <v>2786</v>
      </c>
      <c r="P94" s="20" t="s">
        <v>2787</v>
      </c>
      <c r="Q94" s="20" t="s">
        <v>2788</v>
      </c>
      <c r="R94" s="20" t="s">
        <v>2789</v>
      </c>
      <c r="S94" s="20">
        <v>620</v>
      </c>
      <c r="T94" s="25">
        <v>11000</v>
      </c>
      <c r="U94" s="20" t="s">
        <v>467</v>
      </c>
      <c r="V94" s="20" t="s">
        <v>251</v>
      </c>
      <c r="W94" s="26" t="s">
        <v>2790</v>
      </c>
      <c r="X94" s="20">
        <v>17</v>
      </c>
      <c r="Y94" s="20" t="s">
        <v>576</v>
      </c>
      <c r="Z94" s="20" t="str">
        <f t="shared" si="17"/>
        <v>-</v>
      </c>
      <c r="AA94" s="20" t="s">
        <v>2791</v>
      </c>
      <c r="AB94" s="20">
        <v>46101</v>
      </c>
      <c r="AC94" s="27">
        <v>63798178</v>
      </c>
      <c r="AD94" s="20" t="s">
        <v>1074</v>
      </c>
      <c r="AE94" s="20" t="s">
        <v>2674</v>
      </c>
      <c r="AF94" s="20">
        <v>0</v>
      </c>
      <c r="AG94" s="20">
        <v>1</v>
      </c>
      <c r="AH94" s="20">
        <v>4</v>
      </c>
      <c r="AI94" s="20" t="s">
        <v>2631</v>
      </c>
      <c r="AJ94" s="20">
        <v>0</v>
      </c>
      <c r="AK94" s="20">
        <v>0</v>
      </c>
      <c r="AL94" s="20">
        <v>0</v>
      </c>
      <c r="AM94" s="20">
        <v>0</v>
      </c>
      <c r="AN94" s="20">
        <v>1</v>
      </c>
      <c r="AO94" s="20" t="s">
        <v>16</v>
      </c>
      <c r="AP94" s="38" t="s">
        <v>2792</v>
      </c>
      <c r="AQ94" s="26" t="s">
        <v>16</v>
      </c>
      <c r="AR94" s="26" t="s">
        <v>16</v>
      </c>
      <c r="AS94" s="20" t="s">
        <v>16</v>
      </c>
      <c r="AT94" s="26" t="s">
        <v>16</v>
      </c>
      <c r="AU94" s="26" t="s">
        <v>16</v>
      </c>
      <c r="AV94" s="26" t="s">
        <v>16</v>
      </c>
      <c r="AW94" s="28" t="s">
        <v>16</v>
      </c>
      <c r="AX94" s="28" t="s">
        <v>16</v>
      </c>
      <c r="AY94" s="28" t="s">
        <v>16</v>
      </c>
      <c r="AZ94" s="28" t="s">
        <v>16</v>
      </c>
      <c r="BA94" s="28" t="s">
        <v>16</v>
      </c>
      <c r="BB94" s="29">
        <v>0</v>
      </c>
      <c r="BC94" s="26">
        <v>41992</v>
      </c>
      <c r="BD94" s="26">
        <v>43100</v>
      </c>
      <c r="BE94" s="26">
        <v>41988</v>
      </c>
      <c r="BF94" s="20" t="s">
        <v>2793</v>
      </c>
      <c r="BG94" s="30">
        <v>0.1</v>
      </c>
      <c r="BH94" s="27">
        <v>5499842.9360000007</v>
      </c>
      <c r="BI94" s="20" t="s">
        <v>16</v>
      </c>
      <c r="BJ94" s="20" t="s">
        <v>16</v>
      </c>
      <c r="BK94" s="20" t="s">
        <v>16</v>
      </c>
      <c r="BL94" s="20" t="s">
        <v>16</v>
      </c>
      <c r="BM94" s="20" t="s">
        <v>16</v>
      </c>
      <c r="BN94" s="20" t="s">
        <v>16</v>
      </c>
      <c r="BO94" s="20" t="s">
        <v>16</v>
      </c>
      <c r="BP94" s="20" t="s">
        <v>16</v>
      </c>
      <c r="BQ94" s="20" t="s">
        <v>16</v>
      </c>
      <c r="BR94" s="20" t="s">
        <v>16</v>
      </c>
      <c r="BS94" s="20" t="s">
        <v>16</v>
      </c>
      <c r="BT94" s="20" t="s">
        <v>16</v>
      </c>
      <c r="BU94" s="20" t="s">
        <v>16</v>
      </c>
      <c r="BV94" s="20" t="s">
        <v>16</v>
      </c>
      <c r="BW94" s="20" t="s">
        <v>16</v>
      </c>
      <c r="BX94" s="20" t="s">
        <v>16</v>
      </c>
      <c r="BY94" s="20" t="s">
        <v>16</v>
      </c>
      <c r="BZ94" s="20" t="s">
        <v>16</v>
      </c>
      <c r="CA94" s="20" t="s">
        <v>16</v>
      </c>
      <c r="CB94" s="20" t="s">
        <v>16</v>
      </c>
      <c r="CC94" s="20" t="s">
        <v>16</v>
      </c>
      <c r="CD94" s="20" t="s">
        <v>16</v>
      </c>
      <c r="CE94" s="20">
        <f t="shared" si="18"/>
        <v>0</v>
      </c>
      <c r="CF94" s="20" t="s">
        <v>16</v>
      </c>
      <c r="CG94" s="20" t="s">
        <v>16</v>
      </c>
      <c r="CH94" s="20" t="s">
        <v>16</v>
      </c>
      <c r="CI94" s="27" t="s">
        <v>16</v>
      </c>
      <c r="CJ94" s="27" t="s">
        <v>16</v>
      </c>
      <c r="CK94" s="31" t="s">
        <v>16</v>
      </c>
      <c r="CL94" s="27" t="s">
        <v>16</v>
      </c>
      <c r="CM94" s="20" t="s">
        <v>16</v>
      </c>
      <c r="CN94" s="20" t="s">
        <v>16</v>
      </c>
      <c r="CO94" s="20" t="s">
        <v>16</v>
      </c>
      <c r="CP94" s="20" t="s">
        <v>16</v>
      </c>
      <c r="CQ94" s="20" t="s">
        <v>16</v>
      </c>
      <c r="CR94" s="20" t="s">
        <v>16</v>
      </c>
      <c r="CS94" s="27">
        <v>54998429.359999999</v>
      </c>
      <c r="CT94" s="79">
        <f>IF(OR(CS94="",CS94="-"),"NA",IF(CS94&gt;10000000000,1,IF(CS94&gt;3000000000,2,IF(CS94&gt;1000000000,3,IF(CS94&gt;600000000,4,IF(CS94&gt;200000000,5,IF(CS94&gt;100000000,6,IF(CS94&gt;50000000,7,IF(CS94&gt;30000000,8,IF(CS94&gt;10000000,9,IF(CS94&gt;7000000,10,IF(CS94&gt;4000000,11,IF(CS94&gt;2000000,12,IF(CS94&gt;1000000,13,IF(CS94&gt;700000,14,IF(CS94&gt;600000,15,IF(CS94&gt;500000,16,IF(CS94&gt;400000,17,IF(CS94&gt;300000,18,IF(CS94&gt;200000,19,IF(CS94&gt;=0,20,ERROR”)))))))))))))))))))))</f>
        <v>7</v>
      </c>
      <c r="CU94" s="27">
        <v>63798178.057599992</v>
      </c>
      <c r="CV94" s="27">
        <f t="shared" si="16"/>
        <v>8799748.6400000006</v>
      </c>
      <c r="CW94" s="32">
        <v>0.13793103370444215</v>
      </c>
      <c r="CX94" s="32">
        <v>0.86206896629555785</v>
      </c>
      <c r="CY94" s="27">
        <v>-5.75999915599823E-2</v>
      </c>
      <c r="CZ94" s="20" t="s">
        <v>16</v>
      </c>
      <c r="DA94" s="20" t="s">
        <v>16</v>
      </c>
      <c r="DB94" s="20">
        <v>1108</v>
      </c>
      <c r="DC94" s="20">
        <v>36.93333333333333</v>
      </c>
      <c r="DD94" s="30">
        <v>0.05</v>
      </c>
      <c r="DE94" s="20">
        <v>1</v>
      </c>
      <c r="DF94" s="20">
        <v>2</v>
      </c>
      <c r="DG94" s="20" t="s">
        <v>2794</v>
      </c>
      <c r="DH94" s="20">
        <v>7</v>
      </c>
      <c r="DI94" s="20" t="s">
        <v>16</v>
      </c>
      <c r="DJ94" s="20"/>
      <c r="DK94" s="20" t="s">
        <v>16</v>
      </c>
      <c r="DL94" s="20" t="s">
        <v>16</v>
      </c>
      <c r="DM94" s="20" t="s">
        <v>16</v>
      </c>
      <c r="DN94" s="20"/>
      <c r="DO94" s="33">
        <f t="shared" si="19"/>
        <v>1</v>
      </c>
      <c r="DP94" s="33">
        <f t="shared" si="20"/>
        <v>0</v>
      </c>
      <c r="DQ94" s="33">
        <f t="shared" si="21"/>
        <v>1</v>
      </c>
      <c r="DR94" s="33">
        <f t="shared" si="22"/>
        <v>0</v>
      </c>
      <c r="DS94" s="27">
        <f t="shared" si="23"/>
        <v>54998429.359999999</v>
      </c>
      <c r="DT94" s="27">
        <f t="shared" si="24"/>
        <v>0</v>
      </c>
      <c r="DU94" s="27">
        <f t="shared" si="25"/>
        <v>0</v>
      </c>
      <c r="DV94" s="27">
        <f t="shared" si="26"/>
        <v>54998429.359999999</v>
      </c>
      <c r="DW94" s="27">
        <f t="shared" si="28"/>
        <v>54998429.359999999</v>
      </c>
      <c r="DX94" s="20" t="s">
        <v>16</v>
      </c>
      <c r="DY94" s="20" t="s">
        <v>16</v>
      </c>
      <c r="DZ94" s="20" t="s">
        <v>16</v>
      </c>
      <c r="EA94" s="20" t="s">
        <v>16</v>
      </c>
      <c r="EB94" s="20">
        <v>54998429.359999999</v>
      </c>
      <c r="EC94" s="20">
        <v>0</v>
      </c>
      <c r="ED94" s="20" t="s">
        <v>16</v>
      </c>
      <c r="EE94" s="20">
        <v>0</v>
      </c>
      <c r="EF94" s="30">
        <v>0.1</v>
      </c>
      <c r="EG94" s="20" t="s">
        <v>316</v>
      </c>
      <c r="EH94" s="20">
        <v>54998429.359999999</v>
      </c>
      <c r="EI94" s="20" t="s">
        <v>16</v>
      </c>
      <c r="EJ94" s="20" t="s">
        <v>16</v>
      </c>
      <c r="EK94" s="20" t="s">
        <v>16</v>
      </c>
      <c r="EL94" s="20" t="s">
        <v>1074</v>
      </c>
      <c r="EM94" s="20" t="s">
        <v>2793</v>
      </c>
      <c r="EN94" s="20" t="s">
        <v>16</v>
      </c>
      <c r="EO94" s="20" t="s">
        <v>2674</v>
      </c>
      <c r="EP94" s="20" t="s">
        <v>16</v>
      </c>
      <c r="EQ94" s="20" t="s">
        <v>16</v>
      </c>
      <c r="ER94" s="20" t="s">
        <v>2795</v>
      </c>
      <c r="ES94" s="20" t="s">
        <v>2796</v>
      </c>
      <c r="ET94" s="20">
        <v>620</v>
      </c>
      <c r="EU94" s="20">
        <v>11000</v>
      </c>
      <c r="EV94" s="20" t="s">
        <v>500</v>
      </c>
      <c r="EW94" s="20" t="s">
        <v>251</v>
      </c>
      <c r="EX94" s="34" t="s">
        <v>16</v>
      </c>
      <c r="EY94" s="58">
        <v>1</v>
      </c>
      <c r="EZ94" s="21"/>
    </row>
    <row r="95" spans="1:156" s="64" customFormat="1" ht="12.75" customHeight="1" x14ac:dyDescent="0.2">
      <c r="A95" s="64" t="s">
        <v>2457</v>
      </c>
      <c r="B95" s="64" t="s">
        <v>2459</v>
      </c>
      <c r="C95" s="64">
        <v>762905</v>
      </c>
      <c r="D95" s="64" t="s">
        <v>2457</v>
      </c>
      <c r="E95" s="64" t="s">
        <v>2458</v>
      </c>
      <c r="F95" s="64" t="s">
        <v>2459</v>
      </c>
      <c r="G95" s="20" t="s">
        <v>194</v>
      </c>
      <c r="H95" s="20" t="s">
        <v>1138</v>
      </c>
      <c r="I95" s="20" t="s">
        <v>358</v>
      </c>
      <c r="J95" s="22" t="s">
        <v>2460</v>
      </c>
      <c r="K95" s="23">
        <v>0</v>
      </c>
      <c r="L95" s="23">
        <v>1</v>
      </c>
      <c r="M95" s="23" t="s">
        <v>16</v>
      </c>
      <c r="N95" s="23">
        <v>1</v>
      </c>
      <c r="O95" s="24" t="s">
        <v>2461</v>
      </c>
      <c r="P95" s="20" t="s">
        <v>2462</v>
      </c>
      <c r="Q95" s="20" t="s">
        <v>2463</v>
      </c>
      <c r="R95" s="20" t="s">
        <v>2464</v>
      </c>
      <c r="S95" s="20">
        <v>5</v>
      </c>
      <c r="T95" s="25" t="s">
        <v>1945</v>
      </c>
      <c r="U95" s="20" t="s">
        <v>695</v>
      </c>
      <c r="V95" s="20" t="s">
        <v>251</v>
      </c>
      <c r="W95" s="26">
        <v>37563</v>
      </c>
      <c r="X95" s="20">
        <v>135</v>
      </c>
      <c r="Y95" s="20" t="s">
        <v>251</v>
      </c>
      <c r="Z95" s="20">
        <f t="shared" si="17"/>
        <v>4378</v>
      </c>
      <c r="AA95" s="20" t="s">
        <v>2465</v>
      </c>
      <c r="AB95" s="20">
        <v>46101</v>
      </c>
      <c r="AC95" s="27">
        <v>527973.49</v>
      </c>
      <c r="AD95" s="20" t="s">
        <v>1074</v>
      </c>
      <c r="AE95" s="20" t="s">
        <v>2466</v>
      </c>
      <c r="AF95" s="20">
        <v>1</v>
      </c>
      <c r="AG95" s="20">
        <v>0</v>
      </c>
      <c r="AH95" s="20" t="s">
        <v>16</v>
      </c>
      <c r="AI95" s="21" t="s">
        <v>4862</v>
      </c>
      <c r="AJ95" s="20" t="s">
        <v>16</v>
      </c>
      <c r="AK95" s="20" t="s">
        <v>16</v>
      </c>
      <c r="AL95" s="20" t="s">
        <v>16</v>
      </c>
      <c r="AM95" s="20" t="s">
        <v>16</v>
      </c>
      <c r="AN95" s="20" t="s">
        <v>16</v>
      </c>
      <c r="AO95" s="20">
        <v>1</v>
      </c>
      <c r="AP95" s="26" t="s">
        <v>2467</v>
      </c>
      <c r="AQ95" s="26" t="s">
        <v>16</v>
      </c>
      <c r="AR95" s="26" t="s">
        <v>16</v>
      </c>
      <c r="AS95" s="20" t="s">
        <v>16</v>
      </c>
      <c r="AT95" s="26" t="s">
        <v>16</v>
      </c>
      <c r="AU95" s="26" t="s">
        <v>16</v>
      </c>
      <c r="AV95" s="26" t="s">
        <v>16</v>
      </c>
      <c r="AW95" s="28" t="s">
        <v>16</v>
      </c>
      <c r="AX95" s="28" t="s">
        <v>16</v>
      </c>
      <c r="AY95" s="28" t="s">
        <v>16</v>
      </c>
      <c r="AZ95" s="28" t="s">
        <v>16</v>
      </c>
      <c r="BA95" s="28" t="s">
        <v>16</v>
      </c>
      <c r="BB95" s="29">
        <v>0</v>
      </c>
      <c r="BC95" s="26">
        <v>41941</v>
      </c>
      <c r="BD95" s="26">
        <v>42916</v>
      </c>
      <c r="BE95" s="26" t="s">
        <v>1031</v>
      </c>
      <c r="BF95" s="20" t="s">
        <v>2460</v>
      </c>
      <c r="BG95" s="20">
        <v>0</v>
      </c>
      <c r="BH95" s="27">
        <v>0</v>
      </c>
      <c r="BI95" s="20" t="s">
        <v>16</v>
      </c>
      <c r="BJ95" s="20" t="s">
        <v>16</v>
      </c>
      <c r="BK95" s="20" t="s">
        <v>16</v>
      </c>
      <c r="BL95" s="20" t="s">
        <v>16</v>
      </c>
      <c r="BM95" s="20" t="s">
        <v>16</v>
      </c>
      <c r="BN95" s="20" t="s">
        <v>16</v>
      </c>
      <c r="BO95" s="20" t="s">
        <v>16</v>
      </c>
      <c r="BP95" s="20" t="s">
        <v>16</v>
      </c>
      <c r="BQ95" s="20" t="s">
        <v>16</v>
      </c>
      <c r="BR95" s="20" t="s">
        <v>16</v>
      </c>
      <c r="BS95" s="20" t="s">
        <v>16</v>
      </c>
      <c r="BT95" s="20" t="s">
        <v>16</v>
      </c>
      <c r="BU95" s="20" t="s">
        <v>16</v>
      </c>
      <c r="BV95" s="20" t="s">
        <v>16</v>
      </c>
      <c r="BW95" s="20" t="s">
        <v>16</v>
      </c>
      <c r="BX95" s="20" t="s">
        <v>16</v>
      </c>
      <c r="BY95" s="20" t="s">
        <v>16</v>
      </c>
      <c r="BZ95" s="20" t="s">
        <v>16</v>
      </c>
      <c r="CA95" s="20" t="s">
        <v>16</v>
      </c>
      <c r="CB95" s="20" t="s">
        <v>16</v>
      </c>
      <c r="CC95" s="20" t="s">
        <v>16</v>
      </c>
      <c r="CD95" s="20" t="s">
        <v>16</v>
      </c>
      <c r="CE95" s="20">
        <f t="shared" si="18"/>
        <v>0</v>
      </c>
      <c r="CF95" s="20" t="s">
        <v>16</v>
      </c>
      <c r="CG95" s="20" t="s">
        <v>16</v>
      </c>
      <c r="CH95" s="20" t="s">
        <v>16</v>
      </c>
      <c r="CI95" s="27" t="s">
        <v>16</v>
      </c>
      <c r="CJ95" s="27" t="s">
        <v>16</v>
      </c>
      <c r="CK95" s="31" t="s">
        <v>16</v>
      </c>
      <c r="CL95" s="27" t="s">
        <v>16</v>
      </c>
      <c r="CM95" s="20" t="s">
        <v>16</v>
      </c>
      <c r="CN95" s="20" t="s">
        <v>16</v>
      </c>
      <c r="CO95" s="20" t="s">
        <v>16</v>
      </c>
      <c r="CP95" s="20" t="s">
        <v>16</v>
      </c>
      <c r="CQ95" s="20" t="s">
        <v>16</v>
      </c>
      <c r="CR95" s="20" t="s">
        <v>16</v>
      </c>
      <c r="CS95" s="27">
        <v>455149.56</v>
      </c>
      <c r="CT95" s="79">
        <f>IF(OR(CS95="",CS95="-"),"NA",IF(CS95&gt;10000000000,1,IF(CS95&gt;3000000000,2,IF(CS95&gt;1000000000,3,IF(CS95&gt;600000000,4,IF(CS95&gt;200000000,5,IF(CS95&gt;100000000,6,IF(CS95&gt;50000000,7,IF(CS95&gt;30000000,8,IF(CS95&gt;10000000,9,IF(CS95&gt;7000000,10,IF(CS95&gt;4000000,11,IF(CS95&gt;2000000,12,IF(CS95&gt;1000000,13,IF(CS95&gt;700000,14,IF(CS95&gt;600000,15,IF(CS95&gt;500000,16,IF(CS95&gt;400000,17,IF(CS95&gt;300000,18,IF(CS95&gt;200000,19,IF(CS95&gt;=0,20,ERROR”)))))))))))))))))))))</f>
        <v>17</v>
      </c>
      <c r="CU95" s="27">
        <v>527973.48959999997</v>
      </c>
      <c r="CV95" s="27">
        <f t="shared" si="16"/>
        <v>72823.929999999993</v>
      </c>
      <c r="CW95" s="32">
        <v>0.13793103513587396</v>
      </c>
      <c r="CX95" s="32">
        <v>0.8620689648641261</v>
      </c>
      <c r="CY95" s="27">
        <v>4.0000001899898052E-4</v>
      </c>
      <c r="CZ95" s="20" t="s">
        <v>16</v>
      </c>
      <c r="DA95" s="20" t="s">
        <v>16</v>
      </c>
      <c r="DB95" s="20">
        <v>975</v>
      </c>
      <c r="DC95" s="20">
        <v>32.5</v>
      </c>
      <c r="DD95" s="22">
        <v>2.5000000000000001E-2</v>
      </c>
      <c r="DE95" s="20">
        <v>0</v>
      </c>
      <c r="DF95" s="20"/>
      <c r="DG95" s="20">
        <v>0</v>
      </c>
      <c r="DH95" s="20">
        <v>0</v>
      </c>
      <c r="DI95" s="20" t="s">
        <v>16</v>
      </c>
      <c r="DJ95" s="20"/>
      <c r="DK95" s="20" t="s">
        <v>16</v>
      </c>
      <c r="DL95" s="20" t="s">
        <v>16</v>
      </c>
      <c r="DM95" s="20" t="s">
        <v>16</v>
      </c>
      <c r="DN95" s="20"/>
      <c r="DO95" s="33">
        <f t="shared" si="19"/>
        <v>2</v>
      </c>
      <c r="DP95" s="33">
        <f t="shared" si="20"/>
        <v>0</v>
      </c>
      <c r="DQ95" s="33">
        <f t="shared" si="21"/>
        <v>2</v>
      </c>
      <c r="DR95" s="33">
        <f t="shared" si="22"/>
        <v>0</v>
      </c>
      <c r="DS95" s="27">
        <f t="shared" si="23"/>
        <v>994680.78</v>
      </c>
      <c r="DT95" s="27">
        <f t="shared" si="24"/>
        <v>0</v>
      </c>
      <c r="DU95" s="27">
        <f t="shared" si="25"/>
        <v>0</v>
      </c>
      <c r="DV95" s="27">
        <f t="shared" si="26"/>
        <v>994680.78</v>
      </c>
      <c r="DW95" s="27">
        <f t="shared" si="28"/>
        <v>497340.39</v>
      </c>
      <c r="DX95" s="20" t="s">
        <v>16</v>
      </c>
      <c r="DY95" s="20" t="s">
        <v>16</v>
      </c>
      <c r="DZ95" s="20" t="s">
        <v>16</v>
      </c>
      <c r="EA95" s="20" t="s">
        <v>16</v>
      </c>
      <c r="EB95" s="20">
        <v>455149.56</v>
      </c>
      <c r="EC95" s="20">
        <v>0</v>
      </c>
      <c r="ED95" s="20" t="s">
        <v>16</v>
      </c>
      <c r="EE95" s="20">
        <v>0</v>
      </c>
      <c r="EF95" s="20">
        <v>0</v>
      </c>
      <c r="EG95" s="20" t="s">
        <v>16</v>
      </c>
      <c r="EH95" s="20">
        <v>455149.56</v>
      </c>
      <c r="EI95" s="20" t="s">
        <v>16</v>
      </c>
      <c r="EJ95" s="20" t="s">
        <v>16</v>
      </c>
      <c r="EK95" s="20" t="s">
        <v>16</v>
      </c>
      <c r="EL95" s="20" t="s">
        <v>1074</v>
      </c>
      <c r="EM95" s="20" t="s">
        <v>2460</v>
      </c>
      <c r="EN95" s="20" t="s">
        <v>16</v>
      </c>
      <c r="EO95" s="20" t="s">
        <v>2466</v>
      </c>
      <c r="EP95" s="20" t="s">
        <v>16</v>
      </c>
      <c r="EQ95" s="20" t="s">
        <v>16</v>
      </c>
      <c r="ER95" s="20" t="s">
        <v>2468</v>
      </c>
      <c r="ES95" s="20" t="s">
        <v>2469</v>
      </c>
      <c r="ET95" s="20">
        <v>5</v>
      </c>
      <c r="EU95" s="20">
        <v>6000</v>
      </c>
      <c r="EV95" s="20" t="s">
        <v>698</v>
      </c>
      <c r="EW95" s="20" t="s">
        <v>251</v>
      </c>
      <c r="EX95" s="34" t="s">
        <v>16</v>
      </c>
      <c r="EY95" s="58">
        <v>1</v>
      </c>
      <c r="EZ95" s="21"/>
    </row>
    <row r="96" spans="1:156" s="64" customFormat="1" ht="12.75" customHeight="1" x14ac:dyDescent="0.2">
      <c r="A96" s="64" t="s">
        <v>2492</v>
      </c>
      <c r="B96" s="64" t="s">
        <v>2494</v>
      </c>
      <c r="C96" s="64">
        <v>762798</v>
      </c>
      <c r="D96" s="64" t="s">
        <v>2492</v>
      </c>
      <c r="E96" s="64" t="s">
        <v>2493</v>
      </c>
      <c r="F96" s="64" t="s">
        <v>2494</v>
      </c>
      <c r="G96" s="20" t="s">
        <v>194</v>
      </c>
      <c r="H96" s="20" t="s">
        <v>1138</v>
      </c>
      <c r="I96" s="20" t="s">
        <v>358</v>
      </c>
      <c r="J96" s="22" t="s">
        <v>2495</v>
      </c>
      <c r="K96" s="23">
        <v>0</v>
      </c>
      <c r="L96" s="23">
        <v>1</v>
      </c>
      <c r="M96" s="23" t="s">
        <v>16</v>
      </c>
      <c r="N96" s="23">
        <v>1</v>
      </c>
      <c r="O96" s="24" t="s">
        <v>2461</v>
      </c>
      <c r="P96" s="20" t="s">
        <v>2462</v>
      </c>
      <c r="Q96" s="20" t="s">
        <v>2463</v>
      </c>
      <c r="R96" s="20" t="s">
        <v>2464</v>
      </c>
      <c r="S96" s="20">
        <v>5</v>
      </c>
      <c r="T96" s="25" t="s">
        <v>1945</v>
      </c>
      <c r="U96" s="20" t="s">
        <v>695</v>
      </c>
      <c r="V96" s="20" t="s">
        <v>251</v>
      </c>
      <c r="W96" s="26">
        <v>37563</v>
      </c>
      <c r="X96" s="20">
        <v>135</v>
      </c>
      <c r="Y96" s="20" t="s">
        <v>251</v>
      </c>
      <c r="Z96" s="20">
        <f t="shared" si="17"/>
        <v>4378</v>
      </c>
      <c r="AA96" s="20" t="s">
        <v>2465</v>
      </c>
      <c r="AB96" s="20">
        <v>46101</v>
      </c>
      <c r="AC96" s="27">
        <v>625856.22</v>
      </c>
      <c r="AD96" s="20" t="s">
        <v>1074</v>
      </c>
      <c r="AE96" s="20" t="s">
        <v>1410</v>
      </c>
      <c r="AF96" s="20">
        <v>1</v>
      </c>
      <c r="AG96" s="20">
        <v>1</v>
      </c>
      <c r="AH96" s="20" t="s">
        <v>16</v>
      </c>
      <c r="AI96" s="21" t="s">
        <v>4862</v>
      </c>
      <c r="AJ96" s="20" t="s">
        <v>16</v>
      </c>
      <c r="AK96" s="20" t="s">
        <v>16</v>
      </c>
      <c r="AL96" s="20" t="s">
        <v>16</v>
      </c>
      <c r="AM96" s="20" t="s">
        <v>16</v>
      </c>
      <c r="AN96" s="20" t="s">
        <v>16</v>
      </c>
      <c r="AO96" s="20">
        <v>1</v>
      </c>
      <c r="AP96" s="26" t="s">
        <v>2467</v>
      </c>
      <c r="AQ96" s="26" t="s">
        <v>16</v>
      </c>
      <c r="AR96" s="26" t="s">
        <v>16</v>
      </c>
      <c r="AS96" s="20" t="s">
        <v>16</v>
      </c>
      <c r="AT96" s="26" t="s">
        <v>16</v>
      </c>
      <c r="AU96" s="26" t="s">
        <v>16</v>
      </c>
      <c r="AV96" s="26" t="s">
        <v>16</v>
      </c>
      <c r="AW96" s="28" t="s">
        <v>16</v>
      </c>
      <c r="AX96" s="28" t="s">
        <v>16</v>
      </c>
      <c r="AY96" s="28" t="s">
        <v>16</v>
      </c>
      <c r="AZ96" s="28" t="s">
        <v>16</v>
      </c>
      <c r="BA96" s="28" t="s">
        <v>16</v>
      </c>
      <c r="BB96" s="29">
        <v>0</v>
      </c>
      <c r="BC96" s="26">
        <v>41941</v>
      </c>
      <c r="BD96" s="26">
        <v>42916</v>
      </c>
      <c r="BE96" s="26" t="s">
        <v>1031</v>
      </c>
      <c r="BF96" s="20" t="s">
        <v>2495</v>
      </c>
      <c r="BG96" s="20">
        <v>0</v>
      </c>
      <c r="BH96" s="27">
        <v>0</v>
      </c>
      <c r="BI96" s="20" t="s">
        <v>16</v>
      </c>
      <c r="BJ96" s="20" t="s">
        <v>16</v>
      </c>
      <c r="BK96" s="20" t="s">
        <v>16</v>
      </c>
      <c r="BL96" s="20" t="s">
        <v>16</v>
      </c>
      <c r="BM96" s="20" t="s">
        <v>16</v>
      </c>
      <c r="BN96" s="20" t="s">
        <v>16</v>
      </c>
      <c r="BO96" s="20" t="s">
        <v>16</v>
      </c>
      <c r="BP96" s="20" t="s">
        <v>16</v>
      </c>
      <c r="BQ96" s="20" t="s">
        <v>16</v>
      </c>
      <c r="BR96" s="20" t="s">
        <v>16</v>
      </c>
      <c r="BS96" s="20" t="s">
        <v>16</v>
      </c>
      <c r="BT96" s="20" t="s">
        <v>16</v>
      </c>
      <c r="BU96" s="20" t="s">
        <v>16</v>
      </c>
      <c r="BV96" s="20" t="s">
        <v>16</v>
      </c>
      <c r="BW96" s="20" t="s">
        <v>16</v>
      </c>
      <c r="BX96" s="20" t="s">
        <v>16</v>
      </c>
      <c r="BY96" s="20" t="s">
        <v>16</v>
      </c>
      <c r="BZ96" s="20" t="s">
        <v>16</v>
      </c>
      <c r="CA96" s="20" t="s">
        <v>16</v>
      </c>
      <c r="CB96" s="20" t="s">
        <v>16</v>
      </c>
      <c r="CC96" s="20" t="s">
        <v>16</v>
      </c>
      <c r="CD96" s="20" t="s">
        <v>16</v>
      </c>
      <c r="CE96" s="20">
        <f t="shared" si="18"/>
        <v>0</v>
      </c>
      <c r="CF96" s="20" t="s">
        <v>16</v>
      </c>
      <c r="CG96" s="20" t="s">
        <v>16</v>
      </c>
      <c r="CH96" s="20" t="s">
        <v>16</v>
      </c>
      <c r="CI96" s="27" t="s">
        <v>16</v>
      </c>
      <c r="CJ96" s="27" t="s">
        <v>16</v>
      </c>
      <c r="CK96" s="31" t="s">
        <v>16</v>
      </c>
      <c r="CL96" s="27" t="s">
        <v>16</v>
      </c>
      <c r="CM96" s="20" t="s">
        <v>16</v>
      </c>
      <c r="CN96" s="20" t="s">
        <v>16</v>
      </c>
      <c r="CO96" s="20" t="s">
        <v>16</v>
      </c>
      <c r="CP96" s="20" t="s">
        <v>16</v>
      </c>
      <c r="CQ96" s="20" t="s">
        <v>16</v>
      </c>
      <c r="CR96" s="20" t="s">
        <v>16</v>
      </c>
      <c r="CS96" s="27">
        <v>539531.22</v>
      </c>
      <c r="CT96" s="79">
        <f>IF(OR(CS96="",CS96="-"),"NA",IF(CS96&gt;10000000000,1,IF(CS96&gt;3000000000,2,IF(CS96&gt;1000000000,3,IF(CS96&gt;600000000,4,IF(CS96&gt;200000000,5,IF(CS96&gt;100000000,6,IF(CS96&gt;50000000,7,IF(CS96&gt;30000000,8,IF(CS96&gt;10000000,9,IF(CS96&gt;7000000,10,IF(CS96&gt;4000000,11,IF(CS96&gt;2000000,12,IF(CS96&gt;1000000,13,IF(CS96&gt;700000,14,IF(CS96&gt;600000,15,IF(CS96&gt;500000,16,IF(CS96&gt;400000,17,IF(CS96&gt;300000,18,IF(CS96&gt;200000,19,IF(CS96&gt;=0,20,ERROR”)))))))))))))))))))))</f>
        <v>16</v>
      </c>
      <c r="CU96" s="27">
        <v>625856.21519999998</v>
      </c>
      <c r="CV96" s="27">
        <f t="shared" si="16"/>
        <v>86325</v>
      </c>
      <c r="CW96" s="32">
        <v>0.13793104109439067</v>
      </c>
      <c r="CX96" s="32">
        <v>0.86206895890560931</v>
      </c>
      <c r="CY96" s="27">
        <v>4.7999999951571226E-3</v>
      </c>
      <c r="CZ96" s="20" t="s">
        <v>16</v>
      </c>
      <c r="DA96" s="20" t="s">
        <v>16</v>
      </c>
      <c r="DB96" s="20">
        <v>975</v>
      </c>
      <c r="DC96" s="20">
        <v>32.5</v>
      </c>
      <c r="DD96" s="22">
        <v>2.5000000000000001E-2</v>
      </c>
      <c r="DE96" s="20">
        <v>0</v>
      </c>
      <c r="DF96" s="20"/>
      <c r="DG96" s="20">
        <v>0</v>
      </c>
      <c r="DH96" s="20">
        <v>0</v>
      </c>
      <c r="DI96" s="20">
        <v>2</v>
      </c>
      <c r="DJ96" s="20">
        <v>1</v>
      </c>
      <c r="DK96" s="20" t="s">
        <v>16</v>
      </c>
      <c r="DL96" s="20" t="s">
        <v>16</v>
      </c>
      <c r="DM96" s="20" t="s">
        <v>16</v>
      </c>
      <c r="DN96" s="20"/>
      <c r="DO96" s="33">
        <f t="shared" si="19"/>
        <v>2</v>
      </c>
      <c r="DP96" s="33">
        <f t="shared" si="20"/>
        <v>0</v>
      </c>
      <c r="DQ96" s="33">
        <f t="shared" si="21"/>
        <v>2</v>
      </c>
      <c r="DR96" s="33">
        <f t="shared" si="22"/>
        <v>0</v>
      </c>
      <c r="DS96" s="27">
        <f t="shared" si="23"/>
        <v>994680.78</v>
      </c>
      <c r="DT96" s="27">
        <f t="shared" si="24"/>
        <v>0</v>
      </c>
      <c r="DU96" s="27">
        <f t="shared" si="25"/>
        <v>0</v>
      </c>
      <c r="DV96" s="27">
        <f t="shared" si="26"/>
        <v>994680.78</v>
      </c>
      <c r="DW96" s="27">
        <f t="shared" si="28"/>
        <v>497340.39</v>
      </c>
      <c r="DX96" s="20" t="s">
        <v>16</v>
      </c>
      <c r="DY96" s="20" t="s">
        <v>16</v>
      </c>
      <c r="DZ96" s="20" t="s">
        <v>16</v>
      </c>
      <c r="EA96" s="20" t="s">
        <v>16</v>
      </c>
      <c r="EB96" s="20">
        <v>539531.22</v>
      </c>
      <c r="EC96" s="20">
        <v>0</v>
      </c>
      <c r="ED96" s="20" t="s">
        <v>16</v>
      </c>
      <c r="EE96" s="20">
        <v>0</v>
      </c>
      <c r="EF96" s="20">
        <v>0</v>
      </c>
      <c r="EG96" s="20" t="s">
        <v>16</v>
      </c>
      <c r="EH96" s="20">
        <v>539531.22</v>
      </c>
      <c r="EI96" s="20" t="s">
        <v>16</v>
      </c>
      <c r="EJ96" s="20" t="s">
        <v>16</v>
      </c>
      <c r="EK96" s="20" t="s">
        <v>16</v>
      </c>
      <c r="EL96" s="20" t="s">
        <v>1074</v>
      </c>
      <c r="EM96" s="20" t="s">
        <v>2495</v>
      </c>
      <c r="EN96" s="20" t="s">
        <v>16</v>
      </c>
      <c r="EO96" s="20" t="s">
        <v>1410</v>
      </c>
      <c r="EP96" s="20" t="s">
        <v>16</v>
      </c>
      <c r="EQ96" s="20" t="s">
        <v>16</v>
      </c>
      <c r="ER96" s="20" t="s">
        <v>2468</v>
      </c>
      <c r="ES96" s="20" t="s">
        <v>2469</v>
      </c>
      <c r="ET96" s="20">
        <v>5</v>
      </c>
      <c r="EU96" s="20">
        <v>6000</v>
      </c>
      <c r="EV96" s="20" t="s">
        <v>698</v>
      </c>
      <c r="EW96" s="20" t="s">
        <v>251</v>
      </c>
      <c r="EX96" s="34" t="s">
        <v>16</v>
      </c>
      <c r="EY96" s="58">
        <v>1</v>
      </c>
      <c r="EZ96" s="21"/>
    </row>
    <row r="97" spans="1:156" s="64" customFormat="1" ht="12.75" customHeight="1" x14ac:dyDescent="0.2">
      <c r="A97" s="64" t="s">
        <v>2185</v>
      </c>
      <c r="B97" s="64" t="s">
        <v>2188</v>
      </c>
      <c r="C97" s="64">
        <v>905681</v>
      </c>
      <c r="D97" s="64" t="s">
        <v>2185</v>
      </c>
      <c r="E97" s="64" t="s">
        <v>2186</v>
      </c>
      <c r="F97" s="64" t="s">
        <v>2188</v>
      </c>
      <c r="G97" s="20" t="s">
        <v>194</v>
      </c>
      <c r="H97" s="20" t="s">
        <v>1138</v>
      </c>
      <c r="I97" s="20" t="s">
        <v>358</v>
      </c>
      <c r="J97" s="22" t="s">
        <v>2189</v>
      </c>
      <c r="K97" s="23">
        <v>0</v>
      </c>
      <c r="L97" s="23">
        <v>1</v>
      </c>
      <c r="M97" s="23" t="s">
        <v>16</v>
      </c>
      <c r="N97" s="23">
        <v>1</v>
      </c>
      <c r="O97" s="24" t="s">
        <v>1358</v>
      </c>
      <c r="P97" s="20" t="s">
        <v>2191</v>
      </c>
      <c r="Q97" s="20" t="s">
        <v>1360</v>
      </c>
      <c r="R97" s="20" t="s">
        <v>1361</v>
      </c>
      <c r="S97" s="20">
        <v>4911</v>
      </c>
      <c r="T97" s="25" t="s">
        <v>1831</v>
      </c>
      <c r="U97" s="20" t="s">
        <v>250</v>
      </c>
      <c r="V97" s="20" t="s">
        <v>251</v>
      </c>
      <c r="W97" s="26" t="s">
        <v>1362</v>
      </c>
      <c r="X97" s="20">
        <v>84</v>
      </c>
      <c r="Y97" s="20" t="s">
        <v>251</v>
      </c>
      <c r="Z97" s="20" t="str">
        <f t="shared" si="17"/>
        <v>-</v>
      </c>
      <c r="AA97" s="20" t="s">
        <v>1363</v>
      </c>
      <c r="AB97" s="20">
        <v>46101</v>
      </c>
      <c r="AC97" s="27">
        <v>19500000</v>
      </c>
      <c r="AD97" s="20" t="s">
        <v>1074</v>
      </c>
      <c r="AE97" s="20" t="s">
        <v>2194</v>
      </c>
      <c r="AF97" s="20">
        <v>2</v>
      </c>
      <c r="AG97" s="20">
        <v>1</v>
      </c>
      <c r="AH97" s="20">
        <v>11</v>
      </c>
      <c r="AI97" s="20">
        <v>0.5</v>
      </c>
      <c r="AJ97" s="20">
        <v>6</v>
      </c>
      <c r="AK97" s="20">
        <v>0</v>
      </c>
      <c r="AL97" s="20">
        <v>0</v>
      </c>
      <c r="AM97" s="20">
        <v>0</v>
      </c>
      <c r="AN97" s="20">
        <v>0</v>
      </c>
      <c r="AO97" s="20">
        <v>1</v>
      </c>
      <c r="AP97" s="26" t="s">
        <v>2195</v>
      </c>
      <c r="AQ97" s="26" t="s">
        <v>16</v>
      </c>
      <c r="AR97" s="26" t="s">
        <v>16</v>
      </c>
      <c r="AS97" s="20" t="s">
        <v>16</v>
      </c>
      <c r="AT97" s="26" t="s">
        <v>16</v>
      </c>
      <c r="AU97" s="26" t="s">
        <v>16</v>
      </c>
      <c r="AV97" s="26" t="s">
        <v>16</v>
      </c>
      <c r="AW97" s="28" t="s">
        <v>16</v>
      </c>
      <c r="AX97" s="28" t="s">
        <v>16</v>
      </c>
      <c r="AY97" s="28" t="s">
        <v>16</v>
      </c>
      <c r="AZ97" s="28" t="s">
        <v>16</v>
      </c>
      <c r="BA97" s="28" t="s">
        <v>16</v>
      </c>
      <c r="BB97" s="29">
        <v>0</v>
      </c>
      <c r="BC97" s="26">
        <v>42035</v>
      </c>
      <c r="BD97" s="26">
        <v>42094</v>
      </c>
      <c r="BE97" s="26" t="s">
        <v>2196</v>
      </c>
      <c r="BF97" s="20" t="s">
        <v>2189</v>
      </c>
      <c r="BG97" s="30">
        <v>0.4</v>
      </c>
      <c r="BH97" s="27">
        <v>6683485.0080000004</v>
      </c>
      <c r="BI97" s="20" t="s">
        <v>16</v>
      </c>
      <c r="BJ97" s="20" t="s">
        <v>16</v>
      </c>
      <c r="BK97" s="20" t="s">
        <v>16</v>
      </c>
      <c r="BL97" s="20" t="s">
        <v>16</v>
      </c>
      <c r="BM97" s="20" t="s">
        <v>16</v>
      </c>
      <c r="BN97" s="20" t="s">
        <v>16</v>
      </c>
      <c r="BO97" s="20" t="s">
        <v>16</v>
      </c>
      <c r="BP97" s="20" t="s">
        <v>16</v>
      </c>
      <c r="BQ97" s="20" t="s">
        <v>16</v>
      </c>
      <c r="BR97" s="20" t="s">
        <v>16</v>
      </c>
      <c r="BS97" s="20" t="s">
        <v>16</v>
      </c>
      <c r="BT97" s="20" t="s">
        <v>16</v>
      </c>
      <c r="BU97" s="20" t="s">
        <v>16</v>
      </c>
      <c r="BV97" s="20" t="s">
        <v>16</v>
      </c>
      <c r="BW97" s="20" t="s">
        <v>16</v>
      </c>
      <c r="BX97" s="20" t="s">
        <v>16</v>
      </c>
      <c r="BY97" s="20" t="s">
        <v>16</v>
      </c>
      <c r="BZ97" s="20" t="s">
        <v>16</v>
      </c>
      <c r="CA97" s="20" t="s">
        <v>16</v>
      </c>
      <c r="CB97" s="20" t="s">
        <v>16</v>
      </c>
      <c r="CC97" s="20" t="s">
        <v>16</v>
      </c>
      <c r="CD97" s="20" t="s">
        <v>16</v>
      </c>
      <c r="CE97" s="20">
        <f t="shared" si="18"/>
        <v>0</v>
      </c>
      <c r="CF97" s="20" t="s">
        <v>16</v>
      </c>
      <c r="CG97" s="20" t="s">
        <v>16</v>
      </c>
      <c r="CH97" s="20" t="s">
        <v>16</v>
      </c>
      <c r="CI97" s="27" t="s">
        <v>16</v>
      </c>
      <c r="CJ97" s="27" t="s">
        <v>16</v>
      </c>
      <c r="CK97" s="31" t="s">
        <v>16</v>
      </c>
      <c r="CL97" s="27" t="s">
        <v>16</v>
      </c>
      <c r="CM97" s="20" t="s">
        <v>16</v>
      </c>
      <c r="CN97" s="20" t="s">
        <v>16</v>
      </c>
      <c r="CO97" s="20" t="s">
        <v>16</v>
      </c>
      <c r="CP97" s="20" t="s">
        <v>16</v>
      </c>
      <c r="CQ97" s="20" t="s">
        <v>16</v>
      </c>
      <c r="CR97" s="20" t="s">
        <v>16</v>
      </c>
      <c r="CS97" s="27">
        <v>16708712.52</v>
      </c>
      <c r="CT97" s="79">
        <f>IF(OR(CS97="",CS97="-"),"NA",IF(CS97&gt;10000000000,1,IF(CS97&gt;3000000000,2,IF(CS97&gt;1000000000,3,IF(CS97&gt;600000000,4,IF(CS97&gt;200000000,5,IF(CS97&gt;100000000,6,IF(CS97&gt;50000000,7,IF(CS97&gt;30000000,8,IF(CS97&gt;10000000,9,IF(CS97&gt;7000000,10,IF(CS97&gt;4000000,11,IF(CS97&gt;2000000,12,IF(CS97&gt;1000000,13,IF(CS97&gt;700000,14,IF(CS97&gt;600000,15,IF(CS97&gt;500000,16,IF(CS97&gt;400000,17,IF(CS97&gt;300000,18,IF(CS97&gt;200000,19,IF(CS97&gt;=0,20,ERROR”)))))))))))))))))))))</f>
        <v>9</v>
      </c>
      <c r="CU97" s="27">
        <v>19382106.523199998</v>
      </c>
      <c r="CV97" s="27">
        <f t="shared" si="16"/>
        <v>2791287.4800000004</v>
      </c>
      <c r="CW97" s="32">
        <v>0.1431429476923077</v>
      </c>
      <c r="CX97" s="32">
        <v>0.85685705230769227</v>
      </c>
      <c r="CY97" s="27">
        <v>117893.47680000216</v>
      </c>
      <c r="CZ97" s="20" t="s">
        <v>16</v>
      </c>
      <c r="DA97" s="20" t="s">
        <v>16</v>
      </c>
      <c r="DB97" s="20" t="e">
        <v>#NAME?</v>
      </c>
      <c r="DC97" s="20" t="e">
        <v>#NAME?</v>
      </c>
      <c r="DD97" s="30">
        <v>0.02</v>
      </c>
      <c r="DE97" s="20">
        <v>0</v>
      </c>
      <c r="DF97" s="20"/>
      <c r="DG97" s="20">
        <v>0</v>
      </c>
      <c r="DH97" s="20">
        <v>0</v>
      </c>
      <c r="DI97" s="20">
        <v>1</v>
      </c>
      <c r="DJ97" s="20">
        <v>0</v>
      </c>
      <c r="DK97" s="20">
        <v>16708712.52</v>
      </c>
      <c r="DL97" s="76">
        <v>0</v>
      </c>
      <c r="DM97" s="20" t="s">
        <v>2200</v>
      </c>
      <c r="DN97" s="34">
        <v>0</v>
      </c>
      <c r="DO97" s="33">
        <f t="shared" si="19"/>
        <v>1</v>
      </c>
      <c r="DP97" s="33">
        <f t="shared" si="20"/>
        <v>0</v>
      </c>
      <c r="DQ97" s="33">
        <f t="shared" si="21"/>
        <v>1</v>
      </c>
      <c r="DR97" s="33">
        <f t="shared" si="22"/>
        <v>0</v>
      </c>
      <c r="DS97" s="27">
        <f t="shared" si="23"/>
        <v>16708712.52</v>
      </c>
      <c r="DT97" s="27">
        <f t="shared" si="24"/>
        <v>0</v>
      </c>
      <c r="DU97" s="27">
        <f t="shared" si="25"/>
        <v>0</v>
      </c>
      <c r="DV97" s="27">
        <f t="shared" si="26"/>
        <v>16708712.52</v>
      </c>
      <c r="DW97" s="27">
        <f t="shared" si="28"/>
        <v>16708712.52</v>
      </c>
      <c r="DX97" s="20" t="s">
        <v>16</v>
      </c>
      <c r="DY97" s="20" t="s">
        <v>16</v>
      </c>
      <c r="DZ97" s="20" t="s">
        <v>16</v>
      </c>
      <c r="EA97" s="20" t="s">
        <v>16</v>
      </c>
      <c r="EB97" s="20">
        <v>16708712.52</v>
      </c>
      <c r="EC97" s="30">
        <v>0.3</v>
      </c>
      <c r="ED97" s="20" t="s">
        <v>16</v>
      </c>
      <c r="EE97" s="30">
        <v>0.1</v>
      </c>
      <c r="EF97" s="30">
        <v>0.1</v>
      </c>
      <c r="EG97" s="20" t="s">
        <v>16</v>
      </c>
      <c r="EH97" s="20">
        <v>16708712.52</v>
      </c>
      <c r="EI97" s="20" t="s">
        <v>16</v>
      </c>
      <c r="EJ97" s="20" t="s">
        <v>16</v>
      </c>
      <c r="EK97" s="20" t="s">
        <v>16</v>
      </c>
      <c r="EL97" s="20" t="s">
        <v>1074</v>
      </c>
      <c r="EM97" s="20" t="s">
        <v>2189</v>
      </c>
      <c r="EN97" s="20" t="s">
        <v>16</v>
      </c>
      <c r="EO97" s="20" t="s">
        <v>2194</v>
      </c>
      <c r="EP97" s="20" t="s">
        <v>16</v>
      </c>
      <c r="EQ97" s="20" t="s">
        <v>16</v>
      </c>
      <c r="ER97" s="20" t="s">
        <v>725</v>
      </c>
      <c r="ES97" s="20" t="s">
        <v>2204</v>
      </c>
      <c r="ET97" s="20">
        <v>4911</v>
      </c>
      <c r="EU97" s="20">
        <v>14000</v>
      </c>
      <c r="EV97" s="20" t="s">
        <v>319</v>
      </c>
      <c r="EW97" s="20" t="s">
        <v>251</v>
      </c>
      <c r="EX97" s="34" t="s">
        <v>16</v>
      </c>
      <c r="EY97" s="58">
        <v>1</v>
      </c>
      <c r="EZ97" s="21"/>
    </row>
    <row r="98" spans="1:156" s="64" customFormat="1" ht="12.75" customHeight="1" x14ac:dyDescent="0.2">
      <c r="A98" s="64" t="s">
        <v>1670</v>
      </c>
      <c r="B98" s="64" t="s">
        <v>1672</v>
      </c>
      <c r="C98" s="64">
        <v>1024183</v>
      </c>
      <c r="D98" s="64" t="s">
        <v>1670</v>
      </c>
      <c r="E98" s="64" t="s">
        <v>1671</v>
      </c>
      <c r="F98" s="64" t="s">
        <v>1672</v>
      </c>
      <c r="G98" s="20" t="s">
        <v>194</v>
      </c>
      <c r="H98" s="20" t="s">
        <v>1138</v>
      </c>
      <c r="I98" s="20" t="s">
        <v>358</v>
      </c>
      <c r="J98" s="22" t="s">
        <v>1674</v>
      </c>
      <c r="K98" s="23">
        <v>0</v>
      </c>
      <c r="L98" s="23">
        <v>1</v>
      </c>
      <c r="M98" s="23" t="s">
        <v>16</v>
      </c>
      <c r="N98" s="23">
        <v>1</v>
      </c>
      <c r="O98" s="24" t="s">
        <v>1675</v>
      </c>
      <c r="P98" s="20" t="s">
        <v>1676</v>
      </c>
      <c r="Q98" s="20" t="s">
        <v>1678</v>
      </c>
      <c r="R98" s="20" t="s">
        <v>1679</v>
      </c>
      <c r="S98" s="20">
        <v>522</v>
      </c>
      <c r="T98" s="25" t="s">
        <v>1680</v>
      </c>
      <c r="U98" s="20" t="s">
        <v>695</v>
      </c>
      <c r="V98" s="20" t="s">
        <v>251</v>
      </c>
      <c r="W98" s="26">
        <v>34889</v>
      </c>
      <c r="X98" s="20">
        <v>140</v>
      </c>
      <c r="Y98" s="20" t="s">
        <v>251</v>
      </c>
      <c r="Z98" s="20">
        <f t="shared" si="17"/>
        <v>7494</v>
      </c>
      <c r="AA98" s="20" t="s">
        <v>1682</v>
      </c>
      <c r="AB98" s="20">
        <v>46101</v>
      </c>
      <c r="AC98" s="27">
        <v>5100000</v>
      </c>
      <c r="AD98" s="20" t="s">
        <v>1074</v>
      </c>
      <c r="AE98" s="20" t="s">
        <v>1550</v>
      </c>
      <c r="AF98" s="20">
        <v>0</v>
      </c>
      <c r="AG98" s="20">
        <v>1</v>
      </c>
      <c r="AH98" s="20" t="s">
        <v>16</v>
      </c>
      <c r="AI98" s="20">
        <v>0</v>
      </c>
      <c r="AJ98" s="20">
        <v>2</v>
      </c>
      <c r="AK98" s="20">
        <v>0</v>
      </c>
      <c r="AL98" s="20">
        <v>0</v>
      </c>
      <c r="AM98" s="20">
        <v>0</v>
      </c>
      <c r="AN98" s="20">
        <v>1</v>
      </c>
      <c r="AO98" s="20">
        <v>1</v>
      </c>
      <c r="AP98" s="26" t="s">
        <v>1683</v>
      </c>
      <c r="AQ98" s="26" t="s">
        <v>16</v>
      </c>
      <c r="AR98" s="26" t="s">
        <v>16</v>
      </c>
      <c r="AS98" s="20" t="s">
        <v>16</v>
      </c>
      <c r="AT98" s="26" t="s">
        <v>16</v>
      </c>
      <c r="AU98" s="26" t="s">
        <v>16</v>
      </c>
      <c r="AV98" s="26" t="s">
        <v>16</v>
      </c>
      <c r="AW98" s="28" t="s">
        <v>16</v>
      </c>
      <c r="AX98" s="28" t="s">
        <v>16</v>
      </c>
      <c r="AY98" s="28" t="s">
        <v>16</v>
      </c>
      <c r="AZ98" s="28" t="s">
        <v>16</v>
      </c>
      <c r="BA98" s="28" t="s">
        <v>16</v>
      </c>
      <c r="BB98" s="29">
        <v>0</v>
      </c>
      <c r="BC98" s="26">
        <v>42383</v>
      </c>
      <c r="BD98" s="26">
        <v>42562</v>
      </c>
      <c r="BE98" s="26">
        <v>42675</v>
      </c>
      <c r="BF98" s="20" t="s">
        <v>1674</v>
      </c>
      <c r="BG98" s="30">
        <v>0.2</v>
      </c>
      <c r="BH98" s="27">
        <v>739044.56400000001</v>
      </c>
      <c r="BI98" s="20" t="s">
        <v>16</v>
      </c>
      <c r="BJ98" s="20" t="s">
        <v>16</v>
      </c>
      <c r="BK98" s="20" t="s">
        <v>16</v>
      </c>
      <c r="BL98" s="20" t="s">
        <v>16</v>
      </c>
      <c r="BM98" s="20" t="s">
        <v>16</v>
      </c>
      <c r="BN98" s="20" t="s">
        <v>16</v>
      </c>
      <c r="BO98" s="20" t="s">
        <v>16</v>
      </c>
      <c r="BP98" s="20" t="s">
        <v>16</v>
      </c>
      <c r="BQ98" s="20" t="s">
        <v>16</v>
      </c>
      <c r="BR98" s="20" t="s">
        <v>16</v>
      </c>
      <c r="BS98" s="20" t="s">
        <v>16</v>
      </c>
      <c r="BT98" s="20" t="s">
        <v>16</v>
      </c>
      <c r="BU98" s="20" t="s">
        <v>16</v>
      </c>
      <c r="BV98" s="20" t="s">
        <v>16</v>
      </c>
      <c r="BW98" s="20" t="s">
        <v>16</v>
      </c>
      <c r="BX98" s="20" t="s">
        <v>16</v>
      </c>
      <c r="BY98" s="20" t="s">
        <v>16</v>
      </c>
      <c r="BZ98" s="20" t="s">
        <v>16</v>
      </c>
      <c r="CA98" s="20" t="s">
        <v>16</v>
      </c>
      <c r="CB98" s="20" t="s">
        <v>16</v>
      </c>
      <c r="CC98" s="20" t="s">
        <v>16</v>
      </c>
      <c r="CD98" s="20" t="s">
        <v>16</v>
      </c>
      <c r="CE98" s="20">
        <f t="shared" si="18"/>
        <v>0</v>
      </c>
      <c r="CF98" s="20" t="s">
        <v>16</v>
      </c>
      <c r="CG98" s="20" t="s">
        <v>16</v>
      </c>
      <c r="CH98" s="20" t="s">
        <v>16</v>
      </c>
      <c r="CI98" s="27" t="s">
        <v>16</v>
      </c>
      <c r="CJ98" s="27" t="s">
        <v>16</v>
      </c>
      <c r="CK98" s="31" t="s">
        <v>16</v>
      </c>
      <c r="CL98" s="27" t="s">
        <v>16</v>
      </c>
      <c r="CM98" s="20" t="s">
        <v>16</v>
      </c>
      <c r="CN98" s="20" t="s">
        <v>16</v>
      </c>
      <c r="CO98" s="20" t="s">
        <v>16</v>
      </c>
      <c r="CP98" s="20" t="s">
        <v>16</v>
      </c>
      <c r="CQ98" s="20" t="s">
        <v>16</v>
      </c>
      <c r="CR98" s="20" t="s">
        <v>16</v>
      </c>
      <c r="CS98" s="27">
        <v>3695222.82</v>
      </c>
      <c r="CT98" s="79">
        <f>IF(OR(CS98="",CS98="-"),"NA",IF(CS98&gt;10000000000,1,IF(CS98&gt;3000000000,2,IF(CS98&gt;1000000000,3,IF(CS98&gt;600000000,4,IF(CS98&gt;200000000,5,IF(CS98&gt;100000000,6,IF(CS98&gt;50000000,7,IF(CS98&gt;30000000,8,IF(CS98&gt;10000000,9,IF(CS98&gt;7000000,10,IF(CS98&gt;4000000,11,IF(CS98&gt;2000000,12,IF(CS98&gt;1000000,13,IF(CS98&gt;700000,14,IF(CS98&gt;600000,15,IF(CS98&gt;500000,16,IF(CS98&gt;400000,17,IF(CS98&gt;300000,18,IF(CS98&gt;200000,19,IF(CS98&gt;=0,20,ERROR”)))))))))))))))))))))</f>
        <v>12</v>
      </c>
      <c r="CU98" s="27">
        <v>4286458.4711999996</v>
      </c>
      <c r="CV98" s="27">
        <f t="shared" si="16"/>
        <v>1404777.1800000002</v>
      </c>
      <c r="CW98" s="32">
        <v>0.27544650588235298</v>
      </c>
      <c r="CX98" s="32">
        <v>0.72455349411764702</v>
      </c>
      <c r="CY98" s="27">
        <v>813541.52880000044</v>
      </c>
      <c r="CZ98" s="20" t="s">
        <v>16</v>
      </c>
      <c r="DA98" s="20" t="s">
        <v>16</v>
      </c>
      <c r="DB98" s="20">
        <v>179</v>
      </c>
      <c r="DC98" s="20">
        <v>5.9666666666666668</v>
      </c>
      <c r="DD98" s="30">
        <v>0.01</v>
      </c>
      <c r="DE98" s="20">
        <v>1</v>
      </c>
      <c r="DF98" s="20">
        <v>1</v>
      </c>
      <c r="DG98" s="20" t="s">
        <v>1688</v>
      </c>
      <c r="DH98" s="20">
        <v>4</v>
      </c>
      <c r="DI98" s="20">
        <v>1</v>
      </c>
      <c r="DJ98" s="20">
        <v>0</v>
      </c>
      <c r="DK98" s="20">
        <v>5631066.3300000001</v>
      </c>
      <c r="DL98" s="68">
        <v>-1935843.5100000002</v>
      </c>
      <c r="DM98" s="20" t="s">
        <v>4874</v>
      </c>
      <c r="DN98" s="34">
        <v>0</v>
      </c>
      <c r="DO98" s="33">
        <f t="shared" si="19"/>
        <v>1</v>
      </c>
      <c r="DP98" s="33">
        <f t="shared" si="20"/>
        <v>0</v>
      </c>
      <c r="DQ98" s="33">
        <f t="shared" si="21"/>
        <v>1</v>
      </c>
      <c r="DR98" s="33">
        <f t="shared" si="22"/>
        <v>0</v>
      </c>
      <c r="DS98" s="27">
        <f t="shared" si="23"/>
        <v>3695222.82</v>
      </c>
      <c r="DT98" s="27">
        <f t="shared" si="24"/>
        <v>0</v>
      </c>
      <c r="DU98" s="27">
        <f t="shared" si="25"/>
        <v>0</v>
      </c>
      <c r="DV98" s="27">
        <f t="shared" si="26"/>
        <v>3695222.82</v>
      </c>
      <c r="DW98" s="27">
        <f t="shared" ref="DW98:DW123" si="29">(DS98/DO98)</f>
        <v>3695222.82</v>
      </c>
      <c r="DX98" s="20" t="s">
        <v>16</v>
      </c>
      <c r="DY98" s="20" t="s">
        <v>16</v>
      </c>
      <c r="DZ98" s="20" t="s">
        <v>16</v>
      </c>
      <c r="EA98" s="20" t="s">
        <v>16</v>
      </c>
      <c r="EB98" s="20">
        <v>3695222.82</v>
      </c>
      <c r="EC98" s="20">
        <v>0</v>
      </c>
      <c r="ED98" s="20" t="s">
        <v>16</v>
      </c>
      <c r="EE98" s="30">
        <v>0.1</v>
      </c>
      <c r="EF98" s="30">
        <v>0.1</v>
      </c>
      <c r="EG98" s="20" t="s">
        <v>16</v>
      </c>
      <c r="EH98" s="20">
        <v>3695222.82</v>
      </c>
      <c r="EI98" s="20" t="s">
        <v>16</v>
      </c>
      <c r="EJ98" s="20" t="s">
        <v>16</v>
      </c>
      <c r="EK98" s="20" t="s">
        <v>16</v>
      </c>
      <c r="EL98" s="20" t="s">
        <v>1074</v>
      </c>
      <c r="EM98" s="20" t="s">
        <v>1674</v>
      </c>
      <c r="EN98" s="20" t="s">
        <v>16</v>
      </c>
      <c r="EO98" s="20" t="s">
        <v>1550</v>
      </c>
      <c r="EP98" s="20" t="s">
        <v>16</v>
      </c>
      <c r="EQ98" s="20" t="s">
        <v>16</v>
      </c>
      <c r="ER98" s="20" t="s">
        <v>781</v>
      </c>
      <c r="ES98" s="20" t="s">
        <v>1699</v>
      </c>
      <c r="ET98" s="20">
        <v>522</v>
      </c>
      <c r="EU98" s="20">
        <v>6170</v>
      </c>
      <c r="EV98" s="20" t="s">
        <v>698</v>
      </c>
      <c r="EW98" s="20" t="s">
        <v>251</v>
      </c>
      <c r="EX98" s="34" t="s">
        <v>16</v>
      </c>
      <c r="EY98" s="58">
        <v>1</v>
      </c>
      <c r="EZ98" s="21"/>
    </row>
    <row r="99" spans="1:156" s="64" customFormat="1" ht="12.75" customHeight="1" x14ac:dyDescent="0.2">
      <c r="A99" s="64" t="s">
        <v>2539</v>
      </c>
      <c r="B99" s="64" t="s">
        <v>2541</v>
      </c>
      <c r="C99" s="64">
        <v>798985</v>
      </c>
      <c r="D99" s="64" t="s">
        <v>2539</v>
      </c>
      <c r="E99" s="64" t="s">
        <v>2540</v>
      </c>
      <c r="F99" s="64" t="s">
        <v>2541</v>
      </c>
      <c r="G99" s="20" t="s">
        <v>194</v>
      </c>
      <c r="H99" s="20" t="s">
        <v>1138</v>
      </c>
      <c r="I99" s="20" t="s">
        <v>358</v>
      </c>
      <c r="J99" s="22" t="s">
        <v>2542</v>
      </c>
      <c r="K99" s="23">
        <v>0</v>
      </c>
      <c r="L99" s="23">
        <v>1</v>
      </c>
      <c r="M99" s="23" t="s">
        <v>16</v>
      </c>
      <c r="N99" s="23">
        <v>1</v>
      </c>
      <c r="O99" s="24" t="s">
        <v>27</v>
      </c>
      <c r="P99" s="20" t="s">
        <v>2543</v>
      </c>
      <c r="Q99" s="20" t="s">
        <v>2544</v>
      </c>
      <c r="R99" s="20" t="s">
        <v>2545</v>
      </c>
      <c r="S99" s="20">
        <v>1358</v>
      </c>
      <c r="T99" s="25" t="s">
        <v>2546</v>
      </c>
      <c r="U99" s="20" t="s">
        <v>365</v>
      </c>
      <c r="V99" s="20" t="s">
        <v>251</v>
      </c>
      <c r="W99" s="26">
        <v>36381</v>
      </c>
      <c r="X99" s="20">
        <v>17</v>
      </c>
      <c r="Y99" s="20" t="s">
        <v>2547</v>
      </c>
      <c r="Z99" s="20">
        <f t="shared" si="17"/>
        <v>5678</v>
      </c>
      <c r="AA99" s="20" t="s">
        <v>2548</v>
      </c>
      <c r="AB99" s="20">
        <v>46101</v>
      </c>
      <c r="AC99" s="27">
        <v>70000000</v>
      </c>
      <c r="AD99" s="20" t="s">
        <v>1074</v>
      </c>
      <c r="AE99" s="20" t="s">
        <v>2549</v>
      </c>
      <c r="AF99" s="20">
        <v>2</v>
      </c>
      <c r="AG99" s="20">
        <v>1</v>
      </c>
      <c r="AH99" s="20">
        <v>8</v>
      </c>
      <c r="AI99" s="20">
        <v>0.5</v>
      </c>
      <c r="AJ99" s="20">
        <v>2</v>
      </c>
      <c r="AK99" s="20">
        <v>1</v>
      </c>
      <c r="AL99" s="20">
        <v>0</v>
      </c>
      <c r="AM99" s="20">
        <v>0</v>
      </c>
      <c r="AN99" s="20">
        <v>1</v>
      </c>
      <c r="AO99" s="20">
        <v>1</v>
      </c>
      <c r="AP99" s="26" t="s">
        <v>1479</v>
      </c>
      <c r="AQ99" s="26" t="s">
        <v>16</v>
      </c>
      <c r="AR99" s="26" t="s">
        <v>16</v>
      </c>
      <c r="AS99" s="20" t="s">
        <v>16</v>
      </c>
      <c r="AT99" s="26" t="s">
        <v>16</v>
      </c>
      <c r="AU99" s="26" t="s">
        <v>16</v>
      </c>
      <c r="AV99" s="26" t="s">
        <v>16</v>
      </c>
      <c r="AW99" s="28" t="s">
        <v>16</v>
      </c>
      <c r="AX99" s="28" t="s">
        <v>16</v>
      </c>
      <c r="AY99" s="28" t="s">
        <v>16</v>
      </c>
      <c r="AZ99" s="28" t="s">
        <v>16</v>
      </c>
      <c r="BA99" s="28" t="s">
        <v>16</v>
      </c>
      <c r="BB99" s="29">
        <v>0</v>
      </c>
      <c r="BC99" s="26">
        <v>42059</v>
      </c>
      <c r="BD99" s="26">
        <v>42148</v>
      </c>
      <c r="BE99" s="26" t="s">
        <v>1031</v>
      </c>
      <c r="BF99" s="20" t="s">
        <v>2550</v>
      </c>
      <c r="BG99" s="30">
        <v>0.25</v>
      </c>
      <c r="BH99" s="27">
        <v>7308432.9124999996</v>
      </c>
      <c r="BI99" s="20" t="s">
        <v>16</v>
      </c>
      <c r="BJ99" s="20" t="s">
        <v>16</v>
      </c>
      <c r="BK99" s="20" t="s">
        <v>16</v>
      </c>
      <c r="BL99" s="20" t="s">
        <v>16</v>
      </c>
      <c r="BM99" s="20" t="s">
        <v>16</v>
      </c>
      <c r="BN99" s="20" t="s">
        <v>16</v>
      </c>
      <c r="BO99" s="20" t="s">
        <v>16</v>
      </c>
      <c r="BP99" s="20" t="s">
        <v>16</v>
      </c>
      <c r="BQ99" s="20" t="s">
        <v>16</v>
      </c>
      <c r="BR99" s="20" t="s">
        <v>16</v>
      </c>
      <c r="BS99" s="20" t="s">
        <v>16</v>
      </c>
      <c r="BT99" s="20" t="s">
        <v>16</v>
      </c>
      <c r="BU99" s="20" t="s">
        <v>16</v>
      </c>
      <c r="BV99" s="20" t="s">
        <v>16</v>
      </c>
      <c r="BW99" s="20" t="s">
        <v>16</v>
      </c>
      <c r="BX99" s="20" t="s">
        <v>16</v>
      </c>
      <c r="BY99" s="20" t="s">
        <v>16</v>
      </c>
      <c r="BZ99" s="20" t="s">
        <v>16</v>
      </c>
      <c r="CA99" s="20" t="s">
        <v>16</v>
      </c>
      <c r="CB99" s="20" t="s">
        <v>16</v>
      </c>
      <c r="CC99" s="20" t="s">
        <v>16</v>
      </c>
      <c r="CD99" s="20" t="s">
        <v>16</v>
      </c>
      <c r="CE99" s="20">
        <f t="shared" si="18"/>
        <v>0</v>
      </c>
      <c r="CF99" s="20" t="s">
        <v>16</v>
      </c>
      <c r="CG99" s="20" t="s">
        <v>16</v>
      </c>
      <c r="CH99" s="20" t="s">
        <v>16</v>
      </c>
      <c r="CI99" s="27" t="s">
        <v>16</v>
      </c>
      <c r="CJ99" s="27" t="s">
        <v>16</v>
      </c>
      <c r="CK99" s="31" t="s">
        <v>16</v>
      </c>
      <c r="CL99" s="27" t="s">
        <v>16</v>
      </c>
      <c r="CM99" s="20" t="s">
        <v>16</v>
      </c>
      <c r="CN99" s="20" t="s">
        <v>16</v>
      </c>
      <c r="CO99" s="20" t="s">
        <v>16</v>
      </c>
      <c r="CP99" s="20" t="s">
        <v>16</v>
      </c>
      <c r="CQ99" s="20" t="s">
        <v>16</v>
      </c>
      <c r="CR99" s="20" t="s">
        <v>16</v>
      </c>
      <c r="CS99" s="27">
        <v>29233731.649999999</v>
      </c>
      <c r="CT99" s="79">
        <f>IF(OR(CS99="",CS99="-"),"NA",IF(CS99&gt;10000000000,1,IF(CS99&gt;3000000000,2,IF(CS99&gt;1000000000,3,IF(CS99&gt;600000000,4,IF(CS99&gt;200000000,5,IF(CS99&gt;100000000,6,IF(CS99&gt;50000000,7,IF(CS99&gt;30000000,8,IF(CS99&gt;10000000,9,IF(CS99&gt;7000000,10,IF(CS99&gt;4000000,11,IF(CS99&gt;2000000,12,IF(CS99&gt;1000000,13,IF(CS99&gt;700000,14,IF(CS99&gt;600000,15,IF(CS99&gt;500000,16,IF(CS99&gt;400000,17,IF(CS99&gt;300000,18,IF(CS99&gt;200000,19,IF(CS99&gt;=0,20,ERROR”)))))))))))))))))))))</f>
        <v>9</v>
      </c>
      <c r="CU99" s="27">
        <v>33911128.713999994</v>
      </c>
      <c r="CV99" s="27">
        <f t="shared" si="16"/>
        <v>40766268.350000001</v>
      </c>
      <c r="CW99" s="32">
        <v>0.58237526214285718</v>
      </c>
      <c r="CX99" s="32">
        <v>0.41762473785714282</v>
      </c>
      <c r="CY99" s="27">
        <v>36088871.286000006</v>
      </c>
      <c r="CZ99" s="20" t="s">
        <v>16</v>
      </c>
      <c r="DA99" s="20" t="s">
        <v>16</v>
      </c>
      <c r="DB99" s="20">
        <v>89</v>
      </c>
      <c r="DC99" s="20">
        <v>2.9666666666666668</v>
      </c>
      <c r="DD99" s="30">
        <v>0.1</v>
      </c>
      <c r="DE99" s="20">
        <v>0</v>
      </c>
      <c r="DF99" s="20"/>
      <c r="DG99" s="20">
        <v>0</v>
      </c>
      <c r="DH99" s="20">
        <v>0</v>
      </c>
      <c r="DI99" s="20">
        <v>1</v>
      </c>
      <c r="DJ99" s="20">
        <v>0</v>
      </c>
      <c r="DK99" s="20">
        <v>29233731.649999999</v>
      </c>
      <c r="DL99" s="76">
        <v>0</v>
      </c>
      <c r="DM99" s="20" t="s">
        <v>16</v>
      </c>
      <c r="DN99" s="34">
        <v>0</v>
      </c>
      <c r="DO99" s="33">
        <f t="shared" si="19"/>
        <v>1</v>
      </c>
      <c r="DP99" s="33">
        <f t="shared" si="20"/>
        <v>0</v>
      </c>
      <c r="DQ99" s="33">
        <f t="shared" si="21"/>
        <v>1</v>
      </c>
      <c r="DR99" s="33">
        <f t="shared" si="22"/>
        <v>0</v>
      </c>
      <c r="DS99" s="27">
        <f t="shared" si="23"/>
        <v>29233731.649999999</v>
      </c>
      <c r="DT99" s="27">
        <f t="shared" si="24"/>
        <v>0</v>
      </c>
      <c r="DU99" s="27">
        <f t="shared" si="25"/>
        <v>0</v>
      </c>
      <c r="DV99" s="27">
        <f t="shared" si="26"/>
        <v>29233731.649999999</v>
      </c>
      <c r="DW99" s="27">
        <f t="shared" si="29"/>
        <v>29233731.649999999</v>
      </c>
      <c r="DX99" s="20" t="s">
        <v>16</v>
      </c>
      <c r="DY99" s="20" t="s">
        <v>16</v>
      </c>
      <c r="DZ99" s="20" t="s">
        <v>16</v>
      </c>
      <c r="EA99" s="20" t="s">
        <v>16</v>
      </c>
      <c r="EB99" s="20">
        <v>29233731.649999999</v>
      </c>
      <c r="EC99" s="30">
        <v>0.1</v>
      </c>
      <c r="ED99" s="20" t="s">
        <v>16</v>
      </c>
      <c r="EE99" s="30">
        <v>0.05</v>
      </c>
      <c r="EF99" s="30">
        <v>0.1</v>
      </c>
      <c r="EG99" s="20" t="s">
        <v>16</v>
      </c>
      <c r="EH99" s="20">
        <v>29233731.649999999</v>
      </c>
      <c r="EI99" s="20" t="s">
        <v>16</v>
      </c>
      <c r="EJ99" s="20" t="s">
        <v>16</v>
      </c>
      <c r="EK99" s="20" t="s">
        <v>16</v>
      </c>
      <c r="EL99" s="20" t="s">
        <v>1074</v>
      </c>
      <c r="EM99" s="20" t="s">
        <v>2550</v>
      </c>
      <c r="EN99" s="20" t="s">
        <v>16</v>
      </c>
      <c r="EO99" s="20" t="s">
        <v>2549</v>
      </c>
      <c r="EP99" s="20" t="s">
        <v>16</v>
      </c>
      <c r="EQ99" s="20" t="s">
        <v>16</v>
      </c>
      <c r="ER99" s="20" t="s">
        <v>606</v>
      </c>
      <c r="ES99" s="20" t="s">
        <v>2551</v>
      </c>
      <c r="ET99" s="20">
        <v>1358</v>
      </c>
      <c r="EU99" s="20">
        <v>3600</v>
      </c>
      <c r="EV99" s="20" t="s">
        <v>406</v>
      </c>
      <c r="EW99" s="20" t="s">
        <v>251</v>
      </c>
      <c r="EX99" s="34" t="s">
        <v>16</v>
      </c>
      <c r="EY99" s="58">
        <v>1</v>
      </c>
      <c r="EZ99" s="21"/>
    </row>
    <row r="100" spans="1:156" s="64" customFormat="1" ht="12.75" customHeight="1" x14ac:dyDescent="0.2">
      <c r="A100" s="64" t="s">
        <v>1392</v>
      </c>
      <c r="B100" s="64" t="s">
        <v>1393</v>
      </c>
      <c r="C100" s="64" t="s">
        <v>16</v>
      </c>
      <c r="D100" s="64" t="s">
        <v>1392</v>
      </c>
      <c r="E100" s="64" t="s">
        <v>1393</v>
      </c>
      <c r="F100" s="64" t="s">
        <v>1393</v>
      </c>
      <c r="G100" s="20" t="s">
        <v>194</v>
      </c>
      <c r="H100" s="20" t="s">
        <v>1138</v>
      </c>
      <c r="I100" s="20" t="s">
        <v>358</v>
      </c>
      <c r="J100" s="22" t="s">
        <v>291</v>
      </c>
      <c r="K100" s="23">
        <v>0</v>
      </c>
      <c r="L100" s="23">
        <v>1</v>
      </c>
      <c r="M100" s="23" t="s">
        <v>16</v>
      </c>
      <c r="N100" s="23">
        <v>1</v>
      </c>
      <c r="O100" s="24" t="s">
        <v>387</v>
      </c>
      <c r="P100" s="20" t="s">
        <v>1394</v>
      </c>
      <c r="Q100" s="20" t="s">
        <v>1395</v>
      </c>
      <c r="R100" s="20" t="s">
        <v>1396</v>
      </c>
      <c r="S100" s="20">
        <v>54</v>
      </c>
      <c r="T100" s="25">
        <v>28014</v>
      </c>
      <c r="U100" s="20" t="s">
        <v>1397</v>
      </c>
      <c r="V100" s="20" t="s">
        <v>1397</v>
      </c>
      <c r="W100" s="26" t="s">
        <v>1398</v>
      </c>
      <c r="X100" s="20" t="s">
        <v>16</v>
      </c>
      <c r="Y100" s="20" t="s">
        <v>918</v>
      </c>
      <c r="Z100" s="20" t="str">
        <f t="shared" si="17"/>
        <v>-</v>
      </c>
      <c r="AA100" s="20" t="s">
        <v>1399</v>
      </c>
      <c r="AB100" s="20">
        <v>46101</v>
      </c>
      <c r="AC100" s="27">
        <v>25265500</v>
      </c>
      <c r="AD100" s="20" t="s">
        <v>1074</v>
      </c>
      <c r="AE100" s="20" t="s">
        <v>1400</v>
      </c>
      <c r="AF100" s="20">
        <v>2</v>
      </c>
      <c r="AG100" s="20">
        <v>1</v>
      </c>
      <c r="AH100" s="20">
        <v>13</v>
      </c>
      <c r="AI100" s="20">
        <v>1</v>
      </c>
      <c r="AJ100" s="20">
        <v>14</v>
      </c>
      <c r="AK100" s="20">
        <v>1</v>
      </c>
      <c r="AL100" s="20">
        <v>0</v>
      </c>
      <c r="AM100" s="20">
        <v>0</v>
      </c>
      <c r="AN100" s="20">
        <v>0</v>
      </c>
      <c r="AO100" s="20"/>
      <c r="AP100" s="28" t="s">
        <v>1031</v>
      </c>
      <c r="AQ100" s="26" t="s">
        <v>16</v>
      </c>
      <c r="AR100" s="26" t="s">
        <v>16</v>
      </c>
      <c r="AS100" s="20" t="s">
        <v>16</v>
      </c>
      <c r="AT100" s="26" t="s">
        <v>16</v>
      </c>
      <c r="AU100" s="26" t="s">
        <v>16</v>
      </c>
      <c r="AV100" s="26" t="s">
        <v>16</v>
      </c>
      <c r="AW100" s="28" t="s">
        <v>16</v>
      </c>
      <c r="AX100" s="28" t="s">
        <v>16</v>
      </c>
      <c r="AY100" s="28" t="s">
        <v>16</v>
      </c>
      <c r="AZ100" s="28" t="s">
        <v>16</v>
      </c>
      <c r="BA100" s="28" t="s">
        <v>16</v>
      </c>
      <c r="BB100" s="29">
        <v>0</v>
      </c>
      <c r="BC100" s="26">
        <v>42065</v>
      </c>
      <c r="BD100" s="26">
        <v>42219</v>
      </c>
      <c r="BE100" s="26" t="s">
        <v>1031</v>
      </c>
      <c r="BF100" s="20" t="s">
        <v>1401</v>
      </c>
      <c r="BG100" s="30">
        <v>0.2</v>
      </c>
      <c r="BH100" s="27">
        <v>5053100</v>
      </c>
      <c r="BI100" s="20" t="s">
        <v>16</v>
      </c>
      <c r="BJ100" s="20" t="s">
        <v>16</v>
      </c>
      <c r="BK100" s="20" t="s">
        <v>16</v>
      </c>
      <c r="BL100" s="20" t="s">
        <v>16</v>
      </c>
      <c r="BM100" s="20" t="s">
        <v>16</v>
      </c>
      <c r="BN100" s="20" t="s">
        <v>16</v>
      </c>
      <c r="BO100" s="20" t="s">
        <v>16</v>
      </c>
      <c r="BP100" s="20" t="s">
        <v>16</v>
      </c>
      <c r="BQ100" s="20" t="s">
        <v>16</v>
      </c>
      <c r="BR100" s="20" t="s">
        <v>16</v>
      </c>
      <c r="BS100" s="20" t="s">
        <v>16</v>
      </c>
      <c r="BT100" s="20" t="s">
        <v>16</v>
      </c>
      <c r="BU100" s="20" t="s">
        <v>16</v>
      </c>
      <c r="BV100" s="20" t="s">
        <v>16</v>
      </c>
      <c r="BW100" s="20" t="s">
        <v>16</v>
      </c>
      <c r="BX100" s="20" t="s">
        <v>16</v>
      </c>
      <c r="BY100" s="20" t="s">
        <v>16</v>
      </c>
      <c r="BZ100" s="20" t="s">
        <v>291</v>
      </c>
      <c r="CA100" s="20" t="s">
        <v>291</v>
      </c>
      <c r="CB100" s="20" t="s">
        <v>16</v>
      </c>
      <c r="CC100" s="20" t="s">
        <v>16</v>
      </c>
      <c r="CD100" s="20" t="s">
        <v>16</v>
      </c>
      <c r="CE100" s="20">
        <f t="shared" si="18"/>
        <v>0</v>
      </c>
      <c r="CF100" s="20" t="s">
        <v>16</v>
      </c>
      <c r="CG100" s="20" t="s">
        <v>16</v>
      </c>
      <c r="CH100" s="20" t="s">
        <v>16</v>
      </c>
      <c r="CI100" s="27" t="s">
        <v>16</v>
      </c>
      <c r="CJ100" s="27" t="s">
        <v>16</v>
      </c>
      <c r="CK100" s="31" t="s">
        <v>16</v>
      </c>
      <c r="CL100" s="27" t="s">
        <v>16</v>
      </c>
      <c r="CM100" s="20" t="s">
        <v>16</v>
      </c>
      <c r="CN100" s="20" t="s">
        <v>16</v>
      </c>
      <c r="CO100" s="20" t="s">
        <v>16</v>
      </c>
      <c r="CP100" s="20" t="s">
        <v>16</v>
      </c>
      <c r="CQ100" s="20" t="s">
        <v>16</v>
      </c>
      <c r="CR100" s="20" t="s">
        <v>16</v>
      </c>
      <c r="CS100" s="27">
        <v>25265500</v>
      </c>
      <c r="CT100" s="79">
        <f>IF(OR(CS100="",CS100="-"),"NA",IF(CS100&gt;10000000000,1,IF(CS100&gt;3000000000,2,IF(CS100&gt;1000000000,3,IF(CS100&gt;600000000,4,IF(CS100&gt;200000000,5,IF(CS100&gt;100000000,6,IF(CS100&gt;50000000,7,IF(CS100&gt;30000000,8,IF(CS100&gt;10000000,9,IF(CS100&gt;7000000,10,IF(CS100&gt;4000000,11,IF(CS100&gt;2000000,12,IF(CS100&gt;1000000,13,IF(CS100&gt;700000,14,IF(CS100&gt;600000,15,IF(CS100&gt;500000,16,IF(CS100&gt;400000,17,IF(CS100&gt;300000,18,IF(CS100&gt;200000,19,IF(CS100&gt;=0,20,ERROR”)))))))))))))))))))))</f>
        <v>9</v>
      </c>
      <c r="CU100" s="27">
        <v>29307979.999999996</v>
      </c>
      <c r="CV100" s="27">
        <f t="shared" si="16"/>
        <v>0</v>
      </c>
      <c r="CW100" s="32">
        <v>0</v>
      </c>
      <c r="CX100" s="32">
        <v>1</v>
      </c>
      <c r="CY100" s="27">
        <v>-4042479.9999999963</v>
      </c>
      <c r="CZ100" s="20" t="s">
        <v>16</v>
      </c>
      <c r="DA100" s="20" t="s">
        <v>16</v>
      </c>
      <c r="DB100" s="20">
        <v>154</v>
      </c>
      <c r="DC100" s="20">
        <v>5.1333333333333337</v>
      </c>
      <c r="DD100" s="30">
        <v>0.1</v>
      </c>
      <c r="DE100" s="20">
        <v>0</v>
      </c>
      <c r="DF100" s="20"/>
      <c r="DG100" s="20">
        <v>0</v>
      </c>
      <c r="DH100" s="20" t="s">
        <v>16</v>
      </c>
      <c r="DI100" s="20">
        <v>1</v>
      </c>
      <c r="DJ100" s="20">
        <v>0</v>
      </c>
      <c r="DK100" s="20">
        <v>25265500</v>
      </c>
      <c r="DL100" s="76">
        <v>0</v>
      </c>
      <c r="DM100" s="20" t="s">
        <v>1353</v>
      </c>
      <c r="DN100" s="34">
        <v>2</v>
      </c>
      <c r="DO100" s="33">
        <f t="shared" si="19"/>
        <v>1</v>
      </c>
      <c r="DP100" s="33">
        <f t="shared" si="20"/>
        <v>0</v>
      </c>
      <c r="DQ100" s="33">
        <f t="shared" si="21"/>
        <v>1</v>
      </c>
      <c r="DR100" s="33">
        <f t="shared" si="22"/>
        <v>0</v>
      </c>
      <c r="DS100" s="27">
        <f t="shared" si="23"/>
        <v>25265500</v>
      </c>
      <c r="DT100" s="27">
        <f t="shared" si="24"/>
        <v>0</v>
      </c>
      <c r="DU100" s="27">
        <f t="shared" si="25"/>
        <v>0</v>
      </c>
      <c r="DV100" s="27">
        <f t="shared" si="26"/>
        <v>25265500</v>
      </c>
      <c r="DW100" s="27">
        <f t="shared" si="29"/>
        <v>25265500</v>
      </c>
      <c r="DX100" s="20" t="s">
        <v>16</v>
      </c>
      <c r="DY100" s="20" t="s">
        <v>16</v>
      </c>
      <c r="DZ100" s="20" t="s">
        <v>16</v>
      </c>
      <c r="EA100" s="20" t="s">
        <v>16</v>
      </c>
      <c r="EB100" s="20">
        <v>25265500</v>
      </c>
      <c r="EC100" s="20">
        <v>0</v>
      </c>
      <c r="ED100" s="20"/>
      <c r="EE100" s="30">
        <v>0.1</v>
      </c>
      <c r="EF100" s="30">
        <v>0.1</v>
      </c>
      <c r="EG100" s="20"/>
      <c r="EH100" s="20">
        <v>25265500</v>
      </c>
      <c r="EI100" s="20" t="s">
        <v>16</v>
      </c>
      <c r="EJ100" s="20" t="s">
        <v>16</v>
      </c>
      <c r="EK100" s="20" t="s">
        <v>16</v>
      </c>
      <c r="EL100" s="20" t="s">
        <v>1074</v>
      </c>
      <c r="EM100" s="20" t="s">
        <v>1401</v>
      </c>
      <c r="EN100" s="20" t="s">
        <v>16</v>
      </c>
      <c r="EO100" s="20" t="s">
        <v>1400</v>
      </c>
      <c r="EP100" s="20" t="s">
        <v>16</v>
      </c>
      <c r="EQ100" s="20" t="s">
        <v>16</v>
      </c>
      <c r="ER100" s="20" t="s">
        <v>1402</v>
      </c>
      <c r="ES100" s="20" t="s">
        <v>1403</v>
      </c>
      <c r="ET100" s="20">
        <v>54</v>
      </c>
      <c r="EU100" s="20">
        <v>28014</v>
      </c>
      <c r="EV100" s="20" t="s">
        <v>1397</v>
      </c>
      <c r="EW100" s="20" t="s">
        <v>1397</v>
      </c>
      <c r="EX100" s="34" t="s">
        <v>16</v>
      </c>
      <c r="EY100" s="58">
        <v>1</v>
      </c>
      <c r="EZ100" s="21"/>
    </row>
    <row r="101" spans="1:156" s="64" customFormat="1" ht="12.75" customHeight="1" x14ac:dyDescent="0.2">
      <c r="A101" s="64" t="s">
        <v>1541</v>
      </c>
      <c r="B101" s="64" t="s">
        <v>1543</v>
      </c>
      <c r="C101" s="64">
        <v>1008580</v>
      </c>
      <c r="D101" s="64" t="s">
        <v>1541</v>
      </c>
      <c r="E101" s="64" t="s">
        <v>1542</v>
      </c>
      <c r="F101" s="64" t="s">
        <v>1543</v>
      </c>
      <c r="G101" s="20" t="s">
        <v>194</v>
      </c>
      <c r="H101" s="20" t="s">
        <v>1138</v>
      </c>
      <c r="I101" s="20" t="s">
        <v>358</v>
      </c>
      <c r="J101" s="22" t="s">
        <v>1544</v>
      </c>
      <c r="K101" s="23">
        <v>0</v>
      </c>
      <c r="L101" s="23">
        <v>1</v>
      </c>
      <c r="M101" s="23" t="s">
        <v>16</v>
      </c>
      <c r="N101" s="23">
        <v>1</v>
      </c>
      <c r="O101" s="24" t="s">
        <v>1545</v>
      </c>
      <c r="P101" s="20" t="s">
        <v>1546</v>
      </c>
      <c r="Q101" s="20" t="s">
        <v>1547</v>
      </c>
      <c r="R101" s="20" t="s">
        <v>1386</v>
      </c>
      <c r="S101" s="20">
        <v>153</v>
      </c>
      <c r="T101" s="25" t="s">
        <v>1220</v>
      </c>
      <c r="U101" s="20" t="s">
        <v>365</v>
      </c>
      <c r="V101" s="20" t="s">
        <v>251</v>
      </c>
      <c r="W101" s="26" t="s">
        <v>1548</v>
      </c>
      <c r="X101" s="20">
        <v>32</v>
      </c>
      <c r="Y101" s="20" t="s">
        <v>251</v>
      </c>
      <c r="Z101" s="20" t="str">
        <f t="shared" si="17"/>
        <v>-</v>
      </c>
      <c r="AA101" s="20" t="s">
        <v>1549</v>
      </c>
      <c r="AB101" s="20">
        <v>46101</v>
      </c>
      <c r="AC101" s="27">
        <v>9300000</v>
      </c>
      <c r="AD101" s="20" t="s">
        <v>1074</v>
      </c>
      <c r="AE101" s="20" t="s">
        <v>1550</v>
      </c>
      <c r="AF101" s="20">
        <v>0</v>
      </c>
      <c r="AG101" s="20">
        <v>1</v>
      </c>
      <c r="AH101" s="20" t="s">
        <v>16</v>
      </c>
      <c r="AI101" s="20">
        <v>0</v>
      </c>
      <c r="AJ101" s="20">
        <v>4</v>
      </c>
      <c r="AK101" s="20">
        <v>0</v>
      </c>
      <c r="AL101" s="20" t="s">
        <v>16</v>
      </c>
      <c r="AM101" s="20">
        <v>0</v>
      </c>
      <c r="AN101" s="20">
        <v>0</v>
      </c>
      <c r="AO101" s="20">
        <v>1</v>
      </c>
      <c r="AP101" s="26" t="s">
        <v>1551</v>
      </c>
      <c r="AQ101" s="26" t="s">
        <v>16</v>
      </c>
      <c r="AR101" s="26" t="s">
        <v>16</v>
      </c>
      <c r="AS101" s="20" t="s">
        <v>16</v>
      </c>
      <c r="AT101" s="26" t="s">
        <v>16</v>
      </c>
      <c r="AU101" s="26" t="s">
        <v>16</v>
      </c>
      <c r="AV101" s="26" t="s">
        <v>16</v>
      </c>
      <c r="AW101" s="28" t="s">
        <v>16</v>
      </c>
      <c r="AX101" s="28" t="s">
        <v>16</v>
      </c>
      <c r="AY101" s="28" t="s">
        <v>16</v>
      </c>
      <c r="AZ101" s="28" t="s">
        <v>16</v>
      </c>
      <c r="BA101" s="28" t="s">
        <v>16</v>
      </c>
      <c r="BB101" s="29">
        <v>0</v>
      </c>
      <c r="BC101" s="26">
        <v>42401</v>
      </c>
      <c r="BD101" s="26">
        <v>42550</v>
      </c>
      <c r="BE101" s="26" t="s">
        <v>1031</v>
      </c>
      <c r="BF101" s="20" t="s">
        <v>1544</v>
      </c>
      <c r="BG101" s="30">
        <v>0.2</v>
      </c>
      <c r="BH101" s="27">
        <v>1536172.9539999999</v>
      </c>
      <c r="BI101" s="20" t="s">
        <v>16</v>
      </c>
      <c r="BJ101" s="20" t="s">
        <v>16</v>
      </c>
      <c r="BK101" s="20" t="s">
        <v>16</v>
      </c>
      <c r="BL101" s="20" t="s">
        <v>16</v>
      </c>
      <c r="BM101" s="20" t="s">
        <v>16</v>
      </c>
      <c r="BN101" s="20" t="s">
        <v>16</v>
      </c>
      <c r="BO101" s="20" t="s">
        <v>16</v>
      </c>
      <c r="BP101" s="20" t="s">
        <v>16</v>
      </c>
      <c r="BQ101" s="20" t="s">
        <v>16</v>
      </c>
      <c r="BR101" s="20" t="s">
        <v>16</v>
      </c>
      <c r="BS101" s="20" t="s">
        <v>16</v>
      </c>
      <c r="BT101" s="20" t="s">
        <v>16</v>
      </c>
      <c r="BU101" s="20" t="s">
        <v>16</v>
      </c>
      <c r="BV101" s="20" t="s">
        <v>16</v>
      </c>
      <c r="BW101" s="20" t="s">
        <v>16</v>
      </c>
      <c r="BX101" s="20" t="s">
        <v>16</v>
      </c>
      <c r="BY101" s="20" t="s">
        <v>16</v>
      </c>
      <c r="BZ101" s="20" t="s">
        <v>16</v>
      </c>
      <c r="CA101" s="20" t="s">
        <v>16</v>
      </c>
      <c r="CB101" s="20" t="s">
        <v>16</v>
      </c>
      <c r="CC101" s="20" t="s">
        <v>16</v>
      </c>
      <c r="CD101" s="20" t="s">
        <v>16</v>
      </c>
      <c r="CE101" s="20">
        <f t="shared" si="18"/>
        <v>0</v>
      </c>
      <c r="CF101" s="20" t="s">
        <v>16</v>
      </c>
      <c r="CG101" s="20" t="s">
        <v>16</v>
      </c>
      <c r="CH101" s="20" t="s">
        <v>16</v>
      </c>
      <c r="CI101" s="27" t="s">
        <v>16</v>
      </c>
      <c r="CJ101" s="27" t="s">
        <v>16</v>
      </c>
      <c r="CK101" s="31" t="s">
        <v>16</v>
      </c>
      <c r="CL101" s="27" t="s">
        <v>16</v>
      </c>
      <c r="CM101" s="20" t="s">
        <v>16</v>
      </c>
      <c r="CN101" s="20" t="s">
        <v>16</v>
      </c>
      <c r="CO101" s="20" t="s">
        <v>16</v>
      </c>
      <c r="CP101" s="20" t="s">
        <v>16</v>
      </c>
      <c r="CQ101" s="20" t="s">
        <v>16</v>
      </c>
      <c r="CR101" s="20" t="s">
        <v>16</v>
      </c>
      <c r="CS101" s="27">
        <v>7680864.7699999996</v>
      </c>
      <c r="CT101" s="79">
        <f>IF(OR(CS101="",CS101="-"),"NA",IF(CS101&gt;10000000000,1,IF(CS101&gt;3000000000,2,IF(CS101&gt;1000000000,3,IF(CS101&gt;600000000,4,IF(CS101&gt;200000000,5,IF(CS101&gt;100000000,6,IF(CS101&gt;50000000,7,IF(CS101&gt;30000000,8,IF(CS101&gt;10000000,9,IF(CS101&gt;7000000,10,IF(CS101&gt;4000000,11,IF(CS101&gt;2000000,12,IF(CS101&gt;1000000,13,IF(CS101&gt;700000,14,IF(CS101&gt;600000,15,IF(CS101&gt;500000,16,IF(CS101&gt;400000,17,IF(CS101&gt;300000,18,IF(CS101&gt;200000,19,IF(CS101&gt;=0,20,ERROR”)))))))))))))))))))))</f>
        <v>10</v>
      </c>
      <c r="CU101" s="27">
        <v>8909803.1331999991</v>
      </c>
      <c r="CV101" s="27">
        <f t="shared" si="16"/>
        <v>1619135.2300000004</v>
      </c>
      <c r="CW101" s="32">
        <v>0.17410056236559143</v>
      </c>
      <c r="CX101" s="32">
        <v>0.82589943763440854</v>
      </c>
      <c r="CY101" s="27">
        <v>390196.86680000089</v>
      </c>
      <c r="CZ101" s="20" t="s">
        <v>16</v>
      </c>
      <c r="DA101" s="20" t="s">
        <v>16</v>
      </c>
      <c r="DB101" s="20">
        <v>149</v>
      </c>
      <c r="DC101" s="20">
        <v>4.9666666666666668</v>
      </c>
      <c r="DD101" s="30">
        <v>0.01</v>
      </c>
      <c r="DE101" s="20">
        <v>1</v>
      </c>
      <c r="DF101" s="20">
        <v>2</v>
      </c>
      <c r="DG101" s="20" t="s">
        <v>1552</v>
      </c>
      <c r="DH101" s="20">
        <v>4</v>
      </c>
      <c r="DI101" s="20" t="s">
        <v>16</v>
      </c>
      <c r="DJ101" s="20"/>
      <c r="DK101" s="20" t="s">
        <v>16</v>
      </c>
      <c r="DL101" s="20" t="s">
        <v>16</v>
      </c>
      <c r="DM101" s="20" t="s">
        <v>16</v>
      </c>
      <c r="DN101" s="20"/>
      <c r="DO101" s="33">
        <f t="shared" si="19"/>
        <v>1</v>
      </c>
      <c r="DP101" s="33">
        <f t="shared" si="20"/>
        <v>0</v>
      </c>
      <c r="DQ101" s="33">
        <f t="shared" si="21"/>
        <v>1</v>
      </c>
      <c r="DR101" s="33">
        <f t="shared" si="22"/>
        <v>0</v>
      </c>
      <c r="DS101" s="27">
        <f t="shared" si="23"/>
        <v>7680864.7699999996</v>
      </c>
      <c r="DT101" s="27">
        <f t="shared" si="24"/>
        <v>0</v>
      </c>
      <c r="DU101" s="27">
        <f t="shared" si="25"/>
        <v>0</v>
      </c>
      <c r="DV101" s="27">
        <f t="shared" si="26"/>
        <v>7680864.7699999996</v>
      </c>
      <c r="DW101" s="27">
        <f t="shared" si="29"/>
        <v>7680864.7699999996</v>
      </c>
      <c r="DX101" s="20" t="s">
        <v>16</v>
      </c>
      <c r="DY101" s="20" t="s">
        <v>16</v>
      </c>
      <c r="DZ101" s="20" t="s">
        <v>16</v>
      </c>
      <c r="EA101" s="20" t="s">
        <v>16</v>
      </c>
      <c r="EB101" s="20">
        <v>7680864.7699999996</v>
      </c>
      <c r="EC101" s="20">
        <v>0</v>
      </c>
      <c r="ED101" s="20" t="s">
        <v>16</v>
      </c>
      <c r="EE101" s="30">
        <v>0.1</v>
      </c>
      <c r="EF101" s="30">
        <v>0.1</v>
      </c>
      <c r="EG101" s="20" t="s">
        <v>16</v>
      </c>
      <c r="EH101" s="20">
        <v>7680864.7699999996</v>
      </c>
      <c r="EI101" s="20" t="s">
        <v>16</v>
      </c>
      <c r="EJ101" s="20" t="s">
        <v>16</v>
      </c>
      <c r="EK101" s="20" t="s">
        <v>16</v>
      </c>
      <c r="EL101" s="20" t="s">
        <v>1074</v>
      </c>
      <c r="EM101" s="20" t="s">
        <v>1544</v>
      </c>
      <c r="EN101" s="20" t="s">
        <v>16</v>
      </c>
      <c r="EO101" s="20" t="s">
        <v>1550</v>
      </c>
      <c r="EP101" s="20" t="s">
        <v>16</v>
      </c>
      <c r="EQ101" s="20" t="s">
        <v>16</v>
      </c>
      <c r="ER101" s="20" t="s">
        <v>1553</v>
      </c>
      <c r="ES101" s="20" t="s">
        <v>1465</v>
      </c>
      <c r="ET101" s="20">
        <v>153</v>
      </c>
      <c r="EU101" s="20">
        <v>3100</v>
      </c>
      <c r="EV101" s="20" t="s">
        <v>406</v>
      </c>
      <c r="EW101" s="20" t="s">
        <v>251</v>
      </c>
      <c r="EX101" s="34" t="s">
        <v>16</v>
      </c>
      <c r="EY101" s="58">
        <v>1</v>
      </c>
      <c r="EZ101" s="21"/>
    </row>
    <row r="102" spans="1:156" s="64" customFormat="1" ht="12.75" customHeight="1" x14ac:dyDescent="0.2">
      <c r="A102" s="64" t="s">
        <v>2585</v>
      </c>
      <c r="B102" s="64" t="s">
        <v>2587</v>
      </c>
      <c r="C102" s="64">
        <v>798849</v>
      </c>
      <c r="D102" s="64" t="s">
        <v>2585</v>
      </c>
      <c r="E102" s="64" t="s">
        <v>2586</v>
      </c>
      <c r="F102" s="64" t="s">
        <v>2587</v>
      </c>
      <c r="G102" s="20" t="s">
        <v>194</v>
      </c>
      <c r="H102" s="20" t="s">
        <v>1083</v>
      </c>
      <c r="I102" s="20" t="s">
        <v>323</v>
      </c>
      <c r="J102" s="22" t="s">
        <v>2588</v>
      </c>
      <c r="K102" s="23">
        <v>0</v>
      </c>
      <c r="L102" s="23">
        <v>1</v>
      </c>
      <c r="M102" s="23" t="s">
        <v>16</v>
      </c>
      <c r="N102" s="23">
        <v>1</v>
      </c>
      <c r="O102" s="24" t="s">
        <v>1798</v>
      </c>
      <c r="P102" s="20" t="s">
        <v>1799</v>
      </c>
      <c r="Q102" s="20" t="s">
        <v>2589</v>
      </c>
      <c r="R102" s="20" t="s">
        <v>1801</v>
      </c>
      <c r="S102" s="20">
        <v>381</v>
      </c>
      <c r="T102" s="25">
        <v>15900</v>
      </c>
      <c r="U102" s="20" t="s">
        <v>1237</v>
      </c>
      <c r="V102" s="20" t="s">
        <v>251</v>
      </c>
      <c r="W102" s="26">
        <v>41822</v>
      </c>
      <c r="X102" s="20">
        <v>110</v>
      </c>
      <c r="Y102" s="20" t="s">
        <v>251</v>
      </c>
      <c r="Z102" s="20">
        <f t="shared" si="17"/>
        <v>234</v>
      </c>
      <c r="AA102" s="20" t="s">
        <v>2590</v>
      </c>
      <c r="AB102" s="20">
        <v>46101</v>
      </c>
      <c r="AC102" s="27">
        <v>522000</v>
      </c>
      <c r="AD102" s="20" t="s">
        <v>1074</v>
      </c>
      <c r="AE102" s="20" t="s">
        <v>2591</v>
      </c>
      <c r="AF102" s="20">
        <v>1</v>
      </c>
      <c r="AG102" s="20">
        <v>1</v>
      </c>
      <c r="AH102" s="20" t="s">
        <v>16</v>
      </c>
      <c r="AI102" s="21" t="s">
        <v>4862</v>
      </c>
      <c r="AJ102" s="20">
        <v>2</v>
      </c>
      <c r="AK102" s="20">
        <v>0</v>
      </c>
      <c r="AL102" s="20" t="s">
        <v>16</v>
      </c>
      <c r="AM102" s="20">
        <v>1</v>
      </c>
      <c r="AN102" s="20">
        <v>1</v>
      </c>
      <c r="AO102" s="20">
        <v>1</v>
      </c>
      <c r="AP102" s="26" t="s">
        <v>1806</v>
      </c>
      <c r="AQ102" s="26" t="s">
        <v>16</v>
      </c>
      <c r="AR102" s="26" t="s">
        <v>16</v>
      </c>
      <c r="AS102" s="20" t="s">
        <v>16</v>
      </c>
      <c r="AT102" s="26" t="s">
        <v>16</v>
      </c>
      <c r="AU102" s="26" t="s">
        <v>16</v>
      </c>
      <c r="AV102" s="26" t="s">
        <v>16</v>
      </c>
      <c r="AW102" s="28" t="s">
        <v>16</v>
      </c>
      <c r="AX102" s="28" t="s">
        <v>16</v>
      </c>
      <c r="AY102" s="28" t="s">
        <v>16</v>
      </c>
      <c r="AZ102" s="28" t="s">
        <v>16</v>
      </c>
      <c r="BA102" s="28" t="s">
        <v>16</v>
      </c>
      <c r="BB102" s="29">
        <v>0</v>
      </c>
      <c r="BC102" s="26">
        <v>42056</v>
      </c>
      <c r="BD102" s="26">
        <v>42086</v>
      </c>
      <c r="BE102" s="26">
        <v>42096</v>
      </c>
      <c r="BF102" s="20" t="s">
        <v>2592</v>
      </c>
      <c r="BG102" s="30">
        <v>0.2</v>
      </c>
      <c r="BH102" s="27">
        <v>89999.922000000006</v>
      </c>
      <c r="BI102" s="20" t="s">
        <v>16</v>
      </c>
      <c r="BJ102" s="20" t="s">
        <v>16</v>
      </c>
      <c r="BK102" s="20" t="s">
        <v>16</v>
      </c>
      <c r="BL102" s="20" t="s">
        <v>16</v>
      </c>
      <c r="BM102" s="20" t="s">
        <v>16</v>
      </c>
      <c r="BN102" s="20" t="s">
        <v>16</v>
      </c>
      <c r="BO102" s="20" t="s">
        <v>16</v>
      </c>
      <c r="BP102" s="20" t="s">
        <v>16</v>
      </c>
      <c r="BQ102" s="20" t="s">
        <v>16</v>
      </c>
      <c r="BR102" s="20" t="s">
        <v>16</v>
      </c>
      <c r="BS102" s="20" t="s">
        <v>16</v>
      </c>
      <c r="BT102" s="20" t="s">
        <v>16</v>
      </c>
      <c r="BU102" s="20" t="s">
        <v>16</v>
      </c>
      <c r="BV102" s="20" t="s">
        <v>16</v>
      </c>
      <c r="BW102" s="20" t="s">
        <v>16</v>
      </c>
      <c r="BX102" s="20" t="s">
        <v>16</v>
      </c>
      <c r="BY102" s="20" t="s">
        <v>16</v>
      </c>
      <c r="BZ102" s="20" t="s">
        <v>16</v>
      </c>
      <c r="CA102" s="20" t="s">
        <v>16</v>
      </c>
      <c r="CB102" s="20" t="s">
        <v>16</v>
      </c>
      <c r="CC102" s="20" t="s">
        <v>16</v>
      </c>
      <c r="CD102" s="20" t="s">
        <v>16</v>
      </c>
      <c r="CE102" s="20">
        <f t="shared" si="18"/>
        <v>0</v>
      </c>
      <c r="CF102" s="20" t="s">
        <v>16</v>
      </c>
      <c r="CG102" s="20" t="s">
        <v>16</v>
      </c>
      <c r="CH102" s="20" t="s">
        <v>16</v>
      </c>
      <c r="CI102" s="27" t="s">
        <v>16</v>
      </c>
      <c r="CJ102" s="27" t="s">
        <v>16</v>
      </c>
      <c r="CK102" s="31" t="s">
        <v>16</v>
      </c>
      <c r="CL102" s="27" t="s">
        <v>16</v>
      </c>
      <c r="CM102" s="20" t="s">
        <v>16</v>
      </c>
      <c r="CN102" s="20" t="s">
        <v>16</v>
      </c>
      <c r="CO102" s="20" t="s">
        <v>16</v>
      </c>
      <c r="CP102" s="20" t="s">
        <v>16</v>
      </c>
      <c r="CQ102" s="20" t="s">
        <v>16</v>
      </c>
      <c r="CR102" s="20" t="s">
        <v>16</v>
      </c>
      <c r="CS102" s="27">
        <v>449999.61</v>
      </c>
      <c r="CT102" s="79">
        <f>IF(OR(CS102="",CS102="-"),"NA",IF(CS102&gt;10000000000,1,IF(CS102&gt;3000000000,2,IF(CS102&gt;1000000000,3,IF(CS102&gt;600000000,4,IF(CS102&gt;200000000,5,IF(CS102&gt;100000000,6,IF(CS102&gt;50000000,7,IF(CS102&gt;30000000,8,IF(CS102&gt;10000000,9,IF(CS102&gt;7000000,10,IF(CS102&gt;4000000,11,IF(CS102&gt;2000000,12,IF(CS102&gt;1000000,13,IF(CS102&gt;700000,14,IF(CS102&gt;600000,15,IF(CS102&gt;500000,16,IF(CS102&gt;400000,17,IF(CS102&gt;300000,18,IF(CS102&gt;200000,19,IF(CS102&gt;=0,20,ERROR”)))))))))))))))))))))</f>
        <v>17</v>
      </c>
      <c r="CU102" s="27">
        <v>521999.54759999993</v>
      </c>
      <c r="CV102" s="27">
        <f t="shared" si="16"/>
        <v>72000.390000000014</v>
      </c>
      <c r="CW102" s="32">
        <v>0.13793178160919542</v>
      </c>
      <c r="CX102" s="32">
        <v>0.86206821839080461</v>
      </c>
      <c r="CY102" s="27">
        <v>0.45240000006742775</v>
      </c>
      <c r="CZ102" s="20" t="s">
        <v>16</v>
      </c>
      <c r="DA102" s="20" t="s">
        <v>16</v>
      </c>
      <c r="DB102" s="20">
        <v>30</v>
      </c>
      <c r="DC102" s="20">
        <v>1</v>
      </c>
      <c r="DD102" s="30">
        <v>0.1</v>
      </c>
      <c r="DE102" s="20">
        <v>0</v>
      </c>
      <c r="DF102" s="20"/>
      <c r="DG102" s="20">
        <v>0</v>
      </c>
      <c r="DH102" s="20">
        <v>0</v>
      </c>
      <c r="DI102" s="20">
        <v>1</v>
      </c>
      <c r="DJ102" s="20">
        <v>0</v>
      </c>
      <c r="DK102" s="20">
        <v>449999.61</v>
      </c>
      <c r="DL102" s="76">
        <v>0</v>
      </c>
      <c r="DM102" s="20" t="s">
        <v>16</v>
      </c>
      <c r="DN102" s="34">
        <v>0</v>
      </c>
      <c r="DO102" s="33">
        <f t="shared" si="19"/>
        <v>4</v>
      </c>
      <c r="DP102" s="33">
        <f t="shared" si="20"/>
        <v>0</v>
      </c>
      <c r="DQ102" s="33">
        <f t="shared" si="21"/>
        <v>4</v>
      </c>
      <c r="DR102" s="33">
        <f t="shared" si="22"/>
        <v>0</v>
      </c>
      <c r="DS102" s="27">
        <f t="shared" si="23"/>
        <v>1669998.5199999998</v>
      </c>
      <c r="DT102" s="27">
        <f t="shared" si="24"/>
        <v>0</v>
      </c>
      <c r="DU102" s="27">
        <f t="shared" si="25"/>
        <v>0</v>
      </c>
      <c r="DV102" s="27">
        <f t="shared" si="26"/>
        <v>1669998.5199999998</v>
      </c>
      <c r="DW102" s="27">
        <f t="shared" si="29"/>
        <v>417499.62999999995</v>
      </c>
      <c r="DX102" s="20" t="s">
        <v>16</v>
      </c>
      <c r="DY102" s="20" t="s">
        <v>16</v>
      </c>
      <c r="DZ102" s="20" t="s">
        <v>16</v>
      </c>
      <c r="EA102" s="20" t="s">
        <v>16</v>
      </c>
      <c r="EB102" s="20">
        <v>449999.61</v>
      </c>
      <c r="EC102" s="20">
        <v>0</v>
      </c>
      <c r="ED102" s="20" t="s">
        <v>16</v>
      </c>
      <c r="EE102" s="30">
        <v>0.1</v>
      </c>
      <c r="EF102" s="30">
        <v>0.1</v>
      </c>
      <c r="EG102" s="20" t="s">
        <v>16</v>
      </c>
      <c r="EH102" s="20">
        <v>449999.61</v>
      </c>
      <c r="EI102" s="20" t="s">
        <v>16</v>
      </c>
      <c r="EJ102" s="20" t="s">
        <v>16</v>
      </c>
      <c r="EK102" s="20" t="s">
        <v>16</v>
      </c>
      <c r="EL102" s="20" t="s">
        <v>1074</v>
      </c>
      <c r="EM102" s="20" t="s">
        <v>2592</v>
      </c>
      <c r="EN102" s="20" t="s">
        <v>16</v>
      </c>
      <c r="EO102" s="20" t="s">
        <v>2591</v>
      </c>
      <c r="EP102" s="20" t="s">
        <v>16</v>
      </c>
      <c r="EQ102" s="20" t="s">
        <v>16</v>
      </c>
      <c r="ER102" s="20" t="s">
        <v>2593</v>
      </c>
      <c r="ES102" s="20" t="s">
        <v>1819</v>
      </c>
      <c r="ET102" s="20">
        <v>381</v>
      </c>
      <c r="EU102" s="20">
        <v>15900</v>
      </c>
      <c r="EV102" s="20" t="s">
        <v>1241</v>
      </c>
      <c r="EW102" s="20" t="s">
        <v>251</v>
      </c>
      <c r="EX102" s="34" t="s">
        <v>16</v>
      </c>
      <c r="EY102" s="58">
        <v>1</v>
      </c>
      <c r="EZ102" s="21"/>
    </row>
    <row r="103" spans="1:156" s="64" customFormat="1" ht="12.75" customHeight="1" x14ac:dyDescent="0.2">
      <c r="A103" s="64" t="s">
        <v>2496</v>
      </c>
      <c r="B103" s="64" t="s">
        <v>2498</v>
      </c>
      <c r="C103" s="64">
        <v>798885</v>
      </c>
      <c r="D103" s="64" t="s">
        <v>2496</v>
      </c>
      <c r="E103" s="64" t="s">
        <v>2497</v>
      </c>
      <c r="F103" s="64" t="s">
        <v>2498</v>
      </c>
      <c r="G103" s="20" t="s">
        <v>194</v>
      </c>
      <c r="H103" s="20" t="s">
        <v>1083</v>
      </c>
      <c r="I103" s="20" t="s">
        <v>323</v>
      </c>
      <c r="J103" s="22" t="s">
        <v>2499</v>
      </c>
      <c r="K103" s="23">
        <v>0</v>
      </c>
      <c r="L103" s="23">
        <v>1</v>
      </c>
      <c r="M103" s="23" t="s">
        <v>16</v>
      </c>
      <c r="N103" s="23">
        <v>1</v>
      </c>
      <c r="O103" s="24" t="s">
        <v>1798</v>
      </c>
      <c r="P103" s="20" t="s">
        <v>1799</v>
      </c>
      <c r="Q103" s="20" t="s">
        <v>1800</v>
      </c>
      <c r="R103" s="20" t="s">
        <v>1801</v>
      </c>
      <c r="S103" s="20">
        <v>381</v>
      </c>
      <c r="T103" s="25" t="s">
        <v>721</v>
      </c>
      <c r="U103" s="20" t="s">
        <v>1237</v>
      </c>
      <c r="V103" s="20" t="s">
        <v>251</v>
      </c>
      <c r="W103" s="26">
        <v>41822</v>
      </c>
      <c r="X103" s="20">
        <v>110</v>
      </c>
      <c r="Y103" s="20" t="s">
        <v>251</v>
      </c>
      <c r="Z103" s="20">
        <f t="shared" si="17"/>
        <v>233</v>
      </c>
      <c r="AA103" s="20" t="s">
        <v>1805</v>
      </c>
      <c r="AB103" s="20">
        <v>46101</v>
      </c>
      <c r="AC103" s="27">
        <v>522000</v>
      </c>
      <c r="AD103" s="20" t="s">
        <v>1074</v>
      </c>
      <c r="AE103" s="20" t="s">
        <v>1146</v>
      </c>
      <c r="AF103" s="20">
        <v>3</v>
      </c>
      <c r="AG103" s="20">
        <v>1</v>
      </c>
      <c r="AH103" s="20">
        <v>1</v>
      </c>
      <c r="AI103" s="20">
        <v>0</v>
      </c>
      <c r="AJ103" s="20">
        <v>2</v>
      </c>
      <c r="AK103" s="20">
        <v>0</v>
      </c>
      <c r="AL103" s="20">
        <v>0</v>
      </c>
      <c r="AM103" s="20">
        <v>1</v>
      </c>
      <c r="AN103" s="20">
        <v>1</v>
      </c>
      <c r="AO103" s="20">
        <v>1</v>
      </c>
      <c r="AP103" s="26" t="s">
        <v>2500</v>
      </c>
      <c r="AQ103" s="26" t="s">
        <v>16</v>
      </c>
      <c r="AR103" s="26" t="s">
        <v>16</v>
      </c>
      <c r="AS103" s="20" t="s">
        <v>16</v>
      </c>
      <c r="AT103" s="26" t="s">
        <v>16</v>
      </c>
      <c r="AU103" s="26" t="s">
        <v>16</v>
      </c>
      <c r="AV103" s="26" t="s">
        <v>16</v>
      </c>
      <c r="AW103" s="28" t="s">
        <v>16</v>
      </c>
      <c r="AX103" s="28" t="s">
        <v>16</v>
      </c>
      <c r="AY103" s="28" t="s">
        <v>16</v>
      </c>
      <c r="AZ103" s="28" t="s">
        <v>16</v>
      </c>
      <c r="BA103" s="28" t="s">
        <v>16</v>
      </c>
      <c r="BB103" s="29">
        <v>0</v>
      </c>
      <c r="BC103" s="26">
        <v>42055</v>
      </c>
      <c r="BD103" s="26">
        <v>42083</v>
      </c>
      <c r="BE103" s="26">
        <v>42096</v>
      </c>
      <c r="BF103" s="20" t="s">
        <v>2501</v>
      </c>
      <c r="BG103" s="30">
        <v>0.2</v>
      </c>
      <c r="BH103" s="27">
        <v>89999.972000000009</v>
      </c>
      <c r="BI103" s="20" t="s">
        <v>16</v>
      </c>
      <c r="BJ103" s="20" t="s">
        <v>16</v>
      </c>
      <c r="BK103" s="20" t="s">
        <v>16</v>
      </c>
      <c r="BL103" s="20" t="s">
        <v>16</v>
      </c>
      <c r="BM103" s="20" t="s">
        <v>16</v>
      </c>
      <c r="BN103" s="20" t="s">
        <v>16</v>
      </c>
      <c r="BO103" s="20" t="s">
        <v>16</v>
      </c>
      <c r="BP103" s="20" t="s">
        <v>16</v>
      </c>
      <c r="BQ103" s="20" t="s">
        <v>16</v>
      </c>
      <c r="BR103" s="20" t="s">
        <v>16</v>
      </c>
      <c r="BS103" s="20" t="s">
        <v>16</v>
      </c>
      <c r="BT103" s="20" t="s">
        <v>16</v>
      </c>
      <c r="BU103" s="20" t="s">
        <v>16</v>
      </c>
      <c r="BV103" s="20" t="s">
        <v>16</v>
      </c>
      <c r="BW103" s="20" t="s">
        <v>16</v>
      </c>
      <c r="BX103" s="20" t="s">
        <v>16</v>
      </c>
      <c r="BY103" s="20" t="s">
        <v>16</v>
      </c>
      <c r="BZ103" s="20" t="s">
        <v>16</v>
      </c>
      <c r="CA103" s="20" t="s">
        <v>16</v>
      </c>
      <c r="CB103" s="20" t="s">
        <v>16</v>
      </c>
      <c r="CC103" s="20" t="s">
        <v>16</v>
      </c>
      <c r="CD103" s="20" t="s">
        <v>16</v>
      </c>
      <c r="CE103" s="20">
        <f t="shared" si="18"/>
        <v>0</v>
      </c>
      <c r="CF103" s="20" t="s">
        <v>16</v>
      </c>
      <c r="CG103" s="20" t="s">
        <v>16</v>
      </c>
      <c r="CH103" s="20" t="s">
        <v>16</v>
      </c>
      <c r="CI103" s="27" t="s">
        <v>16</v>
      </c>
      <c r="CJ103" s="27" t="s">
        <v>16</v>
      </c>
      <c r="CK103" s="31" t="s">
        <v>16</v>
      </c>
      <c r="CL103" s="27" t="s">
        <v>16</v>
      </c>
      <c r="CM103" s="20" t="s">
        <v>16</v>
      </c>
      <c r="CN103" s="20" t="s">
        <v>16</v>
      </c>
      <c r="CO103" s="20" t="s">
        <v>16</v>
      </c>
      <c r="CP103" s="20" t="s">
        <v>16</v>
      </c>
      <c r="CQ103" s="20" t="s">
        <v>16</v>
      </c>
      <c r="CR103" s="20" t="s">
        <v>16</v>
      </c>
      <c r="CS103" s="27">
        <v>449999.86</v>
      </c>
      <c r="CT103" s="79">
        <f>IF(OR(CS103="",CS103="-"),"NA",IF(CS103&gt;10000000000,1,IF(CS103&gt;3000000000,2,IF(CS103&gt;1000000000,3,IF(CS103&gt;600000000,4,IF(CS103&gt;200000000,5,IF(CS103&gt;100000000,6,IF(CS103&gt;50000000,7,IF(CS103&gt;30000000,8,IF(CS103&gt;10000000,9,IF(CS103&gt;7000000,10,IF(CS103&gt;4000000,11,IF(CS103&gt;2000000,12,IF(CS103&gt;1000000,13,IF(CS103&gt;700000,14,IF(CS103&gt;600000,15,IF(CS103&gt;500000,16,IF(CS103&gt;400000,17,IF(CS103&gt;300000,18,IF(CS103&gt;200000,19,IF(CS103&gt;=0,20,ERROR”)))))))))))))))))))))</f>
        <v>17</v>
      </c>
      <c r="CU103" s="27">
        <v>521999.83759999997</v>
      </c>
      <c r="CV103" s="27">
        <f t="shared" si="16"/>
        <v>72000.140000000014</v>
      </c>
      <c r="CW103" s="32">
        <v>0.13793130268199236</v>
      </c>
      <c r="CX103" s="32">
        <v>0.86206869731800762</v>
      </c>
      <c r="CY103" s="27">
        <v>0.16240000003017485</v>
      </c>
      <c r="CZ103" s="20" t="s">
        <v>16</v>
      </c>
      <c r="DA103" s="20" t="s">
        <v>16</v>
      </c>
      <c r="DB103" s="20">
        <v>28</v>
      </c>
      <c r="DC103" s="20">
        <v>0.93333333333333335</v>
      </c>
      <c r="DD103" s="30">
        <v>0.1</v>
      </c>
      <c r="DE103" s="20">
        <v>0</v>
      </c>
      <c r="DF103" s="20"/>
      <c r="DG103" s="20">
        <v>0</v>
      </c>
      <c r="DH103" s="20">
        <v>0</v>
      </c>
      <c r="DI103" s="20">
        <v>1</v>
      </c>
      <c r="DJ103" s="20">
        <v>0</v>
      </c>
      <c r="DK103" s="20">
        <v>449999.86</v>
      </c>
      <c r="DL103" s="76">
        <v>0</v>
      </c>
      <c r="DM103" s="20" t="s">
        <v>1149</v>
      </c>
      <c r="DN103" s="34">
        <v>0</v>
      </c>
      <c r="DO103" s="33">
        <f t="shared" si="19"/>
        <v>4</v>
      </c>
      <c r="DP103" s="33">
        <f t="shared" si="20"/>
        <v>0</v>
      </c>
      <c r="DQ103" s="33">
        <f t="shared" si="21"/>
        <v>4</v>
      </c>
      <c r="DR103" s="33">
        <f t="shared" si="22"/>
        <v>0</v>
      </c>
      <c r="DS103" s="27">
        <f t="shared" si="23"/>
        <v>1669998.5199999998</v>
      </c>
      <c r="DT103" s="27">
        <f t="shared" si="24"/>
        <v>0</v>
      </c>
      <c r="DU103" s="27">
        <f t="shared" si="25"/>
        <v>0</v>
      </c>
      <c r="DV103" s="27">
        <f t="shared" si="26"/>
        <v>1669998.5199999998</v>
      </c>
      <c r="DW103" s="27">
        <f t="shared" si="29"/>
        <v>417499.62999999995</v>
      </c>
      <c r="DX103" s="20" t="s">
        <v>16</v>
      </c>
      <c r="DY103" s="20" t="s">
        <v>16</v>
      </c>
      <c r="DZ103" s="20" t="s">
        <v>16</v>
      </c>
      <c r="EA103" s="20" t="s">
        <v>16</v>
      </c>
      <c r="EB103" s="20">
        <v>449999.86</v>
      </c>
      <c r="EC103" s="20">
        <v>0</v>
      </c>
      <c r="ED103" s="20" t="s">
        <v>16</v>
      </c>
      <c r="EE103" s="30">
        <v>0.1</v>
      </c>
      <c r="EF103" s="30">
        <v>0.1</v>
      </c>
      <c r="EG103" s="20" t="s">
        <v>16</v>
      </c>
      <c r="EH103" s="20">
        <v>449999.86</v>
      </c>
      <c r="EI103" s="20" t="s">
        <v>16</v>
      </c>
      <c r="EJ103" s="20" t="s">
        <v>16</v>
      </c>
      <c r="EK103" s="20" t="s">
        <v>16</v>
      </c>
      <c r="EL103" s="20" t="s">
        <v>1074</v>
      </c>
      <c r="EM103" s="20" t="s">
        <v>2501</v>
      </c>
      <c r="EN103" s="20" t="s">
        <v>16</v>
      </c>
      <c r="EO103" s="20" t="s">
        <v>1146</v>
      </c>
      <c r="EP103" s="20" t="s">
        <v>16</v>
      </c>
      <c r="EQ103" s="20" t="s">
        <v>16</v>
      </c>
      <c r="ER103" s="20" t="s">
        <v>1818</v>
      </c>
      <c r="ES103" s="20" t="s">
        <v>1819</v>
      </c>
      <c r="ET103" s="20">
        <v>381</v>
      </c>
      <c r="EU103" s="20">
        <v>15900</v>
      </c>
      <c r="EV103" s="20" t="s">
        <v>1241</v>
      </c>
      <c r="EW103" s="20" t="s">
        <v>251</v>
      </c>
      <c r="EX103" s="34" t="s">
        <v>16</v>
      </c>
      <c r="EY103" s="58">
        <v>1</v>
      </c>
      <c r="EZ103" s="21"/>
    </row>
    <row r="104" spans="1:156" s="64" customFormat="1" ht="12.75" customHeight="1" x14ac:dyDescent="0.2">
      <c r="A104" s="64" t="s">
        <v>2488</v>
      </c>
      <c r="B104" s="64" t="s">
        <v>2490</v>
      </c>
      <c r="C104" s="64">
        <v>798942</v>
      </c>
      <c r="D104" s="64" t="s">
        <v>2488</v>
      </c>
      <c r="E104" s="64" t="s">
        <v>2489</v>
      </c>
      <c r="F104" s="64" t="s">
        <v>2490</v>
      </c>
      <c r="G104" s="20" t="s">
        <v>194</v>
      </c>
      <c r="H104" s="20" t="s">
        <v>1083</v>
      </c>
      <c r="I104" s="20" t="s">
        <v>323</v>
      </c>
      <c r="J104" s="22" t="s">
        <v>2491</v>
      </c>
      <c r="K104" s="23">
        <v>0</v>
      </c>
      <c r="L104" s="23">
        <v>1</v>
      </c>
      <c r="M104" s="23" t="s">
        <v>16</v>
      </c>
      <c r="N104" s="23">
        <v>1</v>
      </c>
      <c r="O104" s="24" t="s">
        <v>1798</v>
      </c>
      <c r="P104" s="20" t="s">
        <v>1799</v>
      </c>
      <c r="Q104" s="20" t="s">
        <v>1800</v>
      </c>
      <c r="R104" s="20" t="s">
        <v>1801</v>
      </c>
      <c r="S104" s="20">
        <v>381</v>
      </c>
      <c r="T104" s="25">
        <v>15900</v>
      </c>
      <c r="U104" s="20" t="s">
        <v>1237</v>
      </c>
      <c r="V104" s="20" t="s">
        <v>251</v>
      </c>
      <c r="W104" s="26">
        <v>41822</v>
      </c>
      <c r="X104" s="20">
        <v>110</v>
      </c>
      <c r="Y104" s="20" t="s">
        <v>251</v>
      </c>
      <c r="Z104" s="20">
        <f t="shared" si="17"/>
        <v>233</v>
      </c>
      <c r="AA104" s="20" t="s">
        <v>1805</v>
      </c>
      <c r="AB104" s="20">
        <v>46101</v>
      </c>
      <c r="AC104" s="27">
        <v>8530640</v>
      </c>
      <c r="AD104" s="20" t="s">
        <v>1074</v>
      </c>
      <c r="AE104" s="20" t="s">
        <v>1146</v>
      </c>
      <c r="AF104" s="20">
        <v>3</v>
      </c>
      <c r="AG104" s="20">
        <v>1</v>
      </c>
      <c r="AH104" s="20">
        <v>3</v>
      </c>
      <c r="AI104" s="20">
        <v>0.5</v>
      </c>
      <c r="AJ104" s="20">
        <v>2</v>
      </c>
      <c r="AK104" s="20">
        <v>0</v>
      </c>
      <c r="AL104" s="20" t="s">
        <v>16</v>
      </c>
      <c r="AM104" s="20">
        <v>1</v>
      </c>
      <c r="AN104" s="20">
        <v>1</v>
      </c>
      <c r="AO104" s="20">
        <v>1</v>
      </c>
      <c r="AP104" s="26" t="s">
        <v>1479</v>
      </c>
      <c r="AQ104" s="26" t="s">
        <v>16</v>
      </c>
      <c r="AR104" s="26" t="s">
        <v>16</v>
      </c>
      <c r="AS104" s="20" t="s">
        <v>16</v>
      </c>
      <c r="AT104" s="26" t="s">
        <v>16</v>
      </c>
      <c r="AU104" s="26" t="s">
        <v>16</v>
      </c>
      <c r="AV104" s="26" t="s">
        <v>16</v>
      </c>
      <c r="AW104" s="28" t="s">
        <v>16</v>
      </c>
      <c r="AX104" s="28" t="s">
        <v>16</v>
      </c>
      <c r="AY104" s="28" t="s">
        <v>16</v>
      </c>
      <c r="AZ104" s="28" t="s">
        <v>16</v>
      </c>
      <c r="BA104" s="28" t="s">
        <v>16</v>
      </c>
      <c r="BB104" s="29">
        <v>0</v>
      </c>
      <c r="BC104" s="26">
        <v>42055</v>
      </c>
      <c r="BD104" s="26">
        <v>42083</v>
      </c>
      <c r="BE104" s="26">
        <v>42096</v>
      </c>
      <c r="BF104" s="20" t="s">
        <v>2491</v>
      </c>
      <c r="BG104" s="30">
        <v>0.2</v>
      </c>
      <c r="BH104" s="27">
        <v>74999.819999999992</v>
      </c>
      <c r="BI104" s="20" t="s">
        <v>16</v>
      </c>
      <c r="BJ104" s="20" t="s">
        <v>16</v>
      </c>
      <c r="BK104" s="20" t="s">
        <v>16</v>
      </c>
      <c r="BL104" s="20" t="s">
        <v>16</v>
      </c>
      <c r="BM104" s="20" t="s">
        <v>16</v>
      </c>
      <c r="BN104" s="20" t="s">
        <v>16</v>
      </c>
      <c r="BO104" s="20" t="s">
        <v>16</v>
      </c>
      <c r="BP104" s="20" t="s">
        <v>16</v>
      </c>
      <c r="BQ104" s="20" t="s">
        <v>16</v>
      </c>
      <c r="BR104" s="20" t="s">
        <v>16</v>
      </c>
      <c r="BS104" s="20" t="s">
        <v>16</v>
      </c>
      <c r="BT104" s="20" t="s">
        <v>16</v>
      </c>
      <c r="BU104" s="20" t="s">
        <v>16</v>
      </c>
      <c r="BV104" s="20" t="s">
        <v>16</v>
      </c>
      <c r="BW104" s="20" t="s">
        <v>16</v>
      </c>
      <c r="BX104" s="20" t="s">
        <v>16</v>
      </c>
      <c r="BY104" s="20" t="s">
        <v>16</v>
      </c>
      <c r="BZ104" s="20" t="s">
        <v>16</v>
      </c>
      <c r="CA104" s="20" t="s">
        <v>16</v>
      </c>
      <c r="CB104" s="20" t="s">
        <v>16</v>
      </c>
      <c r="CC104" s="20" t="s">
        <v>16</v>
      </c>
      <c r="CD104" s="20" t="s">
        <v>16</v>
      </c>
      <c r="CE104" s="20">
        <f t="shared" si="18"/>
        <v>0</v>
      </c>
      <c r="CF104" s="20" t="s">
        <v>16</v>
      </c>
      <c r="CG104" s="20" t="s">
        <v>16</v>
      </c>
      <c r="CH104" s="20" t="s">
        <v>16</v>
      </c>
      <c r="CI104" s="27" t="s">
        <v>16</v>
      </c>
      <c r="CJ104" s="27" t="s">
        <v>16</v>
      </c>
      <c r="CK104" s="31" t="s">
        <v>16</v>
      </c>
      <c r="CL104" s="27" t="s">
        <v>16</v>
      </c>
      <c r="CM104" s="20" t="s">
        <v>16</v>
      </c>
      <c r="CN104" s="20" t="s">
        <v>16</v>
      </c>
      <c r="CO104" s="20" t="s">
        <v>16</v>
      </c>
      <c r="CP104" s="20" t="s">
        <v>16</v>
      </c>
      <c r="CQ104" s="20" t="s">
        <v>16</v>
      </c>
      <c r="CR104" s="20" t="s">
        <v>16</v>
      </c>
      <c r="CS104" s="27">
        <v>374999.1</v>
      </c>
      <c r="CT104" s="79">
        <f>IF(OR(CS104="",CS104="-"),"NA",IF(CS104&gt;10000000000,1,IF(CS104&gt;3000000000,2,IF(CS104&gt;1000000000,3,IF(CS104&gt;600000000,4,IF(CS104&gt;200000000,5,IF(CS104&gt;100000000,6,IF(CS104&gt;50000000,7,IF(CS104&gt;30000000,8,IF(CS104&gt;10000000,9,IF(CS104&gt;7000000,10,IF(CS104&gt;4000000,11,IF(CS104&gt;2000000,12,IF(CS104&gt;1000000,13,IF(CS104&gt;700000,14,IF(CS104&gt;600000,15,IF(CS104&gt;500000,16,IF(CS104&gt;400000,17,IF(CS104&gt;300000,18,IF(CS104&gt;200000,19,IF(CS104&gt;=0,20,ERROR”)))))))))))))))))))))</f>
        <v>18</v>
      </c>
      <c r="CU104" s="27">
        <v>434998.95599999995</v>
      </c>
      <c r="CV104" s="27">
        <f t="shared" si="16"/>
        <v>8155640.9000000004</v>
      </c>
      <c r="CW104" s="32">
        <v>0.95604091838361482</v>
      </c>
      <c r="CX104" s="32">
        <v>4.3959081616385169E-2</v>
      </c>
      <c r="CY104" s="27">
        <v>8095641.0439999998</v>
      </c>
      <c r="CZ104" s="20" t="s">
        <v>16</v>
      </c>
      <c r="DA104" s="20" t="s">
        <v>16</v>
      </c>
      <c r="DB104" s="20">
        <v>28</v>
      </c>
      <c r="DC104" s="20">
        <v>0.93333333333333335</v>
      </c>
      <c r="DD104" s="30">
        <v>0.1</v>
      </c>
      <c r="DE104" s="20">
        <v>0</v>
      </c>
      <c r="DF104" s="20"/>
      <c r="DG104" s="20">
        <v>0</v>
      </c>
      <c r="DH104" s="20">
        <v>0</v>
      </c>
      <c r="DI104" s="20">
        <v>1</v>
      </c>
      <c r="DJ104" s="20">
        <v>0</v>
      </c>
      <c r="DK104" s="20">
        <v>374999.1</v>
      </c>
      <c r="DL104" s="76">
        <v>0</v>
      </c>
      <c r="DM104" s="20" t="s">
        <v>1149</v>
      </c>
      <c r="DN104" s="34">
        <v>0</v>
      </c>
      <c r="DO104" s="33">
        <f t="shared" si="19"/>
        <v>4</v>
      </c>
      <c r="DP104" s="33">
        <f t="shared" si="20"/>
        <v>0</v>
      </c>
      <c r="DQ104" s="33">
        <f t="shared" si="21"/>
        <v>4</v>
      </c>
      <c r="DR104" s="33">
        <f t="shared" si="22"/>
        <v>0</v>
      </c>
      <c r="DS104" s="27">
        <f t="shared" si="23"/>
        <v>1669998.5199999998</v>
      </c>
      <c r="DT104" s="27">
        <f t="shared" si="24"/>
        <v>0</v>
      </c>
      <c r="DU104" s="27">
        <f t="shared" si="25"/>
        <v>0</v>
      </c>
      <c r="DV104" s="27">
        <f t="shared" si="26"/>
        <v>1669998.5199999998</v>
      </c>
      <c r="DW104" s="27">
        <f t="shared" si="29"/>
        <v>417499.62999999995</v>
      </c>
      <c r="DX104" s="20" t="s">
        <v>16</v>
      </c>
      <c r="DY104" s="20" t="s">
        <v>16</v>
      </c>
      <c r="DZ104" s="20" t="s">
        <v>16</v>
      </c>
      <c r="EA104" s="20" t="s">
        <v>16</v>
      </c>
      <c r="EB104" s="20">
        <v>374999.1</v>
      </c>
      <c r="EC104" s="20">
        <v>0</v>
      </c>
      <c r="ED104" s="20" t="s">
        <v>16</v>
      </c>
      <c r="EE104" s="30">
        <v>0.1</v>
      </c>
      <c r="EF104" s="30">
        <v>0.1</v>
      </c>
      <c r="EG104" s="20" t="s">
        <v>16</v>
      </c>
      <c r="EH104" s="20">
        <v>374999.1</v>
      </c>
      <c r="EI104" s="20" t="s">
        <v>16</v>
      </c>
      <c r="EJ104" s="20" t="s">
        <v>16</v>
      </c>
      <c r="EK104" s="20" t="s">
        <v>16</v>
      </c>
      <c r="EL104" s="20" t="s">
        <v>1074</v>
      </c>
      <c r="EM104" s="20" t="s">
        <v>2491</v>
      </c>
      <c r="EN104" s="20" t="s">
        <v>16</v>
      </c>
      <c r="EO104" s="20" t="s">
        <v>1146</v>
      </c>
      <c r="EP104" s="20" t="s">
        <v>16</v>
      </c>
      <c r="EQ104" s="20" t="s">
        <v>16</v>
      </c>
      <c r="ER104" s="20" t="s">
        <v>1818</v>
      </c>
      <c r="ES104" s="20" t="s">
        <v>1819</v>
      </c>
      <c r="ET104" s="20">
        <v>381</v>
      </c>
      <c r="EU104" s="20">
        <v>15900</v>
      </c>
      <c r="EV104" s="20" t="s">
        <v>1241</v>
      </c>
      <c r="EW104" s="20" t="s">
        <v>251</v>
      </c>
      <c r="EX104" s="34" t="s">
        <v>16</v>
      </c>
      <c r="EY104" s="58">
        <v>1</v>
      </c>
      <c r="EZ104" s="21"/>
    </row>
    <row r="105" spans="1:156" s="64" customFormat="1" ht="12.75" customHeight="1" x14ac:dyDescent="0.2">
      <c r="A105" s="64" t="s">
        <v>1794</v>
      </c>
      <c r="B105" s="64" t="s">
        <v>1796</v>
      </c>
      <c r="C105" s="64">
        <v>798633</v>
      </c>
      <c r="D105" s="64" t="s">
        <v>1794</v>
      </c>
      <c r="E105" s="64" t="s">
        <v>1795</v>
      </c>
      <c r="F105" s="64" t="s">
        <v>1796</v>
      </c>
      <c r="G105" s="20" t="s">
        <v>194</v>
      </c>
      <c r="H105" s="20" t="s">
        <v>1138</v>
      </c>
      <c r="I105" s="20" t="s">
        <v>358</v>
      </c>
      <c r="J105" s="22" t="s">
        <v>1797</v>
      </c>
      <c r="K105" s="23">
        <v>0</v>
      </c>
      <c r="L105" s="23">
        <v>1</v>
      </c>
      <c r="M105" s="23" t="s">
        <v>16</v>
      </c>
      <c r="N105" s="23">
        <v>1</v>
      </c>
      <c r="O105" s="24" t="s">
        <v>1798</v>
      </c>
      <c r="P105" s="20" t="s">
        <v>1799</v>
      </c>
      <c r="Q105" s="20" t="s">
        <v>1800</v>
      </c>
      <c r="R105" s="20" t="s">
        <v>1801</v>
      </c>
      <c r="S105" s="20">
        <v>381</v>
      </c>
      <c r="T105" s="25" t="s">
        <v>1803</v>
      </c>
      <c r="U105" s="20" t="s">
        <v>1237</v>
      </c>
      <c r="V105" s="20" t="s">
        <v>251</v>
      </c>
      <c r="W105" s="26">
        <v>41822</v>
      </c>
      <c r="X105" s="20">
        <v>110</v>
      </c>
      <c r="Y105" s="20" t="s">
        <v>251</v>
      </c>
      <c r="Z105" s="20">
        <f t="shared" si="17"/>
        <v>233</v>
      </c>
      <c r="AA105" s="20" t="s">
        <v>1805</v>
      </c>
      <c r="AB105" s="20">
        <v>46101</v>
      </c>
      <c r="AC105" s="27">
        <v>458200</v>
      </c>
      <c r="AD105" s="20" t="s">
        <v>1074</v>
      </c>
      <c r="AE105" s="20" t="s">
        <v>1146</v>
      </c>
      <c r="AF105" s="20">
        <v>1</v>
      </c>
      <c r="AG105" s="20">
        <v>1</v>
      </c>
      <c r="AH105" s="20" t="s">
        <v>16</v>
      </c>
      <c r="AI105" s="21" t="s">
        <v>4862</v>
      </c>
      <c r="AJ105" s="20">
        <v>23</v>
      </c>
      <c r="AK105" s="20">
        <v>1</v>
      </c>
      <c r="AL105" s="20" t="s">
        <v>16</v>
      </c>
      <c r="AM105" s="20">
        <v>0</v>
      </c>
      <c r="AN105" s="20">
        <v>1</v>
      </c>
      <c r="AO105" s="20">
        <v>1</v>
      </c>
      <c r="AP105" s="26" t="s">
        <v>1806</v>
      </c>
      <c r="AQ105" s="26" t="s">
        <v>16</v>
      </c>
      <c r="AR105" s="26" t="s">
        <v>16</v>
      </c>
      <c r="AS105" s="20" t="s">
        <v>16</v>
      </c>
      <c r="AT105" s="26" t="s">
        <v>16</v>
      </c>
      <c r="AU105" s="26" t="s">
        <v>16</v>
      </c>
      <c r="AV105" s="26" t="s">
        <v>16</v>
      </c>
      <c r="AW105" s="28" t="s">
        <v>16</v>
      </c>
      <c r="AX105" s="28" t="s">
        <v>16</v>
      </c>
      <c r="AY105" s="28" t="s">
        <v>16</v>
      </c>
      <c r="AZ105" s="28" t="s">
        <v>16</v>
      </c>
      <c r="BA105" s="28" t="s">
        <v>16</v>
      </c>
      <c r="BB105" s="29">
        <v>0</v>
      </c>
      <c r="BC105" s="26">
        <v>42055</v>
      </c>
      <c r="BD105" s="26">
        <v>42083</v>
      </c>
      <c r="BE105" s="26">
        <v>42096</v>
      </c>
      <c r="BF105" s="20" t="s">
        <v>1808</v>
      </c>
      <c r="BG105" s="30">
        <v>0.2</v>
      </c>
      <c r="BH105" s="27">
        <v>78999.990000000005</v>
      </c>
      <c r="BI105" s="20" t="s">
        <v>16</v>
      </c>
      <c r="BJ105" s="20" t="s">
        <v>16</v>
      </c>
      <c r="BK105" s="20" t="s">
        <v>16</v>
      </c>
      <c r="BL105" s="20" t="s">
        <v>16</v>
      </c>
      <c r="BM105" s="20" t="s">
        <v>16</v>
      </c>
      <c r="BN105" s="20" t="s">
        <v>16</v>
      </c>
      <c r="BO105" s="20" t="s">
        <v>16</v>
      </c>
      <c r="BP105" s="20" t="s">
        <v>16</v>
      </c>
      <c r="BQ105" s="20" t="s">
        <v>16</v>
      </c>
      <c r="BR105" s="20" t="s">
        <v>16</v>
      </c>
      <c r="BS105" s="20" t="s">
        <v>16</v>
      </c>
      <c r="BT105" s="20" t="s">
        <v>16</v>
      </c>
      <c r="BU105" s="20" t="s">
        <v>16</v>
      </c>
      <c r="BV105" s="20" t="s">
        <v>16</v>
      </c>
      <c r="BW105" s="20" t="s">
        <v>16</v>
      </c>
      <c r="BX105" s="20" t="s">
        <v>16</v>
      </c>
      <c r="BY105" s="20" t="s">
        <v>16</v>
      </c>
      <c r="BZ105" s="20" t="s">
        <v>16</v>
      </c>
      <c r="CA105" s="20" t="s">
        <v>16</v>
      </c>
      <c r="CB105" s="20" t="s">
        <v>16</v>
      </c>
      <c r="CC105" s="20" t="s">
        <v>16</v>
      </c>
      <c r="CD105" s="20" t="s">
        <v>16</v>
      </c>
      <c r="CE105" s="20">
        <f t="shared" si="18"/>
        <v>0</v>
      </c>
      <c r="CF105" s="20" t="s">
        <v>16</v>
      </c>
      <c r="CG105" s="20" t="s">
        <v>16</v>
      </c>
      <c r="CH105" s="20" t="s">
        <v>16</v>
      </c>
      <c r="CI105" s="27" t="s">
        <v>16</v>
      </c>
      <c r="CJ105" s="27" t="s">
        <v>16</v>
      </c>
      <c r="CK105" s="31" t="s">
        <v>16</v>
      </c>
      <c r="CL105" s="27" t="s">
        <v>16</v>
      </c>
      <c r="CM105" s="20" t="s">
        <v>16</v>
      </c>
      <c r="CN105" s="20" t="s">
        <v>16</v>
      </c>
      <c r="CO105" s="20" t="s">
        <v>16</v>
      </c>
      <c r="CP105" s="20" t="s">
        <v>16</v>
      </c>
      <c r="CQ105" s="20" t="s">
        <v>16</v>
      </c>
      <c r="CR105" s="20" t="s">
        <v>16</v>
      </c>
      <c r="CS105" s="27">
        <v>394999.95</v>
      </c>
      <c r="CT105" s="79">
        <f>IF(OR(CS105="",CS105="-"),"NA",IF(CS105&gt;10000000000,1,IF(CS105&gt;3000000000,2,IF(CS105&gt;1000000000,3,IF(CS105&gt;600000000,4,IF(CS105&gt;200000000,5,IF(CS105&gt;100000000,6,IF(CS105&gt;50000000,7,IF(CS105&gt;30000000,8,IF(CS105&gt;10000000,9,IF(CS105&gt;7000000,10,IF(CS105&gt;4000000,11,IF(CS105&gt;2000000,12,IF(CS105&gt;1000000,13,IF(CS105&gt;700000,14,IF(CS105&gt;600000,15,IF(CS105&gt;500000,16,IF(CS105&gt;400000,17,IF(CS105&gt;300000,18,IF(CS105&gt;200000,19,IF(CS105&gt;=0,20,ERROR”)))))))))))))))))))))</f>
        <v>18</v>
      </c>
      <c r="CU105" s="27">
        <v>458199.94199999998</v>
      </c>
      <c r="CV105" s="27">
        <f t="shared" si="16"/>
        <v>63200.049999999988</v>
      </c>
      <c r="CW105" s="32">
        <v>0.13793114360541245</v>
      </c>
      <c r="CX105" s="32">
        <v>0.86206885639458752</v>
      </c>
      <c r="CY105" s="27">
        <v>5.8000000019092113E-2</v>
      </c>
      <c r="CZ105" s="20" t="s">
        <v>16</v>
      </c>
      <c r="DA105" s="20" t="s">
        <v>16</v>
      </c>
      <c r="DB105" s="20">
        <v>28</v>
      </c>
      <c r="DC105" s="20">
        <v>0.93333333333333335</v>
      </c>
      <c r="DD105" s="30">
        <v>0.1</v>
      </c>
      <c r="DE105" s="20">
        <v>0</v>
      </c>
      <c r="DF105" s="20"/>
      <c r="DG105" s="20">
        <v>0</v>
      </c>
      <c r="DH105" s="20">
        <v>0</v>
      </c>
      <c r="DI105" s="20">
        <v>1</v>
      </c>
      <c r="DJ105" s="20">
        <v>0</v>
      </c>
      <c r="DK105" s="20">
        <v>394999.95</v>
      </c>
      <c r="DL105" s="76">
        <v>0</v>
      </c>
      <c r="DM105" s="20" t="s">
        <v>1149</v>
      </c>
      <c r="DN105" s="34">
        <v>0</v>
      </c>
      <c r="DO105" s="33">
        <f t="shared" si="19"/>
        <v>4</v>
      </c>
      <c r="DP105" s="33">
        <f t="shared" si="20"/>
        <v>0</v>
      </c>
      <c r="DQ105" s="33">
        <f t="shared" si="21"/>
        <v>4</v>
      </c>
      <c r="DR105" s="33">
        <f t="shared" si="22"/>
        <v>0</v>
      </c>
      <c r="DS105" s="27">
        <f t="shared" si="23"/>
        <v>1669998.5199999998</v>
      </c>
      <c r="DT105" s="27">
        <f t="shared" si="24"/>
        <v>0</v>
      </c>
      <c r="DU105" s="27">
        <f t="shared" si="25"/>
        <v>0</v>
      </c>
      <c r="DV105" s="27">
        <f t="shared" si="26"/>
        <v>1669998.5199999998</v>
      </c>
      <c r="DW105" s="27">
        <f t="shared" si="29"/>
        <v>417499.62999999995</v>
      </c>
      <c r="DX105" s="20" t="s">
        <v>16</v>
      </c>
      <c r="DY105" s="20" t="s">
        <v>16</v>
      </c>
      <c r="DZ105" s="20" t="s">
        <v>16</v>
      </c>
      <c r="EA105" s="20" t="s">
        <v>16</v>
      </c>
      <c r="EB105" s="20">
        <v>394999.95</v>
      </c>
      <c r="EC105" s="20">
        <v>0</v>
      </c>
      <c r="ED105" s="20" t="s">
        <v>16</v>
      </c>
      <c r="EE105" s="30">
        <v>0.1</v>
      </c>
      <c r="EF105" s="30">
        <v>0.1</v>
      </c>
      <c r="EG105" s="20" t="s">
        <v>16</v>
      </c>
      <c r="EH105" s="20">
        <v>394999.95</v>
      </c>
      <c r="EI105" s="20" t="s">
        <v>16</v>
      </c>
      <c r="EJ105" s="20" t="s">
        <v>16</v>
      </c>
      <c r="EK105" s="20" t="s">
        <v>16</v>
      </c>
      <c r="EL105" s="20" t="s">
        <v>1074</v>
      </c>
      <c r="EM105" s="20" t="s">
        <v>1808</v>
      </c>
      <c r="EN105" s="20" t="s">
        <v>16</v>
      </c>
      <c r="EO105" s="20" t="s">
        <v>1146</v>
      </c>
      <c r="EP105" s="20" t="s">
        <v>16</v>
      </c>
      <c r="EQ105" s="20" t="s">
        <v>16</v>
      </c>
      <c r="ER105" s="20" t="s">
        <v>1818</v>
      </c>
      <c r="ES105" s="20" t="s">
        <v>1819</v>
      </c>
      <c r="ET105" s="20">
        <v>381</v>
      </c>
      <c r="EU105" s="20">
        <v>15900</v>
      </c>
      <c r="EV105" s="20" t="s">
        <v>1241</v>
      </c>
      <c r="EW105" s="20" t="s">
        <v>251</v>
      </c>
      <c r="EX105" s="34" t="s">
        <v>16</v>
      </c>
      <c r="EY105" s="58">
        <v>1</v>
      </c>
      <c r="EZ105" s="21"/>
    </row>
    <row r="106" spans="1:156" s="64" customFormat="1" ht="12.75" customHeight="1" x14ac:dyDescent="0.2">
      <c r="A106" s="64" t="s">
        <v>2392</v>
      </c>
      <c r="B106" s="64" t="s">
        <v>2394</v>
      </c>
      <c r="C106" s="64">
        <v>789535</v>
      </c>
      <c r="D106" s="64" t="s">
        <v>2392</v>
      </c>
      <c r="E106" s="64" t="s">
        <v>2393</v>
      </c>
      <c r="F106" s="64" t="s">
        <v>2394</v>
      </c>
      <c r="G106" s="20" t="s">
        <v>194</v>
      </c>
      <c r="H106" s="20" t="s">
        <v>1138</v>
      </c>
      <c r="I106" s="20" t="s">
        <v>358</v>
      </c>
      <c r="J106" s="22" t="s">
        <v>2395</v>
      </c>
      <c r="K106" s="23">
        <v>0</v>
      </c>
      <c r="L106" s="23">
        <v>1</v>
      </c>
      <c r="M106" s="23" t="s">
        <v>16</v>
      </c>
      <c r="N106" s="23">
        <v>1</v>
      </c>
      <c r="O106" s="24" t="s">
        <v>487</v>
      </c>
      <c r="P106" s="20" t="s">
        <v>1140</v>
      </c>
      <c r="Q106" s="20" t="s">
        <v>2277</v>
      </c>
      <c r="R106" s="20" t="s">
        <v>1142</v>
      </c>
      <c r="S106" s="20">
        <v>15</v>
      </c>
      <c r="T106" s="25" t="s">
        <v>2396</v>
      </c>
      <c r="U106" s="20" t="s">
        <v>1143</v>
      </c>
      <c r="V106" s="20" t="s">
        <v>251</v>
      </c>
      <c r="W106" s="26" t="s">
        <v>1144</v>
      </c>
      <c r="X106" s="20">
        <v>8</v>
      </c>
      <c r="Y106" s="20" t="s">
        <v>251</v>
      </c>
      <c r="Z106" s="20" t="str">
        <f t="shared" si="17"/>
        <v>-</v>
      </c>
      <c r="AA106" s="20" t="s">
        <v>2397</v>
      </c>
      <c r="AB106" s="20">
        <v>46101</v>
      </c>
      <c r="AC106" s="27">
        <v>638000</v>
      </c>
      <c r="AD106" s="20" t="s">
        <v>1074</v>
      </c>
      <c r="AE106" s="20" t="s">
        <v>1146</v>
      </c>
      <c r="AF106" s="20">
        <v>1</v>
      </c>
      <c r="AG106" s="20">
        <v>1</v>
      </c>
      <c r="AH106" s="20" t="s">
        <v>16</v>
      </c>
      <c r="AI106" s="21" t="s">
        <v>4862</v>
      </c>
      <c r="AJ106" s="20">
        <v>2</v>
      </c>
      <c r="AK106" s="20">
        <v>0</v>
      </c>
      <c r="AL106" s="20" t="s">
        <v>16</v>
      </c>
      <c r="AM106" s="20">
        <v>0</v>
      </c>
      <c r="AN106" s="20">
        <v>1</v>
      </c>
      <c r="AO106" s="20">
        <v>1</v>
      </c>
      <c r="AP106" s="26" t="s">
        <v>966</v>
      </c>
      <c r="AQ106" s="26" t="s">
        <v>16</v>
      </c>
      <c r="AR106" s="26" t="s">
        <v>16</v>
      </c>
      <c r="AS106" s="20" t="s">
        <v>16</v>
      </c>
      <c r="AT106" s="26" t="s">
        <v>16</v>
      </c>
      <c r="AU106" s="26" t="s">
        <v>16</v>
      </c>
      <c r="AV106" s="26" t="s">
        <v>16</v>
      </c>
      <c r="AW106" s="28" t="s">
        <v>16</v>
      </c>
      <c r="AX106" s="28" t="s">
        <v>16</v>
      </c>
      <c r="AY106" s="28" t="s">
        <v>16</v>
      </c>
      <c r="AZ106" s="28" t="s">
        <v>16</v>
      </c>
      <c r="BA106" s="28" t="s">
        <v>16</v>
      </c>
      <c r="BB106" s="29">
        <v>0</v>
      </c>
      <c r="BC106" s="26">
        <v>42058</v>
      </c>
      <c r="BD106" s="26">
        <v>42093</v>
      </c>
      <c r="BE106" s="26">
        <v>42279</v>
      </c>
      <c r="BF106" s="20" t="s">
        <v>2395</v>
      </c>
      <c r="BG106" s="30">
        <v>0.2</v>
      </c>
      <c r="BH106" s="27">
        <v>110000</v>
      </c>
      <c r="BI106" s="20" t="s">
        <v>16</v>
      </c>
      <c r="BJ106" s="20" t="s">
        <v>16</v>
      </c>
      <c r="BK106" s="20" t="s">
        <v>16</v>
      </c>
      <c r="BL106" s="20" t="s">
        <v>16</v>
      </c>
      <c r="BM106" s="20" t="s">
        <v>16</v>
      </c>
      <c r="BN106" s="20" t="s">
        <v>16</v>
      </c>
      <c r="BO106" s="20" t="s">
        <v>16</v>
      </c>
      <c r="BP106" s="20" t="s">
        <v>16</v>
      </c>
      <c r="BQ106" s="20" t="s">
        <v>16</v>
      </c>
      <c r="BR106" s="20" t="s">
        <v>16</v>
      </c>
      <c r="BS106" s="20" t="s">
        <v>16</v>
      </c>
      <c r="BT106" s="20" t="s">
        <v>16</v>
      </c>
      <c r="BU106" s="20" t="s">
        <v>16</v>
      </c>
      <c r="BV106" s="20" t="s">
        <v>16</v>
      </c>
      <c r="BW106" s="20" t="s">
        <v>16</v>
      </c>
      <c r="BX106" s="20" t="s">
        <v>16</v>
      </c>
      <c r="BY106" s="20" t="s">
        <v>16</v>
      </c>
      <c r="BZ106" s="20" t="s">
        <v>16</v>
      </c>
      <c r="CA106" s="20" t="s">
        <v>16</v>
      </c>
      <c r="CB106" s="20" t="s">
        <v>16</v>
      </c>
      <c r="CC106" s="20" t="s">
        <v>16</v>
      </c>
      <c r="CD106" s="20" t="s">
        <v>16</v>
      </c>
      <c r="CE106" s="20">
        <f t="shared" si="18"/>
        <v>0</v>
      </c>
      <c r="CF106" s="20" t="s">
        <v>16</v>
      </c>
      <c r="CG106" s="20" t="s">
        <v>16</v>
      </c>
      <c r="CH106" s="20" t="s">
        <v>16</v>
      </c>
      <c r="CI106" s="27" t="s">
        <v>16</v>
      </c>
      <c r="CJ106" s="27" t="s">
        <v>16</v>
      </c>
      <c r="CK106" s="31" t="s">
        <v>16</v>
      </c>
      <c r="CL106" s="27" t="s">
        <v>16</v>
      </c>
      <c r="CM106" s="20" t="s">
        <v>16</v>
      </c>
      <c r="CN106" s="20" t="s">
        <v>16</v>
      </c>
      <c r="CO106" s="20" t="s">
        <v>16</v>
      </c>
      <c r="CP106" s="20" t="s">
        <v>16</v>
      </c>
      <c r="CQ106" s="20" t="s">
        <v>16</v>
      </c>
      <c r="CR106" s="20" t="s">
        <v>16</v>
      </c>
      <c r="CS106" s="27">
        <v>550000</v>
      </c>
      <c r="CT106" s="79">
        <f>IF(OR(CS106="",CS106="-"),"NA",IF(CS106&gt;10000000000,1,IF(CS106&gt;3000000000,2,IF(CS106&gt;1000000000,3,IF(CS106&gt;600000000,4,IF(CS106&gt;200000000,5,IF(CS106&gt;100000000,6,IF(CS106&gt;50000000,7,IF(CS106&gt;30000000,8,IF(CS106&gt;10000000,9,IF(CS106&gt;7000000,10,IF(CS106&gt;4000000,11,IF(CS106&gt;2000000,12,IF(CS106&gt;1000000,13,IF(CS106&gt;700000,14,IF(CS106&gt;600000,15,IF(CS106&gt;500000,16,IF(CS106&gt;400000,17,IF(CS106&gt;300000,18,IF(CS106&gt;200000,19,IF(CS106&gt;=0,20,ERROR”)))))))))))))))))))))</f>
        <v>16</v>
      </c>
      <c r="CU106" s="27">
        <v>638000</v>
      </c>
      <c r="CV106" s="27">
        <f t="shared" si="16"/>
        <v>88000</v>
      </c>
      <c r="CW106" s="32">
        <v>0.13793103448275862</v>
      </c>
      <c r="CX106" s="32">
        <v>0.86206896551724133</v>
      </c>
      <c r="CY106" s="27">
        <v>0</v>
      </c>
      <c r="CZ106" s="20" t="s">
        <v>16</v>
      </c>
      <c r="DA106" s="20" t="s">
        <v>16</v>
      </c>
      <c r="DB106" s="20">
        <v>35</v>
      </c>
      <c r="DC106" s="20">
        <v>1.1666666666666667</v>
      </c>
      <c r="DD106" s="30">
        <v>0.1</v>
      </c>
      <c r="DE106" s="20">
        <v>0</v>
      </c>
      <c r="DF106" s="20"/>
      <c r="DG106" s="20">
        <v>0</v>
      </c>
      <c r="DH106" s="20">
        <v>0</v>
      </c>
      <c r="DI106" s="20">
        <v>1</v>
      </c>
      <c r="DJ106" s="20">
        <v>0</v>
      </c>
      <c r="DK106" s="20">
        <v>550000</v>
      </c>
      <c r="DL106" s="76">
        <v>0</v>
      </c>
      <c r="DM106" s="20" t="s">
        <v>1149</v>
      </c>
      <c r="DN106" s="34">
        <v>0</v>
      </c>
      <c r="DO106" s="33">
        <f t="shared" si="19"/>
        <v>2</v>
      </c>
      <c r="DP106" s="33">
        <f t="shared" si="20"/>
        <v>0</v>
      </c>
      <c r="DQ106" s="33">
        <f t="shared" si="21"/>
        <v>2</v>
      </c>
      <c r="DR106" s="33">
        <f t="shared" si="22"/>
        <v>0</v>
      </c>
      <c r="DS106" s="27">
        <f t="shared" si="23"/>
        <v>1100000</v>
      </c>
      <c r="DT106" s="27">
        <f t="shared" si="24"/>
        <v>0</v>
      </c>
      <c r="DU106" s="27">
        <f t="shared" si="25"/>
        <v>0</v>
      </c>
      <c r="DV106" s="27">
        <f t="shared" si="26"/>
        <v>1100000</v>
      </c>
      <c r="DW106" s="27">
        <f t="shared" si="29"/>
        <v>550000</v>
      </c>
      <c r="DX106" s="20" t="s">
        <v>16</v>
      </c>
      <c r="DY106" s="20" t="s">
        <v>16</v>
      </c>
      <c r="DZ106" s="20" t="s">
        <v>16</v>
      </c>
      <c r="EA106" s="20" t="s">
        <v>16</v>
      </c>
      <c r="EB106" s="20">
        <v>550000</v>
      </c>
      <c r="EC106" s="20">
        <v>0</v>
      </c>
      <c r="ED106" s="20" t="s">
        <v>16</v>
      </c>
      <c r="EE106" s="30">
        <v>0.1</v>
      </c>
      <c r="EF106" s="30">
        <v>0.1</v>
      </c>
      <c r="EG106" s="20" t="s">
        <v>16</v>
      </c>
      <c r="EH106" s="20">
        <v>550000</v>
      </c>
      <c r="EI106" s="20" t="s">
        <v>16</v>
      </c>
      <c r="EJ106" s="20" t="s">
        <v>16</v>
      </c>
      <c r="EK106" s="20" t="s">
        <v>16</v>
      </c>
      <c r="EL106" s="20" t="s">
        <v>1074</v>
      </c>
      <c r="EM106" s="20" t="s">
        <v>2395</v>
      </c>
      <c r="EN106" s="20" t="s">
        <v>16</v>
      </c>
      <c r="EO106" s="20" t="s">
        <v>1146</v>
      </c>
      <c r="EP106" s="20" t="s">
        <v>16</v>
      </c>
      <c r="EQ106" s="20" t="s">
        <v>16</v>
      </c>
      <c r="ER106" s="20" t="s">
        <v>1150</v>
      </c>
      <c r="ES106" s="20" t="s">
        <v>1151</v>
      </c>
      <c r="ET106" s="20">
        <v>15</v>
      </c>
      <c r="EU106" s="20">
        <v>5100</v>
      </c>
      <c r="EV106" s="20" t="s">
        <v>1152</v>
      </c>
      <c r="EW106" s="20" t="s">
        <v>251</v>
      </c>
      <c r="EX106" s="34" t="s">
        <v>16</v>
      </c>
      <c r="EY106" s="58">
        <v>1</v>
      </c>
      <c r="EZ106" s="21"/>
    </row>
    <row r="107" spans="1:156" s="64" customFormat="1" ht="12.75" customHeight="1" x14ac:dyDescent="0.2">
      <c r="A107" s="64" t="s">
        <v>2534</v>
      </c>
      <c r="B107" s="64" t="s">
        <v>2536</v>
      </c>
      <c r="C107" s="64">
        <v>798870</v>
      </c>
      <c r="D107" s="64" t="s">
        <v>2534</v>
      </c>
      <c r="E107" s="64" t="s">
        <v>2535</v>
      </c>
      <c r="F107" s="64" t="s">
        <v>2536</v>
      </c>
      <c r="G107" s="20" t="s">
        <v>194</v>
      </c>
      <c r="H107" s="20" t="s">
        <v>1083</v>
      </c>
      <c r="I107" s="20" t="s">
        <v>323</v>
      </c>
      <c r="J107" s="22" t="s">
        <v>2537</v>
      </c>
      <c r="K107" s="23">
        <v>0</v>
      </c>
      <c r="L107" s="23">
        <v>1</v>
      </c>
      <c r="M107" s="23" t="s">
        <v>16</v>
      </c>
      <c r="N107" s="23">
        <v>1</v>
      </c>
      <c r="O107" s="24" t="s">
        <v>487</v>
      </c>
      <c r="P107" s="20" t="s">
        <v>2276</v>
      </c>
      <c r="Q107" s="20" t="s">
        <v>2277</v>
      </c>
      <c r="R107" s="20" t="s">
        <v>1142</v>
      </c>
      <c r="S107" s="20">
        <v>15</v>
      </c>
      <c r="T107" s="25" t="s">
        <v>2396</v>
      </c>
      <c r="U107" s="20" t="s">
        <v>1143</v>
      </c>
      <c r="V107" s="20" t="s">
        <v>251</v>
      </c>
      <c r="W107" s="26">
        <v>35949</v>
      </c>
      <c r="X107" s="20">
        <v>8</v>
      </c>
      <c r="Y107" s="20" t="s">
        <v>251</v>
      </c>
      <c r="Z107" s="20">
        <f t="shared" si="17"/>
        <v>6107</v>
      </c>
      <c r="AA107" s="20" t="s">
        <v>2538</v>
      </c>
      <c r="AB107" s="20">
        <v>46101</v>
      </c>
      <c r="AC107" s="27">
        <v>638000</v>
      </c>
      <c r="AD107" s="20" t="s">
        <v>1074</v>
      </c>
      <c r="AE107" s="20" t="s">
        <v>1146</v>
      </c>
      <c r="AF107" s="20">
        <v>3</v>
      </c>
      <c r="AG107" s="20">
        <v>1</v>
      </c>
      <c r="AH107" s="20">
        <v>3</v>
      </c>
      <c r="AI107" s="20">
        <v>0</v>
      </c>
      <c r="AJ107" s="20">
        <v>3</v>
      </c>
      <c r="AK107" s="20">
        <v>1</v>
      </c>
      <c r="AL107" s="20">
        <v>0</v>
      </c>
      <c r="AM107" s="20">
        <v>1</v>
      </c>
      <c r="AN107" s="20">
        <v>1</v>
      </c>
      <c r="AO107" s="20">
        <v>1</v>
      </c>
      <c r="AP107" s="26" t="s">
        <v>1806</v>
      </c>
      <c r="AQ107" s="26" t="s">
        <v>16</v>
      </c>
      <c r="AR107" s="26" t="s">
        <v>16</v>
      </c>
      <c r="AS107" s="20" t="s">
        <v>16</v>
      </c>
      <c r="AT107" s="26" t="s">
        <v>16</v>
      </c>
      <c r="AU107" s="26" t="s">
        <v>16</v>
      </c>
      <c r="AV107" s="26" t="s">
        <v>16</v>
      </c>
      <c r="AW107" s="28" t="s">
        <v>16</v>
      </c>
      <c r="AX107" s="28" t="s">
        <v>16</v>
      </c>
      <c r="AY107" s="28" t="s">
        <v>16</v>
      </c>
      <c r="AZ107" s="28" t="s">
        <v>16</v>
      </c>
      <c r="BA107" s="28" t="s">
        <v>16</v>
      </c>
      <c r="BB107" s="29">
        <v>0</v>
      </c>
      <c r="BC107" s="26">
        <v>42056</v>
      </c>
      <c r="BD107" s="26">
        <v>42085</v>
      </c>
      <c r="BE107" s="26">
        <v>42096</v>
      </c>
      <c r="BF107" s="20" t="s">
        <v>2537</v>
      </c>
      <c r="BG107" s="30">
        <v>0.2</v>
      </c>
      <c r="BH107" s="27">
        <v>110000</v>
      </c>
      <c r="BI107" s="20" t="s">
        <v>16</v>
      </c>
      <c r="BJ107" s="20" t="s">
        <v>16</v>
      </c>
      <c r="BK107" s="20" t="s">
        <v>16</v>
      </c>
      <c r="BL107" s="20" t="s">
        <v>16</v>
      </c>
      <c r="BM107" s="20" t="s">
        <v>16</v>
      </c>
      <c r="BN107" s="20" t="s">
        <v>16</v>
      </c>
      <c r="BO107" s="20" t="s">
        <v>16</v>
      </c>
      <c r="BP107" s="20" t="s">
        <v>16</v>
      </c>
      <c r="BQ107" s="20" t="s">
        <v>16</v>
      </c>
      <c r="BR107" s="20" t="s">
        <v>16</v>
      </c>
      <c r="BS107" s="20" t="s">
        <v>16</v>
      </c>
      <c r="BT107" s="20" t="s">
        <v>16</v>
      </c>
      <c r="BU107" s="20" t="s">
        <v>16</v>
      </c>
      <c r="BV107" s="20" t="s">
        <v>16</v>
      </c>
      <c r="BW107" s="20" t="s">
        <v>16</v>
      </c>
      <c r="BX107" s="20" t="s">
        <v>16</v>
      </c>
      <c r="BY107" s="20" t="s">
        <v>16</v>
      </c>
      <c r="BZ107" s="20" t="s">
        <v>16</v>
      </c>
      <c r="CA107" s="20" t="s">
        <v>16</v>
      </c>
      <c r="CB107" s="20" t="s">
        <v>16</v>
      </c>
      <c r="CC107" s="20" t="s">
        <v>16</v>
      </c>
      <c r="CD107" s="20" t="s">
        <v>16</v>
      </c>
      <c r="CE107" s="20">
        <f t="shared" si="18"/>
        <v>0</v>
      </c>
      <c r="CF107" s="20" t="s">
        <v>16</v>
      </c>
      <c r="CG107" s="20" t="s">
        <v>16</v>
      </c>
      <c r="CH107" s="20" t="s">
        <v>16</v>
      </c>
      <c r="CI107" s="27" t="s">
        <v>16</v>
      </c>
      <c r="CJ107" s="27" t="s">
        <v>16</v>
      </c>
      <c r="CK107" s="31" t="s">
        <v>16</v>
      </c>
      <c r="CL107" s="27" t="s">
        <v>16</v>
      </c>
      <c r="CM107" s="20" t="s">
        <v>16</v>
      </c>
      <c r="CN107" s="20" t="s">
        <v>16</v>
      </c>
      <c r="CO107" s="20" t="s">
        <v>16</v>
      </c>
      <c r="CP107" s="20" t="s">
        <v>16</v>
      </c>
      <c r="CQ107" s="20" t="s">
        <v>16</v>
      </c>
      <c r="CR107" s="20" t="s">
        <v>16</v>
      </c>
      <c r="CS107" s="27">
        <v>550000</v>
      </c>
      <c r="CT107" s="79">
        <f>IF(OR(CS107="",CS107="-"),"NA",IF(CS107&gt;10000000000,1,IF(CS107&gt;3000000000,2,IF(CS107&gt;1000000000,3,IF(CS107&gt;600000000,4,IF(CS107&gt;200000000,5,IF(CS107&gt;100000000,6,IF(CS107&gt;50000000,7,IF(CS107&gt;30000000,8,IF(CS107&gt;10000000,9,IF(CS107&gt;7000000,10,IF(CS107&gt;4000000,11,IF(CS107&gt;2000000,12,IF(CS107&gt;1000000,13,IF(CS107&gt;700000,14,IF(CS107&gt;600000,15,IF(CS107&gt;500000,16,IF(CS107&gt;400000,17,IF(CS107&gt;300000,18,IF(CS107&gt;200000,19,IF(CS107&gt;=0,20,ERROR”)))))))))))))))))))))</f>
        <v>16</v>
      </c>
      <c r="CU107" s="27">
        <v>638000</v>
      </c>
      <c r="CV107" s="27">
        <f t="shared" si="16"/>
        <v>88000</v>
      </c>
      <c r="CW107" s="32">
        <v>0.13793103448275862</v>
      </c>
      <c r="CX107" s="32">
        <v>0.86206896551724133</v>
      </c>
      <c r="CY107" s="27">
        <v>0</v>
      </c>
      <c r="CZ107" s="20" t="s">
        <v>16</v>
      </c>
      <c r="DA107" s="20" t="s">
        <v>16</v>
      </c>
      <c r="DB107" s="20">
        <v>29</v>
      </c>
      <c r="DC107" s="20">
        <v>0.96666666666666667</v>
      </c>
      <c r="DD107" s="30">
        <v>0.1</v>
      </c>
      <c r="DE107" s="20">
        <v>0</v>
      </c>
      <c r="DF107" s="20"/>
      <c r="DG107" s="20">
        <v>0</v>
      </c>
      <c r="DH107" s="20">
        <v>0</v>
      </c>
      <c r="DI107" s="20">
        <v>1</v>
      </c>
      <c r="DJ107" s="20">
        <v>0</v>
      </c>
      <c r="DK107" s="20">
        <v>550000</v>
      </c>
      <c r="DL107" s="76">
        <v>0</v>
      </c>
      <c r="DM107" s="20" t="s">
        <v>1149</v>
      </c>
      <c r="DN107" s="34">
        <v>0</v>
      </c>
      <c r="DO107" s="33">
        <f t="shared" si="19"/>
        <v>4</v>
      </c>
      <c r="DP107" s="33">
        <f t="shared" si="20"/>
        <v>0</v>
      </c>
      <c r="DQ107" s="33">
        <f t="shared" si="21"/>
        <v>4</v>
      </c>
      <c r="DR107" s="33">
        <f t="shared" si="22"/>
        <v>0</v>
      </c>
      <c r="DS107" s="27">
        <f t="shared" si="23"/>
        <v>1744000</v>
      </c>
      <c r="DT107" s="27">
        <f t="shared" si="24"/>
        <v>0</v>
      </c>
      <c r="DU107" s="27">
        <f t="shared" si="25"/>
        <v>0</v>
      </c>
      <c r="DV107" s="27">
        <f t="shared" si="26"/>
        <v>1744000</v>
      </c>
      <c r="DW107" s="27">
        <f t="shared" si="29"/>
        <v>436000</v>
      </c>
      <c r="DX107" s="20" t="s">
        <v>16</v>
      </c>
      <c r="DY107" s="20" t="s">
        <v>16</v>
      </c>
      <c r="DZ107" s="20" t="s">
        <v>16</v>
      </c>
      <c r="EA107" s="20" t="s">
        <v>16</v>
      </c>
      <c r="EB107" s="20">
        <v>550000</v>
      </c>
      <c r="EC107" s="20">
        <v>0</v>
      </c>
      <c r="ED107" s="20" t="s">
        <v>16</v>
      </c>
      <c r="EE107" s="30">
        <v>0.1</v>
      </c>
      <c r="EF107" s="30">
        <v>0.1</v>
      </c>
      <c r="EG107" s="20" t="s">
        <v>16</v>
      </c>
      <c r="EH107" s="20">
        <v>550000</v>
      </c>
      <c r="EI107" s="20" t="s">
        <v>16</v>
      </c>
      <c r="EJ107" s="20" t="s">
        <v>16</v>
      </c>
      <c r="EK107" s="20" t="s">
        <v>16</v>
      </c>
      <c r="EL107" s="20" t="s">
        <v>1074</v>
      </c>
      <c r="EM107" s="20" t="s">
        <v>2537</v>
      </c>
      <c r="EN107" s="20" t="s">
        <v>16</v>
      </c>
      <c r="EO107" s="20" t="s">
        <v>1146</v>
      </c>
      <c r="EP107" s="20" t="s">
        <v>16</v>
      </c>
      <c r="EQ107" s="20" t="s">
        <v>16</v>
      </c>
      <c r="ER107" s="20" t="s">
        <v>1150</v>
      </c>
      <c r="ES107" s="20" t="s">
        <v>1151</v>
      </c>
      <c r="ET107" s="20">
        <v>15</v>
      </c>
      <c r="EU107" s="20">
        <v>5100</v>
      </c>
      <c r="EV107" s="20" t="s">
        <v>1152</v>
      </c>
      <c r="EW107" s="20" t="s">
        <v>251</v>
      </c>
      <c r="EX107" s="34" t="s">
        <v>16</v>
      </c>
      <c r="EY107" s="58">
        <v>1</v>
      </c>
      <c r="EZ107" s="21"/>
    </row>
    <row r="108" spans="1:156" s="64" customFormat="1" ht="12.75" customHeight="1" x14ac:dyDescent="0.2">
      <c r="A108" s="64" t="s">
        <v>1868</v>
      </c>
      <c r="B108" s="64" t="s">
        <v>1872</v>
      </c>
      <c r="C108" s="64">
        <v>1107705</v>
      </c>
      <c r="D108" s="64" t="s">
        <v>1868</v>
      </c>
      <c r="E108" s="64" t="s">
        <v>1871</v>
      </c>
      <c r="F108" s="64" t="s">
        <v>1872</v>
      </c>
      <c r="G108" s="20" t="s">
        <v>194</v>
      </c>
      <c r="H108" s="20" t="s">
        <v>1138</v>
      </c>
      <c r="I108" s="20" t="s">
        <v>358</v>
      </c>
      <c r="J108" s="22" t="s">
        <v>1873</v>
      </c>
      <c r="K108" s="23">
        <v>0</v>
      </c>
      <c r="L108" s="23">
        <v>1</v>
      </c>
      <c r="M108" s="23" t="s">
        <v>16</v>
      </c>
      <c r="N108" s="23">
        <v>1</v>
      </c>
      <c r="O108" s="24" t="s">
        <v>1874</v>
      </c>
      <c r="P108" s="20" t="s">
        <v>1875</v>
      </c>
      <c r="Q108" s="20" t="s">
        <v>1874</v>
      </c>
      <c r="R108" s="20" t="s">
        <v>291</v>
      </c>
      <c r="S108" s="20" t="s">
        <v>16</v>
      </c>
      <c r="T108" s="25" t="s">
        <v>1803</v>
      </c>
      <c r="U108" s="20" t="s">
        <v>1877</v>
      </c>
      <c r="V108" s="20" t="s">
        <v>251</v>
      </c>
      <c r="W108" s="26" t="s">
        <v>1031</v>
      </c>
      <c r="X108" s="20" t="s">
        <v>16</v>
      </c>
      <c r="Y108" s="20" t="s">
        <v>16</v>
      </c>
      <c r="Z108" s="20" t="str">
        <f t="shared" si="17"/>
        <v>-</v>
      </c>
      <c r="AA108" s="20" t="s">
        <v>16</v>
      </c>
      <c r="AB108" s="20">
        <v>46101</v>
      </c>
      <c r="AC108" s="27">
        <v>15650000</v>
      </c>
      <c r="AD108" s="20" t="s">
        <v>1074</v>
      </c>
      <c r="AE108" s="20" t="s">
        <v>1880</v>
      </c>
      <c r="AF108" s="20" t="s">
        <v>4870</v>
      </c>
      <c r="AG108" s="20">
        <v>1</v>
      </c>
      <c r="AH108" s="20">
        <v>6</v>
      </c>
      <c r="AI108" s="20">
        <v>0.5</v>
      </c>
      <c r="AJ108" s="20">
        <v>7</v>
      </c>
      <c r="AK108" s="20">
        <v>0</v>
      </c>
      <c r="AL108" s="20">
        <v>0</v>
      </c>
      <c r="AM108" s="20">
        <v>1</v>
      </c>
      <c r="AN108" s="20">
        <v>0</v>
      </c>
      <c r="AO108" s="20">
        <v>1</v>
      </c>
      <c r="AP108" s="26">
        <v>42711</v>
      </c>
      <c r="AQ108" s="26" t="s">
        <v>16</v>
      </c>
      <c r="AR108" s="26" t="s">
        <v>16</v>
      </c>
      <c r="AS108" s="20" t="s">
        <v>16</v>
      </c>
      <c r="AT108" s="26" t="s">
        <v>16</v>
      </c>
      <c r="AU108" s="26" t="s">
        <v>16</v>
      </c>
      <c r="AV108" s="26" t="s">
        <v>16</v>
      </c>
      <c r="AW108" s="28" t="s">
        <v>16</v>
      </c>
      <c r="AX108" s="28" t="s">
        <v>16</v>
      </c>
      <c r="AY108" s="28" t="s">
        <v>16</v>
      </c>
      <c r="AZ108" s="28" t="s">
        <v>16</v>
      </c>
      <c r="BA108" s="28" t="s">
        <v>16</v>
      </c>
      <c r="BB108" s="29">
        <v>0</v>
      </c>
      <c r="BC108" s="26">
        <v>42398</v>
      </c>
      <c r="BD108" s="26">
        <v>42519</v>
      </c>
      <c r="BE108" s="26" t="s">
        <v>1031</v>
      </c>
      <c r="BF108" s="20" t="s">
        <v>1873</v>
      </c>
      <c r="BG108" s="20">
        <v>0</v>
      </c>
      <c r="BH108" s="27">
        <v>0</v>
      </c>
      <c r="BI108" s="20" t="s">
        <v>16</v>
      </c>
      <c r="BJ108" s="20" t="s">
        <v>16</v>
      </c>
      <c r="BK108" s="20" t="s">
        <v>16</v>
      </c>
      <c r="BL108" s="20" t="s">
        <v>16</v>
      </c>
      <c r="BM108" s="20" t="s">
        <v>16</v>
      </c>
      <c r="BN108" s="20" t="s">
        <v>16</v>
      </c>
      <c r="BO108" s="20" t="s">
        <v>16</v>
      </c>
      <c r="BP108" s="20" t="s">
        <v>16</v>
      </c>
      <c r="BQ108" s="20" t="s">
        <v>16</v>
      </c>
      <c r="BR108" s="20" t="s">
        <v>16</v>
      </c>
      <c r="BS108" s="20" t="s">
        <v>16</v>
      </c>
      <c r="BT108" s="20" t="s">
        <v>16</v>
      </c>
      <c r="BU108" s="20" t="s">
        <v>16</v>
      </c>
      <c r="BV108" s="20" t="s">
        <v>16</v>
      </c>
      <c r="BW108" s="20" t="s">
        <v>16</v>
      </c>
      <c r="BX108" s="20" t="s">
        <v>16</v>
      </c>
      <c r="BY108" s="20" t="s">
        <v>16</v>
      </c>
      <c r="BZ108" s="20" t="s">
        <v>16</v>
      </c>
      <c r="CA108" s="20" t="s">
        <v>16</v>
      </c>
      <c r="CB108" s="20" t="s">
        <v>16</v>
      </c>
      <c r="CC108" s="20" t="s">
        <v>16</v>
      </c>
      <c r="CD108" s="20" t="s">
        <v>16</v>
      </c>
      <c r="CE108" s="20">
        <f t="shared" si="18"/>
        <v>0</v>
      </c>
      <c r="CF108" s="20" t="s">
        <v>16</v>
      </c>
      <c r="CG108" s="20" t="s">
        <v>16</v>
      </c>
      <c r="CH108" s="20" t="s">
        <v>16</v>
      </c>
      <c r="CI108" s="27" t="s">
        <v>16</v>
      </c>
      <c r="CJ108" s="27" t="s">
        <v>16</v>
      </c>
      <c r="CK108" s="31" t="s">
        <v>16</v>
      </c>
      <c r="CL108" s="27" t="s">
        <v>16</v>
      </c>
      <c r="CM108" s="20" t="s">
        <v>16</v>
      </c>
      <c r="CN108" s="20" t="s">
        <v>16</v>
      </c>
      <c r="CO108" s="20" t="s">
        <v>16</v>
      </c>
      <c r="CP108" s="20" t="s">
        <v>16</v>
      </c>
      <c r="CQ108" s="20" t="s">
        <v>16</v>
      </c>
      <c r="CR108" s="20" t="s">
        <v>16</v>
      </c>
      <c r="CS108" s="27">
        <v>1627500</v>
      </c>
      <c r="CT108" s="79">
        <f>IF(OR(CS108="",CS108="-"),"NA",IF(CS108&gt;10000000000,1,IF(CS108&gt;3000000000,2,IF(CS108&gt;1000000000,3,IF(CS108&gt;600000000,4,IF(CS108&gt;200000000,5,IF(CS108&gt;100000000,6,IF(CS108&gt;50000000,7,IF(CS108&gt;30000000,8,IF(CS108&gt;10000000,9,IF(CS108&gt;7000000,10,IF(CS108&gt;4000000,11,IF(CS108&gt;2000000,12,IF(CS108&gt;1000000,13,IF(CS108&gt;700000,14,IF(CS108&gt;600000,15,IF(CS108&gt;500000,16,IF(CS108&gt;400000,17,IF(CS108&gt;300000,18,IF(CS108&gt;200000,19,IF(CS108&gt;=0,20,ERROR”)))))))))))))))))))))</f>
        <v>13</v>
      </c>
      <c r="CU108" s="27">
        <v>1887899.9999999998</v>
      </c>
      <c r="CV108" s="27">
        <f t="shared" si="16"/>
        <v>14022500</v>
      </c>
      <c r="CW108" s="32">
        <v>0.89600638977635783</v>
      </c>
      <c r="CX108" s="32">
        <v>0.10399361022364217</v>
      </c>
      <c r="CY108" s="27">
        <v>13762100</v>
      </c>
      <c r="CZ108" s="20" t="s">
        <v>16</v>
      </c>
      <c r="DA108" s="20" t="s">
        <v>16</v>
      </c>
      <c r="DB108" s="20">
        <v>121</v>
      </c>
      <c r="DC108" s="20">
        <v>4.0333333333333332</v>
      </c>
      <c r="DD108" s="30">
        <v>0.01</v>
      </c>
      <c r="DE108" s="20">
        <v>0</v>
      </c>
      <c r="DF108" s="20"/>
      <c r="DG108" s="20">
        <v>0</v>
      </c>
      <c r="DH108" s="20">
        <v>0</v>
      </c>
      <c r="DI108" s="20" t="s">
        <v>16</v>
      </c>
      <c r="DJ108" s="20"/>
      <c r="DK108" s="20" t="s">
        <v>16</v>
      </c>
      <c r="DL108" s="20" t="s">
        <v>16</v>
      </c>
      <c r="DM108" s="20" t="s">
        <v>16</v>
      </c>
      <c r="DN108" s="20"/>
      <c r="DO108" s="33">
        <f t="shared" si="19"/>
        <v>1</v>
      </c>
      <c r="DP108" s="33">
        <f t="shared" si="20"/>
        <v>0</v>
      </c>
      <c r="DQ108" s="33">
        <f t="shared" si="21"/>
        <v>1</v>
      </c>
      <c r="DR108" s="33">
        <f t="shared" si="22"/>
        <v>0</v>
      </c>
      <c r="DS108" s="27">
        <f t="shared" si="23"/>
        <v>1627500</v>
      </c>
      <c r="DT108" s="27">
        <f t="shared" si="24"/>
        <v>0</v>
      </c>
      <c r="DU108" s="27">
        <f t="shared" si="25"/>
        <v>0</v>
      </c>
      <c r="DV108" s="27">
        <f t="shared" si="26"/>
        <v>1627500</v>
      </c>
      <c r="DW108" s="27">
        <f t="shared" si="29"/>
        <v>1627500</v>
      </c>
      <c r="DX108" s="20" t="s">
        <v>16</v>
      </c>
      <c r="DY108" s="20" t="s">
        <v>16</v>
      </c>
      <c r="DZ108" s="20" t="s">
        <v>16</v>
      </c>
      <c r="EA108" s="20" t="s">
        <v>16</v>
      </c>
      <c r="EB108" s="20">
        <v>1627500</v>
      </c>
      <c r="EC108" s="20">
        <v>0</v>
      </c>
      <c r="ED108" s="20" t="s">
        <v>16</v>
      </c>
      <c r="EE108" s="20">
        <v>0</v>
      </c>
      <c r="EF108" s="20">
        <v>0</v>
      </c>
      <c r="EG108" s="20" t="s">
        <v>16</v>
      </c>
      <c r="EH108" s="20">
        <v>1627500</v>
      </c>
      <c r="EI108" s="20" t="s">
        <v>16</v>
      </c>
      <c r="EJ108" s="20" t="s">
        <v>16</v>
      </c>
      <c r="EK108" s="20" t="s">
        <v>16</v>
      </c>
      <c r="EL108" s="20" t="s">
        <v>1074</v>
      </c>
      <c r="EM108" s="20" t="s">
        <v>1873</v>
      </c>
      <c r="EN108" s="20" t="s">
        <v>16</v>
      </c>
      <c r="EO108" s="20" t="s">
        <v>1880</v>
      </c>
      <c r="EP108" s="20" t="s">
        <v>16</v>
      </c>
      <c r="EQ108" s="20" t="s">
        <v>16</v>
      </c>
      <c r="ER108" s="20" t="s">
        <v>16</v>
      </c>
      <c r="ES108" s="20" t="s">
        <v>16</v>
      </c>
      <c r="ET108" s="20" t="s">
        <v>16</v>
      </c>
      <c r="EU108" s="20">
        <v>16020</v>
      </c>
      <c r="EV108" s="20" t="s">
        <v>1889</v>
      </c>
      <c r="EW108" s="20" t="s">
        <v>251</v>
      </c>
      <c r="EX108" s="34" t="s">
        <v>16</v>
      </c>
      <c r="EY108" s="58">
        <v>1</v>
      </c>
      <c r="EZ108" s="21"/>
    </row>
    <row r="109" spans="1:156" s="64" customFormat="1" ht="12.75" customHeight="1" x14ac:dyDescent="0.2">
      <c r="A109" s="64" t="s">
        <v>2350</v>
      </c>
      <c r="B109" s="64" t="s">
        <v>2352</v>
      </c>
      <c r="C109" s="64">
        <v>799042</v>
      </c>
      <c r="D109" s="64" t="s">
        <v>2350</v>
      </c>
      <c r="E109" s="64" t="s">
        <v>2351</v>
      </c>
      <c r="F109" s="64" t="s">
        <v>2352</v>
      </c>
      <c r="G109" s="20" t="s">
        <v>194</v>
      </c>
      <c r="H109" s="20" t="s">
        <v>1083</v>
      </c>
      <c r="I109" s="20" t="s">
        <v>323</v>
      </c>
      <c r="J109" s="22" t="s">
        <v>2353</v>
      </c>
      <c r="K109" s="23">
        <v>0</v>
      </c>
      <c r="L109" s="23">
        <v>1</v>
      </c>
      <c r="M109" s="23" t="s">
        <v>16</v>
      </c>
      <c r="N109" s="23">
        <v>1</v>
      </c>
      <c r="O109" s="24" t="s">
        <v>487</v>
      </c>
      <c r="P109" s="20" t="s">
        <v>2276</v>
      </c>
      <c r="Q109" s="20" t="s">
        <v>2277</v>
      </c>
      <c r="R109" s="20" t="s">
        <v>1142</v>
      </c>
      <c r="S109" s="20">
        <v>15</v>
      </c>
      <c r="T109" s="25" t="s">
        <v>721</v>
      </c>
      <c r="U109" s="20" t="s">
        <v>1143</v>
      </c>
      <c r="V109" s="20" t="s">
        <v>251</v>
      </c>
      <c r="W109" s="26" t="s">
        <v>1144</v>
      </c>
      <c r="X109" s="20">
        <v>8</v>
      </c>
      <c r="Y109" s="20" t="s">
        <v>251</v>
      </c>
      <c r="Z109" s="20" t="str">
        <f t="shared" si="17"/>
        <v>-</v>
      </c>
      <c r="AA109" s="20" t="s">
        <v>1145</v>
      </c>
      <c r="AB109" s="20">
        <v>46101</v>
      </c>
      <c r="AC109" s="27">
        <v>519000</v>
      </c>
      <c r="AD109" s="20" t="s">
        <v>1074</v>
      </c>
      <c r="AE109" s="20" t="s">
        <v>1146</v>
      </c>
      <c r="AF109" s="20">
        <v>3</v>
      </c>
      <c r="AG109" s="20">
        <v>1</v>
      </c>
      <c r="AH109" s="20">
        <v>3</v>
      </c>
      <c r="AI109" s="20">
        <v>0.5</v>
      </c>
      <c r="AJ109" s="20">
        <v>2</v>
      </c>
      <c r="AK109" s="20">
        <v>1</v>
      </c>
      <c r="AL109" s="20">
        <v>0</v>
      </c>
      <c r="AM109" s="20">
        <v>1</v>
      </c>
      <c r="AN109" s="20">
        <v>1</v>
      </c>
      <c r="AO109" s="20">
        <v>1</v>
      </c>
      <c r="AP109" s="26" t="s">
        <v>1479</v>
      </c>
      <c r="AQ109" s="26" t="s">
        <v>16</v>
      </c>
      <c r="AR109" s="26" t="s">
        <v>16</v>
      </c>
      <c r="AS109" s="20" t="s">
        <v>16</v>
      </c>
      <c r="AT109" s="26" t="s">
        <v>16</v>
      </c>
      <c r="AU109" s="26" t="s">
        <v>16</v>
      </c>
      <c r="AV109" s="26" t="s">
        <v>16</v>
      </c>
      <c r="AW109" s="28" t="s">
        <v>16</v>
      </c>
      <c r="AX109" s="28" t="s">
        <v>16</v>
      </c>
      <c r="AY109" s="28" t="s">
        <v>16</v>
      </c>
      <c r="AZ109" s="28" t="s">
        <v>16</v>
      </c>
      <c r="BA109" s="28" t="s">
        <v>16</v>
      </c>
      <c r="BB109" s="29">
        <v>0</v>
      </c>
      <c r="BC109" s="26">
        <v>42058</v>
      </c>
      <c r="BD109" s="26">
        <v>42085</v>
      </c>
      <c r="BE109" s="26">
        <v>42096</v>
      </c>
      <c r="BF109" s="20" t="s">
        <v>2353</v>
      </c>
      <c r="BG109" s="30">
        <v>0.2</v>
      </c>
      <c r="BH109" s="27">
        <v>103800</v>
      </c>
      <c r="BI109" s="20" t="s">
        <v>16</v>
      </c>
      <c r="BJ109" s="20" t="s">
        <v>16</v>
      </c>
      <c r="BK109" s="20" t="s">
        <v>16</v>
      </c>
      <c r="BL109" s="20" t="s">
        <v>16</v>
      </c>
      <c r="BM109" s="20" t="s">
        <v>16</v>
      </c>
      <c r="BN109" s="20" t="s">
        <v>16</v>
      </c>
      <c r="BO109" s="20" t="s">
        <v>16</v>
      </c>
      <c r="BP109" s="20" t="s">
        <v>16</v>
      </c>
      <c r="BQ109" s="20" t="s">
        <v>16</v>
      </c>
      <c r="BR109" s="20" t="s">
        <v>16</v>
      </c>
      <c r="BS109" s="20" t="s">
        <v>16</v>
      </c>
      <c r="BT109" s="20" t="s">
        <v>16</v>
      </c>
      <c r="BU109" s="20" t="s">
        <v>16</v>
      </c>
      <c r="BV109" s="20" t="s">
        <v>16</v>
      </c>
      <c r="BW109" s="20" t="s">
        <v>16</v>
      </c>
      <c r="BX109" s="20" t="s">
        <v>16</v>
      </c>
      <c r="BY109" s="20" t="s">
        <v>16</v>
      </c>
      <c r="BZ109" s="20" t="s">
        <v>16</v>
      </c>
      <c r="CA109" s="20" t="s">
        <v>16</v>
      </c>
      <c r="CB109" s="20" t="s">
        <v>16</v>
      </c>
      <c r="CC109" s="20" t="s">
        <v>16</v>
      </c>
      <c r="CD109" s="20" t="s">
        <v>16</v>
      </c>
      <c r="CE109" s="20">
        <f t="shared" si="18"/>
        <v>0</v>
      </c>
      <c r="CF109" s="20" t="s">
        <v>16</v>
      </c>
      <c r="CG109" s="20" t="s">
        <v>16</v>
      </c>
      <c r="CH109" s="20" t="s">
        <v>16</v>
      </c>
      <c r="CI109" s="27" t="s">
        <v>16</v>
      </c>
      <c r="CJ109" s="27" t="s">
        <v>16</v>
      </c>
      <c r="CK109" s="31" t="s">
        <v>16</v>
      </c>
      <c r="CL109" s="27" t="s">
        <v>16</v>
      </c>
      <c r="CM109" s="20" t="s">
        <v>16</v>
      </c>
      <c r="CN109" s="20" t="s">
        <v>16</v>
      </c>
      <c r="CO109" s="20" t="s">
        <v>16</v>
      </c>
      <c r="CP109" s="20" t="s">
        <v>16</v>
      </c>
      <c r="CQ109" s="20" t="s">
        <v>16</v>
      </c>
      <c r="CR109" s="20" t="s">
        <v>16</v>
      </c>
      <c r="CS109" s="27">
        <v>519000</v>
      </c>
      <c r="CT109" s="79">
        <f>IF(OR(CS109="",CS109="-"),"NA",IF(CS109&gt;10000000000,1,IF(CS109&gt;3000000000,2,IF(CS109&gt;1000000000,3,IF(CS109&gt;600000000,4,IF(CS109&gt;200000000,5,IF(CS109&gt;100000000,6,IF(CS109&gt;50000000,7,IF(CS109&gt;30000000,8,IF(CS109&gt;10000000,9,IF(CS109&gt;7000000,10,IF(CS109&gt;4000000,11,IF(CS109&gt;2000000,12,IF(CS109&gt;1000000,13,IF(CS109&gt;700000,14,IF(CS109&gt;600000,15,IF(CS109&gt;500000,16,IF(CS109&gt;400000,17,IF(CS109&gt;300000,18,IF(CS109&gt;200000,19,IF(CS109&gt;=0,20,ERROR”)))))))))))))))))))))</f>
        <v>16</v>
      </c>
      <c r="CU109" s="27">
        <v>602040</v>
      </c>
      <c r="CV109" s="27">
        <f t="shared" si="16"/>
        <v>0</v>
      </c>
      <c r="CW109" s="32">
        <v>0</v>
      </c>
      <c r="CX109" s="32">
        <v>1</v>
      </c>
      <c r="CY109" s="27">
        <v>-83040</v>
      </c>
      <c r="CZ109" s="20" t="s">
        <v>16</v>
      </c>
      <c r="DA109" s="20" t="s">
        <v>16</v>
      </c>
      <c r="DB109" s="20">
        <v>27</v>
      </c>
      <c r="DC109" s="20">
        <v>0.9</v>
      </c>
      <c r="DD109" s="30">
        <v>0.1</v>
      </c>
      <c r="DE109" s="20">
        <v>0</v>
      </c>
      <c r="DF109" s="20"/>
      <c r="DG109" s="20">
        <v>0</v>
      </c>
      <c r="DH109" s="20">
        <v>0</v>
      </c>
      <c r="DI109" s="20">
        <v>1</v>
      </c>
      <c r="DJ109" s="20">
        <v>0</v>
      </c>
      <c r="DK109" s="20">
        <v>519000</v>
      </c>
      <c r="DL109" s="76">
        <v>0</v>
      </c>
      <c r="DM109" s="20" t="s">
        <v>2354</v>
      </c>
      <c r="DN109" s="34">
        <v>0</v>
      </c>
      <c r="DO109" s="33">
        <f t="shared" si="19"/>
        <v>4</v>
      </c>
      <c r="DP109" s="33">
        <f t="shared" si="20"/>
        <v>0</v>
      </c>
      <c r="DQ109" s="33">
        <f t="shared" si="21"/>
        <v>4</v>
      </c>
      <c r="DR109" s="33">
        <f t="shared" si="22"/>
        <v>0</v>
      </c>
      <c r="DS109" s="27">
        <f t="shared" si="23"/>
        <v>1744000</v>
      </c>
      <c r="DT109" s="27">
        <f t="shared" si="24"/>
        <v>0</v>
      </c>
      <c r="DU109" s="27">
        <f t="shared" si="25"/>
        <v>0</v>
      </c>
      <c r="DV109" s="27">
        <f t="shared" si="26"/>
        <v>1744000</v>
      </c>
      <c r="DW109" s="27">
        <f t="shared" si="29"/>
        <v>436000</v>
      </c>
      <c r="DX109" s="20" t="s">
        <v>16</v>
      </c>
      <c r="DY109" s="20" t="s">
        <v>16</v>
      </c>
      <c r="DZ109" s="20" t="s">
        <v>16</v>
      </c>
      <c r="EA109" s="20" t="s">
        <v>16</v>
      </c>
      <c r="EB109" s="20">
        <v>519000</v>
      </c>
      <c r="EC109" s="20">
        <v>0</v>
      </c>
      <c r="ED109" s="20" t="s">
        <v>16</v>
      </c>
      <c r="EE109" s="30">
        <v>0.1</v>
      </c>
      <c r="EF109" s="30">
        <v>0.1</v>
      </c>
      <c r="EG109" s="20" t="s">
        <v>16</v>
      </c>
      <c r="EH109" s="20">
        <v>519000</v>
      </c>
      <c r="EI109" s="20" t="s">
        <v>16</v>
      </c>
      <c r="EJ109" s="20" t="s">
        <v>16</v>
      </c>
      <c r="EK109" s="20" t="s">
        <v>16</v>
      </c>
      <c r="EL109" s="20" t="s">
        <v>1074</v>
      </c>
      <c r="EM109" s="20" t="s">
        <v>2353</v>
      </c>
      <c r="EN109" s="20" t="s">
        <v>16</v>
      </c>
      <c r="EO109" s="20" t="s">
        <v>1146</v>
      </c>
      <c r="EP109" s="20" t="s">
        <v>16</v>
      </c>
      <c r="EQ109" s="20" t="s">
        <v>16</v>
      </c>
      <c r="ER109" s="20" t="s">
        <v>1150</v>
      </c>
      <c r="ES109" s="20" t="s">
        <v>1151</v>
      </c>
      <c r="ET109" s="20">
        <v>15</v>
      </c>
      <c r="EU109" s="20">
        <v>5100</v>
      </c>
      <c r="EV109" s="20" t="s">
        <v>1152</v>
      </c>
      <c r="EW109" s="20" t="s">
        <v>251</v>
      </c>
      <c r="EX109" s="34" t="s">
        <v>16</v>
      </c>
      <c r="EY109" s="58">
        <v>1</v>
      </c>
      <c r="EZ109" s="21"/>
    </row>
    <row r="110" spans="1:156" s="64" customFormat="1" ht="12.75" customHeight="1" x14ac:dyDescent="0.2">
      <c r="A110" s="64" t="s">
        <v>1135</v>
      </c>
      <c r="B110" s="64" t="s">
        <v>1137</v>
      </c>
      <c r="C110" s="64">
        <v>789794</v>
      </c>
      <c r="D110" s="64" t="s">
        <v>1135</v>
      </c>
      <c r="E110" s="64" t="s">
        <v>1136</v>
      </c>
      <c r="F110" s="64" t="s">
        <v>1137</v>
      </c>
      <c r="G110" s="20" t="s">
        <v>194</v>
      </c>
      <c r="H110" s="20" t="s">
        <v>1138</v>
      </c>
      <c r="I110" s="20" t="s">
        <v>358</v>
      </c>
      <c r="J110" s="22" t="s">
        <v>1139</v>
      </c>
      <c r="K110" s="23">
        <v>0</v>
      </c>
      <c r="L110" s="23">
        <v>1</v>
      </c>
      <c r="M110" s="23" t="s">
        <v>16</v>
      </c>
      <c r="N110" s="23">
        <v>1</v>
      </c>
      <c r="O110" s="24" t="s">
        <v>487</v>
      </c>
      <c r="P110" s="20" t="s">
        <v>1140</v>
      </c>
      <c r="Q110" s="20" t="s">
        <v>1141</v>
      </c>
      <c r="R110" s="20" t="s">
        <v>1142</v>
      </c>
      <c r="S110" s="20">
        <v>15</v>
      </c>
      <c r="T110" s="25" t="s">
        <v>731</v>
      </c>
      <c r="U110" s="20" t="s">
        <v>1143</v>
      </c>
      <c r="V110" s="20" t="s">
        <v>251</v>
      </c>
      <c r="W110" s="26" t="s">
        <v>1144</v>
      </c>
      <c r="X110" s="20">
        <v>8</v>
      </c>
      <c r="Y110" s="20" t="s">
        <v>251</v>
      </c>
      <c r="Z110" s="20" t="str">
        <f t="shared" si="17"/>
        <v>-</v>
      </c>
      <c r="AA110" s="20" t="s">
        <v>1145</v>
      </c>
      <c r="AB110" s="20">
        <v>46101</v>
      </c>
      <c r="AC110" s="27">
        <v>638000</v>
      </c>
      <c r="AD110" s="20" t="s">
        <v>1074</v>
      </c>
      <c r="AE110" s="20" t="s">
        <v>1146</v>
      </c>
      <c r="AF110" s="20">
        <v>1</v>
      </c>
      <c r="AG110" s="20">
        <v>1</v>
      </c>
      <c r="AH110" s="20" t="s">
        <v>16</v>
      </c>
      <c r="AI110" s="21" t="s">
        <v>4862</v>
      </c>
      <c r="AJ110" s="20">
        <v>3</v>
      </c>
      <c r="AK110" s="20">
        <v>1</v>
      </c>
      <c r="AL110" s="20" t="s">
        <v>16</v>
      </c>
      <c r="AM110" s="20">
        <v>1</v>
      </c>
      <c r="AN110" s="20">
        <v>1</v>
      </c>
      <c r="AO110" s="20">
        <v>1</v>
      </c>
      <c r="AP110" s="26" t="s">
        <v>1147</v>
      </c>
      <c r="AQ110" s="26" t="s">
        <v>16</v>
      </c>
      <c r="AR110" s="26" t="s">
        <v>16</v>
      </c>
      <c r="AS110" s="20" t="s">
        <v>16</v>
      </c>
      <c r="AT110" s="26" t="s">
        <v>16</v>
      </c>
      <c r="AU110" s="26" t="s">
        <v>16</v>
      </c>
      <c r="AV110" s="26" t="s">
        <v>16</v>
      </c>
      <c r="AW110" s="28" t="s">
        <v>16</v>
      </c>
      <c r="AX110" s="28" t="s">
        <v>16</v>
      </c>
      <c r="AY110" s="28" t="s">
        <v>16</v>
      </c>
      <c r="AZ110" s="28" t="s">
        <v>16</v>
      </c>
      <c r="BA110" s="28" t="s">
        <v>16</v>
      </c>
      <c r="BB110" s="29">
        <v>0</v>
      </c>
      <c r="BC110" s="26">
        <v>42058</v>
      </c>
      <c r="BD110" s="26">
        <v>42083</v>
      </c>
      <c r="BE110" s="26">
        <v>42279</v>
      </c>
      <c r="BF110" s="20" t="s">
        <v>1148</v>
      </c>
      <c r="BG110" s="30">
        <v>0.2</v>
      </c>
      <c r="BH110" s="27">
        <v>110000</v>
      </c>
      <c r="BI110" s="20" t="s">
        <v>16</v>
      </c>
      <c r="BJ110" s="20" t="s">
        <v>16</v>
      </c>
      <c r="BK110" s="20" t="s">
        <v>16</v>
      </c>
      <c r="BL110" s="20" t="s">
        <v>16</v>
      </c>
      <c r="BM110" s="20" t="s">
        <v>16</v>
      </c>
      <c r="BN110" s="20" t="s">
        <v>16</v>
      </c>
      <c r="BO110" s="20" t="s">
        <v>16</v>
      </c>
      <c r="BP110" s="20" t="s">
        <v>16</v>
      </c>
      <c r="BQ110" s="20" t="s">
        <v>16</v>
      </c>
      <c r="BR110" s="20" t="s">
        <v>16</v>
      </c>
      <c r="BS110" s="20" t="s">
        <v>16</v>
      </c>
      <c r="BT110" s="20" t="s">
        <v>16</v>
      </c>
      <c r="BU110" s="20" t="s">
        <v>16</v>
      </c>
      <c r="BV110" s="20" t="s">
        <v>16</v>
      </c>
      <c r="BW110" s="20" t="s">
        <v>16</v>
      </c>
      <c r="BX110" s="20" t="s">
        <v>16</v>
      </c>
      <c r="BY110" s="20" t="s">
        <v>16</v>
      </c>
      <c r="BZ110" s="20" t="s">
        <v>16</v>
      </c>
      <c r="CA110" s="20" t="s">
        <v>16</v>
      </c>
      <c r="CB110" s="20" t="s">
        <v>16</v>
      </c>
      <c r="CC110" s="20" t="s">
        <v>16</v>
      </c>
      <c r="CD110" s="20" t="s">
        <v>16</v>
      </c>
      <c r="CE110" s="20">
        <f t="shared" si="18"/>
        <v>0</v>
      </c>
      <c r="CF110" s="20" t="s">
        <v>16</v>
      </c>
      <c r="CG110" s="20" t="s">
        <v>16</v>
      </c>
      <c r="CH110" s="20" t="s">
        <v>16</v>
      </c>
      <c r="CI110" s="27" t="s">
        <v>16</v>
      </c>
      <c r="CJ110" s="27" t="s">
        <v>16</v>
      </c>
      <c r="CK110" s="31" t="s">
        <v>16</v>
      </c>
      <c r="CL110" s="27" t="s">
        <v>16</v>
      </c>
      <c r="CM110" s="20" t="s">
        <v>16</v>
      </c>
      <c r="CN110" s="20" t="s">
        <v>16</v>
      </c>
      <c r="CO110" s="20" t="s">
        <v>16</v>
      </c>
      <c r="CP110" s="20" t="s">
        <v>16</v>
      </c>
      <c r="CQ110" s="20" t="s">
        <v>16</v>
      </c>
      <c r="CR110" s="20" t="s">
        <v>16</v>
      </c>
      <c r="CS110" s="27">
        <v>550000</v>
      </c>
      <c r="CT110" s="79">
        <f>IF(OR(CS110="",CS110="-"),"NA",IF(CS110&gt;10000000000,1,IF(CS110&gt;3000000000,2,IF(CS110&gt;1000000000,3,IF(CS110&gt;600000000,4,IF(CS110&gt;200000000,5,IF(CS110&gt;100000000,6,IF(CS110&gt;50000000,7,IF(CS110&gt;30000000,8,IF(CS110&gt;10000000,9,IF(CS110&gt;7000000,10,IF(CS110&gt;4000000,11,IF(CS110&gt;2000000,12,IF(CS110&gt;1000000,13,IF(CS110&gt;700000,14,IF(CS110&gt;600000,15,IF(CS110&gt;500000,16,IF(CS110&gt;400000,17,IF(CS110&gt;300000,18,IF(CS110&gt;200000,19,IF(CS110&gt;=0,20,ERROR”)))))))))))))))))))))</f>
        <v>16</v>
      </c>
      <c r="CU110" s="27">
        <v>638000</v>
      </c>
      <c r="CV110" s="27">
        <f t="shared" si="16"/>
        <v>88000</v>
      </c>
      <c r="CW110" s="32">
        <v>0.13793103448275862</v>
      </c>
      <c r="CX110" s="32">
        <v>0.86206896551724133</v>
      </c>
      <c r="CY110" s="27">
        <v>0</v>
      </c>
      <c r="CZ110" s="20" t="s">
        <v>16</v>
      </c>
      <c r="DA110" s="20" t="s">
        <v>16</v>
      </c>
      <c r="DB110" s="20">
        <v>25</v>
      </c>
      <c r="DC110" s="20">
        <v>0.83333333333333337</v>
      </c>
      <c r="DD110" s="30">
        <v>0.1</v>
      </c>
      <c r="DE110" s="20">
        <v>0</v>
      </c>
      <c r="DF110" s="20"/>
      <c r="DG110" s="20">
        <v>0</v>
      </c>
      <c r="DH110" s="20">
        <v>0</v>
      </c>
      <c r="DI110" s="20">
        <v>1</v>
      </c>
      <c r="DJ110" s="20">
        <v>0</v>
      </c>
      <c r="DK110" s="20">
        <v>550000</v>
      </c>
      <c r="DL110" s="76">
        <v>0</v>
      </c>
      <c r="DM110" s="20" t="s">
        <v>1149</v>
      </c>
      <c r="DN110" s="34">
        <v>0</v>
      </c>
      <c r="DO110" s="33">
        <f t="shared" si="19"/>
        <v>2</v>
      </c>
      <c r="DP110" s="33">
        <f t="shared" si="20"/>
        <v>0</v>
      </c>
      <c r="DQ110" s="33">
        <f t="shared" si="21"/>
        <v>2</v>
      </c>
      <c r="DR110" s="33">
        <f t="shared" si="22"/>
        <v>0</v>
      </c>
      <c r="DS110" s="27">
        <f t="shared" si="23"/>
        <v>1100000</v>
      </c>
      <c r="DT110" s="27">
        <f t="shared" si="24"/>
        <v>0</v>
      </c>
      <c r="DU110" s="27">
        <f t="shared" si="25"/>
        <v>0</v>
      </c>
      <c r="DV110" s="27">
        <f t="shared" si="26"/>
        <v>1100000</v>
      </c>
      <c r="DW110" s="27">
        <f t="shared" si="29"/>
        <v>550000</v>
      </c>
      <c r="DX110" s="20" t="s">
        <v>16</v>
      </c>
      <c r="DY110" s="20" t="s">
        <v>16</v>
      </c>
      <c r="DZ110" s="20" t="s">
        <v>16</v>
      </c>
      <c r="EA110" s="20" t="s">
        <v>16</v>
      </c>
      <c r="EB110" s="20">
        <v>550000</v>
      </c>
      <c r="EC110" s="20">
        <v>0</v>
      </c>
      <c r="ED110" s="20" t="s">
        <v>16</v>
      </c>
      <c r="EE110" s="30">
        <v>0.1</v>
      </c>
      <c r="EF110" s="30">
        <v>0.1</v>
      </c>
      <c r="EG110" s="20" t="s">
        <v>16</v>
      </c>
      <c r="EH110" s="20">
        <v>550000</v>
      </c>
      <c r="EI110" s="20" t="s">
        <v>16</v>
      </c>
      <c r="EJ110" s="20" t="s">
        <v>16</v>
      </c>
      <c r="EK110" s="20" t="s">
        <v>16</v>
      </c>
      <c r="EL110" s="20" t="s">
        <v>1074</v>
      </c>
      <c r="EM110" s="20" t="s">
        <v>1148</v>
      </c>
      <c r="EN110" s="20" t="s">
        <v>16</v>
      </c>
      <c r="EO110" s="20" t="s">
        <v>1146</v>
      </c>
      <c r="EP110" s="20" t="s">
        <v>16</v>
      </c>
      <c r="EQ110" s="20" t="s">
        <v>16</v>
      </c>
      <c r="ER110" s="20" t="s">
        <v>1150</v>
      </c>
      <c r="ES110" s="20" t="s">
        <v>1151</v>
      </c>
      <c r="ET110" s="20">
        <v>15</v>
      </c>
      <c r="EU110" s="20">
        <v>5100</v>
      </c>
      <c r="EV110" s="20" t="s">
        <v>1152</v>
      </c>
      <c r="EW110" s="20" t="s">
        <v>251</v>
      </c>
      <c r="EX110" s="34" t="s">
        <v>16</v>
      </c>
      <c r="EY110" s="58">
        <v>1</v>
      </c>
      <c r="EZ110" s="21"/>
    </row>
    <row r="111" spans="1:156" s="64" customFormat="1" ht="12.75" customHeight="1" x14ac:dyDescent="0.2">
      <c r="A111" s="64" t="s">
        <v>2272</v>
      </c>
      <c r="B111" s="64" t="s">
        <v>2274</v>
      </c>
      <c r="C111" s="64">
        <v>799089</v>
      </c>
      <c r="D111" s="64" t="s">
        <v>2272</v>
      </c>
      <c r="E111" s="64" t="s">
        <v>2273</v>
      </c>
      <c r="F111" s="64" t="s">
        <v>2274</v>
      </c>
      <c r="G111" s="20" t="s">
        <v>194</v>
      </c>
      <c r="H111" s="20" t="s">
        <v>1083</v>
      </c>
      <c r="I111" s="20" t="s">
        <v>323</v>
      </c>
      <c r="J111" s="22" t="s">
        <v>2275</v>
      </c>
      <c r="K111" s="23">
        <v>0</v>
      </c>
      <c r="L111" s="23">
        <v>1</v>
      </c>
      <c r="M111" s="23" t="s">
        <v>16</v>
      </c>
      <c r="N111" s="23">
        <v>1</v>
      </c>
      <c r="O111" s="24" t="s">
        <v>487</v>
      </c>
      <c r="P111" s="20" t="s">
        <v>2276</v>
      </c>
      <c r="Q111" s="20" t="s">
        <v>2277</v>
      </c>
      <c r="R111" s="20" t="s">
        <v>1142</v>
      </c>
      <c r="S111" s="20">
        <v>15</v>
      </c>
      <c r="T111" s="25" t="s">
        <v>1831</v>
      </c>
      <c r="U111" s="20" t="s">
        <v>1143</v>
      </c>
      <c r="V111" s="20" t="s">
        <v>251</v>
      </c>
      <c r="W111" s="26" t="s">
        <v>1144</v>
      </c>
      <c r="X111" s="20">
        <v>8</v>
      </c>
      <c r="Y111" s="20" t="s">
        <v>251</v>
      </c>
      <c r="Z111" s="20" t="str">
        <f t="shared" si="17"/>
        <v>-</v>
      </c>
      <c r="AA111" s="20" t="s">
        <v>1145</v>
      </c>
      <c r="AB111" s="20">
        <v>46101</v>
      </c>
      <c r="AC111" s="27">
        <v>638000</v>
      </c>
      <c r="AD111" s="20" t="s">
        <v>1074</v>
      </c>
      <c r="AE111" s="20" t="s">
        <v>1146</v>
      </c>
      <c r="AF111" s="20">
        <v>1</v>
      </c>
      <c r="AG111" s="20">
        <v>1</v>
      </c>
      <c r="AH111" s="20" t="s">
        <v>16</v>
      </c>
      <c r="AI111" s="21" t="s">
        <v>4862</v>
      </c>
      <c r="AJ111" s="20">
        <v>2</v>
      </c>
      <c r="AK111" s="20">
        <v>1</v>
      </c>
      <c r="AL111" s="20" t="s">
        <v>16</v>
      </c>
      <c r="AM111" s="20">
        <v>0</v>
      </c>
      <c r="AN111" s="20">
        <v>1</v>
      </c>
      <c r="AO111" s="20">
        <v>1</v>
      </c>
      <c r="AP111" s="26" t="s">
        <v>2278</v>
      </c>
      <c r="AQ111" s="26" t="s">
        <v>16</v>
      </c>
      <c r="AR111" s="26" t="s">
        <v>16</v>
      </c>
      <c r="AS111" s="20" t="s">
        <v>16</v>
      </c>
      <c r="AT111" s="26" t="s">
        <v>16</v>
      </c>
      <c r="AU111" s="26" t="s">
        <v>16</v>
      </c>
      <c r="AV111" s="26" t="s">
        <v>16</v>
      </c>
      <c r="AW111" s="28" t="s">
        <v>16</v>
      </c>
      <c r="AX111" s="28" t="s">
        <v>16</v>
      </c>
      <c r="AY111" s="28" t="s">
        <v>16</v>
      </c>
      <c r="AZ111" s="28" t="s">
        <v>16</v>
      </c>
      <c r="BA111" s="28" t="s">
        <v>16</v>
      </c>
      <c r="BB111" s="29">
        <v>0</v>
      </c>
      <c r="BC111" s="26">
        <v>42058</v>
      </c>
      <c r="BD111" s="26">
        <v>42086</v>
      </c>
      <c r="BE111" s="26">
        <v>42096</v>
      </c>
      <c r="BF111" s="20" t="s">
        <v>2275</v>
      </c>
      <c r="BG111" s="30">
        <v>0.2</v>
      </c>
      <c r="BH111" s="27">
        <v>110000</v>
      </c>
      <c r="BI111" s="20" t="s">
        <v>16</v>
      </c>
      <c r="BJ111" s="20" t="s">
        <v>16</v>
      </c>
      <c r="BK111" s="20" t="s">
        <v>16</v>
      </c>
      <c r="BL111" s="20" t="s">
        <v>16</v>
      </c>
      <c r="BM111" s="20" t="s">
        <v>16</v>
      </c>
      <c r="BN111" s="20" t="s">
        <v>16</v>
      </c>
      <c r="BO111" s="20" t="s">
        <v>16</v>
      </c>
      <c r="BP111" s="20" t="s">
        <v>16</v>
      </c>
      <c r="BQ111" s="20" t="s">
        <v>16</v>
      </c>
      <c r="BR111" s="20" t="s">
        <v>16</v>
      </c>
      <c r="BS111" s="20" t="s">
        <v>16</v>
      </c>
      <c r="BT111" s="20" t="s">
        <v>16</v>
      </c>
      <c r="BU111" s="20" t="s">
        <v>16</v>
      </c>
      <c r="BV111" s="20" t="s">
        <v>16</v>
      </c>
      <c r="BW111" s="20" t="s">
        <v>16</v>
      </c>
      <c r="BX111" s="20" t="s">
        <v>16</v>
      </c>
      <c r="BY111" s="20" t="s">
        <v>16</v>
      </c>
      <c r="BZ111" s="20" t="s">
        <v>16</v>
      </c>
      <c r="CA111" s="20" t="s">
        <v>16</v>
      </c>
      <c r="CB111" s="20" t="s">
        <v>16</v>
      </c>
      <c r="CC111" s="20" t="s">
        <v>16</v>
      </c>
      <c r="CD111" s="20" t="s">
        <v>16</v>
      </c>
      <c r="CE111" s="20">
        <f t="shared" si="18"/>
        <v>0</v>
      </c>
      <c r="CF111" s="20" t="s">
        <v>16</v>
      </c>
      <c r="CG111" s="20" t="s">
        <v>16</v>
      </c>
      <c r="CH111" s="20" t="s">
        <v>16</v>
      </c>
      <c r="CI111" s="27" t="s">
        <v>16</v>
      </c>
      <c r="CJ111" s="27" t="s">
        <v>16</v>
      </c>
      <c r="CK111" s="31" t="s">
        <v>16</v>
      </c>
      <c r="CL111" s="27" t="s">
        <v>16</v>
      </c>
      <c r="CM111" s="20" t="s">
        <v>16</v>
      </c>
      <c r="CN111" s="20" t="s">
        <v>16</v>
      </c>
      <c r="CO111" s="20" t="s">
        <v>16</v>
      </c>
      <c r="CP111" s="20" t="s">
        <v>16</v>
      </c>
      <c r="CQ111" s="20" t="s">
        <v>16</v>
      </c>
      <c r="CR111" s="20" t="s">
        <v>16</v>
      </c>
      <c r="CS111" s="27">
        <v>550000</v>
      </c>
      <c r="CT111" s="79">
        <f>IF(OR(CS111="",CS111="-"),"NA",IF(CS111&gt;10000000000,1,IF(CS111&gt;3000000000,2,IF(CS111&gt;1000000000,3,IF(CS111&gt;600000000,4,IF(CS111&gt;200000000,5,IF(CS111&gt;100000000,6,IF(CS111&gt;50000000,7,IF(CS111&gt;30000000,8,IF(CS111&gt;10000000,9,IF(CS111&gt;7000000,10,IF(CS111&gt;4000000,11,IF(CS111&gt;2000000,12,IF(CS111&gt;1000000,13,IF(CS111&gt;700000,14,IF(CS111&gt;600000,15,IF(CS111&gt;500000,16,IF(CS111&gt;400000,17,IF(CS111&gt;300000,18,IF(CS111&gt;200000,19,IF(CS111&gt;=0,20,ERROR”)))))))))))))))))))))</f>
        <v>16</v>
      </c>
      <c r="CU111" s="27">
        <v>638000</v>
      </c>
      <c r="CV111" s="27">
        <f t="shared" si="16"/>
        <v>88000</v>
      </c>
      <c r="CW111" s="32">
        <v>0.13793103448275862</v>
      </c>
      <c r="CX111" s="32">
        <v>0.86206896551724133</v>
      </c>
      <c r="CY111" s="27">
        <v>0</v>
      </c>
      <c r="CZ111" s="20" t="s">
        <v>16</v>
      </c>
      <c r="DA111" s="20" t="s">
        <v>16</v>
      </c>
      <c r="DB111" s="20">
        <v>28</v>
      </c>
      <c r="DC111" s="20">
        <v>0.93333333333333335</v>
      </c>
      <c r="DD111" s="30">
        <v>0.1</v>
      </c>
      <c r="DE111" s="20">
        <v>0</v>
      </c>
      <c r="DF111" s="20"/>
      <c r="DG111" s="20">
        <v>0</v>
      </c>
      <c r="DH111" s="20">
        <v>0</v>
      </c>
      <c r="DI111" s="20">
        <v>1</v>
      </c>
      <c r="DJ111" s="20">
        <v>0</v>
      </c>
      <c r="DK111" s="20">
        <v>550000</v>
      </c>
      <c r="DL111" s="76">
        <v>0</v>
      </c>
      <c r="DM111" s="20" t="s">
        <v>1149</v>
      </c>
      <c r="DN111" s="34">
        <v>0</v>
      </c>
      <c r="DO111" s="33">
        <f t="shared" si="19"/>
        <v>4</v>
      </c>
      <c r="DP111" s="33">
        <f t="shared" si="20"/>
        <v>0</v>
      </c>
      <c r="DQ111" s="33">
        <f t="shared" si="21"/>
        <v>4</v>
      </c>
      <c r="DR111" s="33">
        <f t="shared" si="22"/>
        <v>0</v>
      </c>
      <c r="DS111" s="27">
        <f t="shared" si="23"/>
        <v>1744000</v>
      </c>
      <c r="DT111" s="27">
        <f t="shared" si="24"/>
        <v>0</v>
      </c>
      <c r="DU111" s="27">
        <f t="shared" si="25"/>
        <v>0</v>
      </c>
      <c r="DV111" s="27">
        <f t="shared" si="26"/>
        <v>1744000</v>
      </c>
      <c r="DW111" s="27">
        <f t="shared" si="29"/>
        <v>436000</v>
      </c>
      <c r="DX111" s="20" t="s">
        <v>16</v>
      </c>
      <c r="DY111" s="20" t="s">
        <v>16</v>
      </c>
      <c r="DZ111" s="20" t="s">
        <v>16</v>
      </c>
      <c r="EA111" s="20" t="s">
        <v>16</v>
      </c>
      <c r="EB111" s="20">
        <v>550000</v>
      </c>
      <c r="EC111" s="20">
        <v>0</v>
      </c>
      <c r="ED111" s="20" t="s">
        <v>16</v>
      </c>
      <c r="EE111" s="30">
        <v>0.1</v>
      </c>
      <c r="EF111" s="30">
        <v>0.1</v>
      </c>
      <c r="EG111" s="20" t="s">
        <v>16</v>
      </c>
      <c r="EH111" s="20">
        <v>550000</v>
      </c>
      <c r="EI111" s="20" t="s">
        <v>16</v>
      </c>
      <c r="EJ111" s="20" t="s">
        <v>16</v>
      </c>
      <c r="EK111" s="20" t="s">
        <v>16</v>
      </c>
      <c r="EL111" s="20" t="s">
        <v>1074</v>
      </c>
      <c r="EM111" s="20" t="s">
        <v>2275</v>
      </c>
      <c r="EN111" s="20" t="s">
        <v>16</v>
      </c>
      <c r="EO111" s="20" t="s">
        <v>1146</v>
      </c>
      <c r="EP111" s="20" t="s">
        <v>16</v>
      </c>
      <c r="EQ111" s="20" t="s">
        <v>16</v>
      </c>
      <c r="ER111" s="20" t="s">
        <v>1150</v>
      </c>
      <c r="ES111" s="20" t="s">
        <v>1151</v>
      </c>
      <c r="ET111" s="20">
        <v>15</v>
      </c>
      <c r="EU111" s="20">
        <v>5100</v>
      </c>
      <c r="EV111" s="20" t="s">
        <v>1152</v>
      </c>
      <c r="EW111" s="20" t="s">
        <v>251</v>
      </c>
      <c r="EX111" s="34" t="s">
        <v>16</v>
      </c>
      <c r="EY111" s="58">
        <v>1</v>
      </c>
      <c r="EZ111" s="21"/>
    </row>
    <row r="112" spans="1:156" s="64" customFormat="1" ht="12.75" customHeight="1" x14ac:dyDescent="0.2">
      <c r="A112" s="64" t="s">
        <v>2407</v>
      </c>
      <c r="B112" s="64" t="s">
        <v>2408</v>
      </c>
      <c r="C112" s="64">
        <v>798985</v>
      </c>
      <c r="D112" s="64" t="s">
        <v>2407</v>
      </c>
      <c r="E112" s="64" t="s">
        <v>1472</v>
      </c>
      <c r="F112" s="64" t="s">
        <v>2408</v>
      </c>
      <c r="G112" s="20" t="s">
        <v>194</v>
      </c>
      <c r="H112" s="20" t="s">
        <v>1083</v>
      </c>
      <c r="I112" s="20" t="s">
        <v>323</v>
      </c>
      <c r="J112" s="22" t="s">
        <v>2409</v>
      </c>
      <c r="K112" s="23">
        <v>0</v>
      </c>
      <c r="L112" s="23">
        <v>1</v>
      </c>
      <c r="M112" s="23" t="s">
        <v>16</v>
      </c>
      <c r="N112" s="23">
        <v>1</v>
      </c>
      <c r="O112" s="24" t="s">
        <v>1719</v>
      </c>
      <c r="P112" s="20" t="s">
        <v>2410</v>
      </c>
      <c r="Q112" s="20" t="s">
        <v>2411</v>
      </c>
      <c r="R112" s="20" t="s">
        <v>2412</v>
      </c>
      <c r="S112" s="20">
        <v>40</v>
      </c>
      <c r="T112" s="25" t="s">
        <v>2413</v>
      </c>
      <c r="U112" s="20" t="s">
        <v>365</v>
      </c>
      <c r="V112" s="20" t="s">
        <v>251</v>
      </c>
      <c r="W112" s="26" t="s">
        <v>2414</v>
      </c>
      <c r="X112" s="20">
        <v>49</v>
      </c>
      <c r="Y112" s="20" t="s">
        <v>251</v>
      </c>
      <c r="Z112" s="20" t="str">
        <f t="shared" si="17"/>
        <v>-</v>
      </c>
      <c r="AA112" s="20" t="s">
        <v>2415</v>
      </c>
      <c r="AB112" s="20">
        <v>46101</v>
      </c>
      <c r="AC112" s="27">
        <v>539400</v>
      </c>
      <c r="AD112" s="20" t="s">
        <v>1074</v>
      </c>
      <c r="AE112" s="20" t="s">
        <v>1146</v>
      </c>
      <c r="AF112" s="20">
        <v>3</v>
      </c>
      <c r="AG112" s="20">
        <v>1</v>
      </c>
      <c r="AH112" s="20">
        <v>2</v>
      </c>
      <c r="AI112" s="20">
        <v>0.5</v>
      </c>
      <c r="AJ112" s="20">
        <v>2</v>
      </c>
      <c r="AK112" s="20">
        <v>0</v>
      </c>
      <c r="AL112" s="20">
        <v>0</v>
      </c>
      <c r="AM112" s="20">
        <v>1</v>
      </c>
      <c r="AN112" s="20">
        <v>1</v>
      </c>
      <c r="AO112" s="20">
        <v>1</v>
      </c>
      <c r="AP112" s="26" t="s">
        <v>1479</v>
      </c>
      <c r="AQ112" s="26" t="s">
        <v>16</v>
      </c>
      <c r="AR112" s="26" t="s">
        <v>16</v>
      </c>
      <c r="AS112" s="20" t="s">
        <v>16</v>
      </c>
      <c r="AT112" s="26" t="s">
        <v>16</v>
      </c>
      <c r="AU112" s="26" t="s">
        <v>16</v>
      </c>
      <c r="AV112" s="26" t="s">
        <v>16</v>
      </c>
      <c r="AW112" s="28" t="s">
        <v>16</v>
      </c>
      <c r="AX112" s="28" t="s">
        <v>16</v>
      </c>
      <c r="AY112" s="28" t="s">
        <v>16</v>
      </c>
      <c r="AZ112" s="28" t="s">
        <v>16</v>
      </c>
      <c r="BA112" s="28" t="s">
        <v>16</v>
      </c>
      <c r="BB112" s="29">
        <v>0</v>
      </c>
      <c r="BC112" s="26">
        <v>42054</v>
      </c>
      <c r="BD112" s="26">
        <v>42082</v>
      </c>
      <c r="BE112" s="26">
        <v>42096</v>
      </c>
      <c r="BF112" s="20" t="s">
        <v>2409</v>
      </c>
      <c r="BG112" s="30">
        <v>0.2</v>
      </c>
      <c r="BH112" s="27">
        <v>93000</v>
      </c>
      <c r="BI112" s="20" t="s">
        <v>16</v>
      </c>
      <c r="BJ112" s="20" t="s">
        <v>16</v>
      </c>
      <c r="BK112" s="20" t="s">
        <v>16</v>
      </c>
      <c r="BL112" s="20" t="s">
        <v>16</v>
      </c>
      <c r="BM112" s="20" t="s">
        <v>16</v>
      </c>
      <c r="BN112" s="20" t="s">
        <v>16</v>
      </c>
      <c r="BO112" s="20" t="s">
        <v>16</v>
      </c>
      <c r="BP112" s="20" t="s">
        <v>16</v>
      </c>
      <c r="BQ112" s="20" t="s">
        <v>16</v>
      </c>
      <c r="BR112" s="20" t="s">
        <v>16</v>
      </c>
      <c r="BS112" s="20" t="s">
        <v>16</v>
      </c>
      <c r="BT112" s="20" t="s">
        <v>16</v>
      </c>
      <c r="BU112" s="20" t="s">
        <v>16</v>
      </c>
      <c r="BV112" s="20" t="s">
        <v>16</v>
      </c>
      <c r="BW112" s="20" t="s">
        <v>16</v>
      </c>
      <c r="BX112" s="20" t="s">
        <v>16</v>
      </c>
      <c r="BY112" s="20" t="s">
        <v>16</v>
      </c>
      <c r="BZ112" s="20" t="s">
        <v>16</v>
      </c>
      <c r="CA112" s="20" t="s">
        <v>16</v>
      </c>
      <c r="CB112" s="20" t="s">
        <v>16</v>
      </c>
      <c r="CC112" s="20" t="s">
        <v>16</v>
      </c>
      <c r="CD112" s="20" t="s">
        <v>16</v>
      </c>
      <c r="CE112" s="20">
        <f t="shared" si="18"/>
        <v>0</v>
      </c>
      <c r="CF112" s="20" t="s">
        <v>16</v>
      </c>
      <c r="CG112" s="20" t="s">
        <v>16</v>
      </c>
      <c r="CH112" s="20" t="s">
        <v>16</v>
      </c>
      <c r="CI112" s="27" t="s">
        <v>16</v>
      </c>
      <c r="CJ112" s="27" t="s">
        <v>16</v>
      </c>
      <c r="CK112" s="31" t="s">
        <v>16</v>
      </c>
      <c r="CL112" s="27" t="s">
        <v>16</v>
      </c>
      <c r="CM112" s="20" t="s">
        <v>16</v>
      </c>
      <c r="CN112" s="20" t="s">
        <v>16</v>
      </c>
      <c r="CO112" s="20" t="s">
        <v>16</v>
      </c>
      <c r="CP112" s="20" t="s">
        <v>16</v>
      </c>
      <c r="CQ112" s="20" t="s">
        <v>16</v>
      </c>
      <c r="CR112" s="20" t="s">
        <v>16</v>
      </c>
      <c r="CS112" s="27">
        <v>465000</v>
      </c>
      <c r="CT112" s="79">
        <f>IF(OR(CS112="",CS112="-"),"NA",IF(CS112&gt;10000000000,1,IF(CS112&gt;3000000000,2,IF(CS112&gt;1000000000,3,IF(CS112&gt;600000000,4,IF(CS112&gt;200000000,5,IF(CS112&gt;100000000,6,IF(CS112&gt;50000000,7,IF(CS112&gt;30000000,8,IF(CS112&gt;10000000,9,IF(CS112&gt;7000000,10,IF(CS112&gt;4000000,11,IF(CS112&gt;2000000,12,IF(CS112&gt;1000000,13,IF(CS112&gt;700000,14,IF(CS112&gt;600000,15,IF(CS112&gt;500000,16,IF(CS112&gt;400000,17,IF(CS112&gt;300000,18,IF(CS112&gt;200000,19,IF(CS112&gt;=0,20,ERROR”)))))))))))))))))))))</f>
        <v>17</v>
      </c>
      <c r="CU112" s="27">
        <v>539400</v>
      </c>
      <c r="CV112" s="27">
        <f t="shared" si="16"/>
        <v>74400</v>
      </c>
      <c r="CW112" s="32">
        <v>0.13793103448275862</v>
      </c>
      <c r="CX112" s="32">
        <v>0.86206896551724133</v>
      </c>
      <c r="CY112" s="27">
        <v>0</v>
      </c>
      <c r="CZ112" s="20" t="s">
        <v>16</v>
      </c>
      <c r="DA112" s="20" t="s">
        <v>16</v>
      </c>
      <c r="DB112" s="20">
        <v>28</v>
      </c>
      <c r="DC112" s="20">
        <v>0.93333333333333335</v>
      </c>
      <c r="DD112" s="30">
        <v>0.1</v>
      </c>
      <c r="DE112" s="20">
        <v>0</v>
      </c>
      <c r="DF112" s="20"/>
      <c r="DG112" s="20">
        <v>0</v>
      </c>
      <c r="DH112" s="20">
        <v>0</v>
      </c>
      <c r="DI112" s="20">
        <v>1</v>
      </c>
      <c r="DJ112" s="20">
        <v>0</v>
      </c>
      <c r="DK112" s="20">
        <v>465000</v>
      </c>
      <c r="DL112" s="76">
        <v>0</v>
      </c>
      <c r="DM112" s="20" t="s">
        <v>2416</v>
      </c>
      <c r="DN112" s="34">
        <v>0</v>
      </c>
      <c r="DO112" s="33">
        <f t="shared" si="19"/>
        <v>1</v>
      </c>
      <c r="DP112" s="33">
        <f t="shared" si="20"/>
        <v>0</v>
      </c>
      <c r="DQ112" s="33">
        <f t="shared" si="21"/>
        <v>1</v>
      </c>
      <c r="DR112" s="33">
        <f t="shared" si="22"/>
        <v>0</v>
      </c>
      <c r="DS112" s="27">
        <f t="shared" si="23"/>
        <v>465000</v>
      </c>
      <c r="DT112" s="27">
        <f t="shared" si="24"/>
        <v>0</v>
      </c>
      <c r="DU112" s="27">
        <f t="shared" si="25"/>
        <v>0</v>
      </c>
      <c r="DV112" s="27">
        <f t="shared" si="26"/>
        <v>465000</v>
      </c>
      <c r="DW112" s="27">
        <f t="shared" si="29"/>
        <v>465000</v>
      </c>
      <c r="DX112" s="20" t="s">
        <v>16</v>
      </c>
      <c r="DY112" s="20" t="s">
        <v>16</v>
      </c>
      <c r="DZ112" s="20" t="s">
        <v>16</v>
      </c>
      <c r="EA112" s="20" t="s">
        <v>16</v>
      </c>
      <c r="EB112" s="20">
        <v>465000</v>
      </c>
      <c r="EC112" s="20">
        <v>0</v>
      </c>
      <c r="ED112" s="20" t="s">
        <v>16</v>
      </c>
      <c r="EE112" s="30">
        <v>0.1</v>
      </c>
      <c r="EF112" s="30">
        <v>0.1</v>
      </c>
      <c r="EG112" s="20" t="s">
        <v>16</v>
      </c>
      <c r="EH112" s="20">
        <v>465000</v>
      </c>
      <c r="EI112" s="20" t="s">
        <v>16</v>
      </c>
      <c r="EJ112" s="20" t="s">
        <v>16</v>
      </c>
      <c r="EK112" s="20" t="s">
        <v>16</v>
      </c>
      <c r="EL112" s="20" t="s">
        <v>1074</v>
      </c>
      <c r="EM112" s="20" t="s">
        <v>2409</v>
      </c>
      <c r="EN112" s="20" t="s">
        <v>16</v>
      </c>
      <c r="EO112" s="20" t="s">
        <v>1146</v>
      </c>
      <c r="EP112" s="20" t="s">
        <v>16</v>
      </c>
      <c r="EQ112" s="20" t="s">
        <v>16</v>
      </c>
      <c r="ER112" s="20" t="s">
        <v>317</v>
      </c>
      <c r="ES112" s="20" t="s">
        <v>2417</v>
      </c>
      <c r="ET112" s="20">
        <v>40</v>
      </c>
      <c r="EU112" s="20">
        <v>3940</v>
      </c>
      <c r="EV112" s="20" t="s">
        <v>406</v>
      </c>
      <c r="EW112" s="20" t="s">
        <v>251</v>
      </c>
      <c r="EX112" s="34" t="s">
        <v>16</v>
      </c>
      <c r="EY112" s="58">
        <v>1</v>
      </c>
      <c r="EZ112" s="21"/>
    </row>
    <row r="113" spans="1:156" s="64" customFormat="1" ht="12.75" customHeight="1" x14ac:dyDescent="0.2">
      <c r="A113" s="64" t="s">
        <v>2429</v>
      </c>
      <c r="B113" s="64" t="s">
        <v>2431</v>
      </c>
      <c r="C113" s="64">
        <v>902535</v>
      </c>
      <c r="D113" s="64" t="s">
        <v>2429</v>
      </c>
      <c r="E113" s="64" t="s">
        <v>2430</v>
      </c>
      <c r="F113" s="64" t="s">
        <v>2431</v>
      </c>
      <c r="G113" s="20" t="s">
        <v>194</v>
      </c>
      <c r="H113" s="20" t="s">
        <v>1138</v>
      </c>
      <c r="I113" s="20" t="s">
        <v>358</v>
      </c>
      <c r="J113" s="22" t="s">
        <v>2432</v>
      </c>
      <c r="K113" s="23">
        <v>0</v>
      </c>
      <c r="L113" s="23">
        <v>1</v>
      </c>
      <c r="M113" s="23" t="s">
        <v>16</v>
      </c>
      <c r="N113" s="23">
        <v>1</v>
      </c>
      <c r="O113" s="24" t="s">
        <v>2433</v>
      </c>
      <c r="P113" s="20" t="s">
        <v>2434</v>
      </c>
      <c r="Q113" s="20" t="s">
        <v>2433</v>
      </c>
      <c r="R113" s="20" t="s">
        <v>2435</v>
      </c>
      <c r="S113" s="20">
        <v>30</v>
      </c>
      <c r="T113" s="25" t="s">
        <v>1831</v>
      </c>
      <c r="U113" s="20" t="s">
        <v>250</v>
      </c>
      <c r="V113" s="20" t="s">
        <v>251</v>
      </c>
      <c r="W113" s="26" t="s">
        <v>1031</v>
      </c>
      <c r="X113" s="20" t="s">
        <v>16</v>
      </c>
      <c r="Y113" s="20" t="s">
        <v>16</v>
      </c>
      <c r="Z113" s="20" t="str">
        <f t="shared" si="17"/>
        <v>-</v>
      </c>
      <c r="AA113" s="20" t="s">
        <v>16</v>
      </c>
      <c r="AB113" s="20">
        <v>46101</v>
      </c>
      <c r="AC113" s="27">
        <v>1705000</v>
      </c>
      <c r="AD113" s="20" t="s">
        <v>1074</v>
      </c>
      <c r="AE113" s="20" t="s">
        <v>2436</v>
      </c>
      <c r="AF113" s="20">
        <v>4</v>
      </c>
      <c r="AG113" s="20">
        <v>1</v>
      </c>
      <c r="AH113" s="20">
        <v>12</v>
      </c>
      <c r="AI113" s="20">
        <v>0.5</v>
      </c>
      <c r="AJ113" s="20">
        <v>5</v>
      </c>
      <c r="AK113" s="20">
        <v>1</v>
      </c>
      <c r="AL113" s="20">
        <v>0</v>
      </c>
      <c r="AM113" s="20">
        <v>0</v>
      </c>
      <c r="AN113" s="20">
        <v>1</v>
      </c>
      <c r="AO113" s="20">
        <v>1</v>
      </c>
      <c r="AP113" s="26" t="s">
        <v>1411</v>
      </c>
      <c r="AQ113" s="26" t="s">
        <v>16</v>
      </c>
      <c r="AR113" s="26" t="s">
        <v>16</v>
      </c>
      <c r="AS113" s="20" t="s">
        <v>16</v>
      </c>
      <c r="AT113" s="26" t="s">
        <v>16</v>
      </c>
      <c r="AU113" s="26" t="s">
        <v>16</v>
      </c>
      <c r="AV113" s="26" t="s">
        <v>16</v>
      </c>
      <c r="AW113" s="28" t="s">
        <v>16</v>
      </c>
      <c r="AX113" s="28" t="s">
        <v>16</v>
      </c>
      <c r="AY113" s="28" t="s">
        <v>16</v>
      </c>
      <c r="AZ113" s="28" t="s">
        <v>16</v>
      </c>
      <c r="BA113" s="28" t="s">
        <v>16</v>
      </c>
      <c r="BB113" s="29">
        <v>0</v>
      </c>
      <c r="BC113" s="26">
        <v>42095</v>
      </c>
      <c r="BD113" s="26">
        <v>42369</v>
      </c>
      <c r="BE113" s="26">
        <v>42159</v>
      </c>
      <c r="BF113" s="20" t="s">
        <v>2432</v>
      </c>
      <c r="BG113" s="20">
        <v>0</v>
      </c>
      <c r="BH113" s="27">
        <v>0</v>
      </c>
      <c r="BI113" s="20" t="s">
        <v>16</v>
      </c>
      <c r="BJ113" s="20" t="s">
        <v>16</v>
      </c>
      <c r="BK113" s="20" t="s">
        <v>16</v>
      </c>
      <c r="BL113" s="20" t="s">
        <v>16</v>
      </c>
      <c r="BM113" s="20" t="s">
        <v>16</v>
      </c>
      <c r="BN113" s="20" t="s">
        <v>16</v>
      </c>
      <c r="BO113" s="20" t="s">
        <v>16</v>
      </c>
      <c r="BP113" s="20" t="s">
        <v>16</v>
      </c>
      <c r="BQ113" s="20" t="s">
        <v>16</v>
      </c>
      <c r="BR113" s="20" t="s">
        <v>16</v>
      </c>
      <c r="BS113" s="20" t="s">
        <v>16</v>
      </c>
      <c r="BT113" s="20" t="s">
        <v>16</v>
      </c>
      <c r="BU113" s="20" t="s">
        <v>16</v>
      </c>
      <c r="BV113" s="20" t="s">
        <v>16</v>
      </c>
      <c r="BW113" s="20" t="s">
        <v>16</v>
      </c>
      <c r="BX113" s="20" t="s">
        <v>16</v>
      </c>
      <c r="BY113" s="20" t="s">
        <v>16</v>
      </c>
      <c r="BZ113" s="20" t="s">
        <v>16</v>
      </c>
      <c r="CA113" s="20" t="s">
        <v>16</v>
      </c>
      <c r="CB113" s="20" t="s">
        <v>16</v>
      </c>
      <c r="CC113" s="20" t="s">
        <v>16</v>
      </c>
      <c r="CD113" s="20" t="s">
        <v>16</v>
      </c>
      <c r="CE113" s="20">
        <f t="shared" si="18"/>
        <v>0</v>
      </c>
      <c r="CF113" s="20" t="s">
        <v>16</v>
      </c>
      <c r="CG113" s="20" t="s">
        <v>16</v>
      </c>
      <c r="CH113" s="20" t="s">
        <v>16</v>
      </c>
      <c r="CI113" s="27" t="s">
        <v>16</v>
      </c>
      <c r="CJ113" s="27" t="s">
        <v>16</v>
      </c>
      <c r="CK113" s="31" t="s">
        <v>16</v>
      </c>
      <c r="CL113" s="27" t="s">
        <v>16</v>
      </c>
      <c r="CM113" s="20" t="s">
        <v>16</v>
      </c>
      <c r="CN113" s="20" t="s">
        <v>16</v>
      </c>
      <c r="CO113" s="20" t="s">
        <v>16</v>
      </c>
      <c r="CP113" s="20" t="s">
        <v>16</v>
      </c>
      <c r="CQ113" s="20" t="s">
        <v>16</v>
      </c>
      <c r="CR113" s="20" t="s">
        <v>16</v>
      </c>
      <c r="CS113" s="27">
        <v>1469580.45</v>
      </c>
      <c r="CT113" s="79">
        <f>IF(OR(CS113="",CS113="-"),"NA",IF(CS113&gt;10000000000,1,IF(CS113&gt;3000000000,2,IF(CS113&gt;1000000000,3,IF(CS113&gt;600000000,4,IF(CS113&gt;200000000,5,IF(CS113&gt;100000000,6,IF(CS113&gt;50000000,7,IF(CS113&gt;30000000,8,IF(CS113&gt;10000000,9,IF(CS113&gt;7000000,10,IF(CS113&gt;4000000,11,IF(CS113&gt;2000000,12,IF(CS113&gt;1000000,13,IF(CS113&gt;700000,14,IF(CS113&gt;600000,15,IF(CS113&gt;500000,16,IF(CS113&gt;400000,17,IF(CS113&gt;300000,18,IF(CS113&gt;200000,19,IF(CS113&gt;=0,20,ERROR”)))))))))))))))))))))</f>
        <v>13</v>
      </c>
      <c r="CU113" s="27">
        <v>1704713.3219999999</v>
      </c>
      <c r="CV113" s="27">
        <f t="shared" si="16"/>
        <v>235419.55000000005</v>
      </c>
      <c r="CW113" s="32">
        <v>0.1380759824046921</v>
      </c>
      <c r="CX113" s="32">
        <v>0.8619240175953079</v>
      </c>
      <c r="CY113" s="27">
        <v>286.67800000007264</v>
      </c>
      <c r="CZ113" s="20" t="s">
        <v>16</v>
      </c>
      <c r="DA113" s="20" t="s">
        <v>16</v>
      </c>
      <c r="DB113" s="20">
        <v>274</v>
      </c>
      <c r="DC113" s="20">
        <v>9.1333333333333329</v>
      </c>
      <c r="DD113" s="30">
        <v>0.2</v>
      </c>
      <c r="DE113" s="20">
        <v>0</v>
      </c>
      <c r="DF113" s="20"/>
      <c r="DG113" s="20">
        <v>0</v>
      </c>
      <c r="DH113" s="20">
        <v>0</v>
      </c>
      <c r="DI113" s="20">
        <v>1</v>
      </c>
      <c r="DJ113" s="20">
        <v>0</v>
      </c>
      <c r="DK113" s="20">
        <v>1469580.45</v>
      </c>
      <c r="DL113" s="76">
        <v>0</v>
      </c>
      <c r="DM113" s="20" t="s">
        <v>371</v>
      </c>
      <c r="DN113" s="34">
        <v>0</v>
      </c>
      <c r="DO113" s="33">
        <f t="shared" si="19"/>
        <v>1</v>
      </c>
      <c r="DP113" s="33">
        <f t="shared" si="20"/>
        <v>0</v>
      </c>
      <c r="DQ113" s="33">
        <f t="shared" si="21"/>
        <v>1</v>
      </c>
      <c r="DR113" s="33">
        <f t="shared" si="22"/>
        <v>0</v>
      </c>
      <c r="DS113" s="27">
        <f t="shared" si="23"/>
        <v>1469580.45</v>
      </c>
      <c r="DT113" s="27">
        <f t="shared" si="24"/>
        <v>0</v>
      </c>
      <c r="DU113" s="27">
        <f t="shared" si="25"/>
        <v>0</v>
      </c>
      <c r="DV113" s="27">
        <f t="shared" si="26"/>
        <v>1469580.45</v>
      </c>
      <c r="DW113" s="27">
        <f t="shared" si="29"/>
        <v>1469580.45</v>
      </c>
      <c r="DX113" s="20" t="s">
        <v>16</v>
      </c>
      <c r="DY113" s="20" t="s">
        <v>16</v>
      </c>
      <c r="DZ113" s="20" t="s">
        <v>16</v>
      </c>
      <c r="EA113" s="20" t="s">
        <v>16</v>
      </c>
      <c r="EB113" s="20">
        <v>1469580.45</v>
      </c>
      <c r="EC113" s="20">
        <v>0</v>
      </c>
      <c r="ED113" s="20" t="s">
        <v>16</v>
      </c>
      <c r="EE113" s="20">
        <v>0</v>
      </c>
      <c r="EF113" s="20">
        <v>0</v>
      </c>
      <c r="EG113" s="20" t="s">
        <v>16</v>
      </c>
      <c r="EH113" s="20">
        <v>1469580.45</v>
      </c>
      <c r="EI113" s="20" t="s">
        <v>16</v>
      </c>
      <c r="EJ113" s="20" t="s">
        <v>16</v>
      </c>
      <c r="EK113" s="20" t="s">
        <v>16</v>
      </c>
      <c r="EL113" s="20" t="s">
        <v>1074</v>
      </c>
      <c r="EM113" s="20" t="s">
        <v>2432</v>
      </c>
      <c r="EN113" s="20" t="s">
        <v>16</v>
      </c>
      <c r="EO113" s="20" t="s">
        <v>2436</v>
      </c>
      <c r="EP113" s="20" t="s">
        <v>16</v>
      </c>
      <c r="EQ113" s="20" t="s">
        <v>16</v>
      </c>
      <c r="ER113" s="20" t="s">
        <v>16</v>
      </c>
      <c r="ES113" s="20" t="s">
        <v>2437</v>
      </c>
      <c r="ET113" s="20">
        <v>30</v>
      </c>
      <c r="EU113" s="20">
        <v>14370</v>
      </c>
      <c r="EV113" s="20" t="s">
        <v>319</v>
      </c>
      <c r="EW113" s="20" t="s">
        <v>251</v>
      </c>
      <c r="EX113" s="34" t="s">
        <v>16</v>
      </c>
      <c r="EY113" s="58">
        <v>1</v>
      </c>
      <c r="EZ113" s="21"/>
    </row>
    <row r="114" spans="1:156" s="64" customFormat="1" ht="12.75" customHeight="1" x14ac:dyDescent="0.2">
      <c r="A114" s="64" t="s">
        <v>2557</v>
      </c>
      <c r="B114" s="64" t="s">
        <v>2559</v>
      </c>
      <c r="C114" s="64">
        <v>819581</v>
      </c>
      <c r="D114" s="64" t="s">
        <v>2557</v>
      </c>
      <c r="E114" s="64" t="s">
        <v>2558</v>
      </c>
      <c r="F114" s="64" t="s">
        <v>2559</v>
      </c>
      <c r="G114" s="20" t="s">
        <v>194</v>
      </c>
      <c r="H114" s="20" t="s">
        <v>1067</v>
      </c>
      <c r="I114" s="20" t="s">
        <v>1068</v>
      </c>
      <c r="J114" s="22" t="s">
        <v>2560</v>
      </c>
      <c r="K114" s="23">
        <v>0</v>
      </c>
      <c r="L114" s="23">
        <v>1</v>
      </c>
      <c r="M114" s="23" t="s">
        <v>16</v>
      </c>
      <c r="N114" s="23">
        <v>1</v>
      </c>
      <c r="O114" s="24" t="s">
        <v>2561</v>
      </c>
      <c r="P114" s="20" t="s">
        <v>2562</v>
      </c>
      <c r="Q114" s="20" t="s">
        <v>2531</v>
      </c>
      <c r="R114" s="20" t="s">
        <v>2563</v>
      </c>
      <c r="S114" s="20">
        <v>10</v>
      </c>
      <c r="T114" s="25">
        <v>62260</v>
      </c>
      <c r="U114" s="20" t="s">
        <v>2564</v>
      </c>
      <c r="V114" s="20" t="s">
        <v>2565</v>
      </c>
      <c r="W114" s="26" t="s">
        <v>16</v>
      </c>
      <c r="X114" s="20" t="s">
        <v>16</v>
      </c>
      <c r="Y114" s="20" t="s">
        <v>16</v>
      </c>
      <c r="Z114" s="20" t="str">
        <f t="shared" si="17"/>
        <v>-</v>
      </c>
      <c r="AA114" s="20" t="s">
        <v>16</v>
      </c>
      <c r="AB114" s="20">
        <v>46101</v>
      </c>
      <c r="AC114" s="27">
        <v>1704113</v>
      </c>
      <c r="AD114" s="20" t="s">
        <v>1074</v>
      </c>
      <c r="AE114" s="20" t="s">
        <v>1238</v>
      </c>
      <c r="AF114" s="20">
        <v>4</v>
      </c>
      <c r="AG114" s="20">
        <v>0</v>
      </c>
      <c r="AH114" s="20">
        <v>11</v>
      </c>
      <c r="AI114" s="20">
        <v>0.5</v>
      </c>
      <c r="AJ114" s="20" t="s">
        <v>16</v>
      </c>
      <c r="AK114" s="20" t="s">
        <v>16</v>
      </c>
      <c r="AL114" s="20" t="s">
        <v>16</v>
      </c>
      <c r="AM114" s="20" t="s">
        <v>16</v>
      </c>
      <c r="AN114" s="20" t="s">
        <v>16</v>
      </c>
      <c r="AO114" s="20">
        <v>1</v>
      </c>
      <c r="AP114" s="26" t="s">
        <v>2566</v>
      </c>
      <c r="AQ114" s="26" t="s">
        <v>16</v>
      </c>
      <c r="AR114" s="26" t="s">
        <v>16</v>
      </c>
      <c r="AS114" s="20" t="s">
        <v>16</v>
      </c>
      <c r="AT114" s="26" t="s">
        <v>16</v>
      </c>
      <c r="AU114" s="26" t="s">
        <v>16</v>
      </c>
      <c r="AV114" s="26" t="s">
        <v>16</v>
      </c>
      <c r="AW114" s="28" t="s">
        <v>16</v>
      </c>
      <c r="AX114" s="28" t="s">
        <v>16</v>
      </c>
      <c r="AY114" s="28" t="s">
        <v>16</v>
      </c>
      <c r="AZ114" s="28" t="s">
        <v>16</v>
      </c>
      <c r="BA114" s="28" t="s">
        <v>16</v>
      </c>
      <c r="BB114" s="29">
        <v>0</v>
      </c>
      <c r="BC114" s="26">
        <v>42128</v>
      </c>
      <c r="BD114" s="26">
        <v>42369</v>
      </c>
      <c r="BE114" s="26" t="s">
        <v>1031</v>
      </c>
      <c r="BF114" s="20" t="s">
        <v>2567</v>
      </c>
      <c r="BG114" s="20">
        <v>0</v>
      </c>
      <c r="BH114" s="27">
        <v>0</v>
      </c>
      <c r="BI114" s="20" t="s">
        <v>16</v>
      </c>
      <c r="BJ114" s="20" t="s">
        <v>16</v>
      </c>
      <c r="BK114" s="20" t="s">
        <v>16</v>
      </c>
      <c r="BL114" s="20" t="s">
        <v>16</v>
      </c>
      <c r="BM114" s="20" t="s">
        <v>16</v>
      </c>
      <c r="BN114" s="20" t="s">
        <v>16</v>
      </c>
      <c r="BO114" s="20" t="s">
        <v>16</v>
      </c>
      <c r="BP114" s="20" t="s">
        <v>16</v>
      </c>
      <c r="BQ114" s="20" t="s">
        <v>16</v>
      </c>
      <c r="BR114" s="20" t="s">
        <v>16</v>
      </c>
      <c r="BS114" s="20" t="s">
        <v>16</v>
      </c>
      <c r="BT114" s="20" t="s">
        <v>16</v>
      </c>
      <c r="BU114" s="20" t="s">
        <v>16</v>
      </c>
      <c r="BV114" s="20" t="s">
        <v>16</v>
      </c>
      <c r="BW114" s="20" t="s">
        <v>16</v>
      </c>
      <c r="BX114" s="20" t="s">
        <v>16</v>
      </c>
      <c r="BY114" s="20" t="s">
        <v>16</v>
      </c>
      <c r="BZ114" s="20" t="s">
        <v>16</v>
      </c>
      <c r="CA114" s="20" t="s">
        <v>16</v>
      </c>
      <c r="CB114" s="20" t="s">
        <v>16</v>
      </c>
      <c r="CC114" s="20" t="s">
        <v>16</v>
      </c>
      <c r="CD114" s="20" t="s">
        <v>16</v>
      </c>
      <c r="CE114" s="20">
        <f t="shared" si="18"/>
        <v>0</v>
      </c>
      <c r="CF114" s="20" t="s">
        <v>16</v>
      </c>
      <c r="CG114" s="20" t="s">
        <v>16</v>
      </c>
      <c r="CH114" s="20" t="s">
        <v>16</v>
      </c>
      <c r="CI114" s="27" t="s">
        <v>16</v>
      </c>
      <c r="CJ114" s="27" t="s">
        <v>16</v>
      </c>
      <c r="CK114" s="31" t="s">
        <v>16</v>
      </c>
      <c r="CL114" s="27" t="s">
        <v>16</v>
      </c>
      <c r="CM114" s="20" t="s">
        <v>16</v>
      </c>
      <c r="CN114" s="20" t="s">
        <v>16</v>
      </c>
      <c r="CO114" s="20" t="s">
        <v>16</v>
      </c>
      <c r="CP114" s="20" t="s">
        <v>16</v>
      </c>
      <c r="CQ114" s="20" t="s">
        <v>16</v>
      </c>
      <c r="CR114" s="20" t="s">
        <v>16</v>
      </c>
      <c r="CS114" s="27">
        <v>1469580.45</v>
      </c>
      <c r="CT114" s="79">
        <f>IF(OR(CS114="",CS114="-"),"NA",IF(CS114&gt;10000000000,1,IF(CS114&gt;3000000000,2,IF(CS114&gt;1000000000,3,IF(CS114&gt;600000000,4,IF(CS114&gt;200000000,5,IF(CS114&gt;100000000,6,IF(CS114&gt;50000000,7,IF(CS114&gt;30000000,8,IF(CS114&gt;10000000,9,IF(CS114&gt;7000000,10,IF(CS114&gt;4000000,11,IF(CS114&gt;2000000,12,IF(CS114&gt;1000000,13,IF(CS114&gt;700000,14,IF(CS114&gt;600000,15,IF(CS114&gt;500000,16,IF(CS114&gt;400000,17,IF(CS114&gt;300000,18,IF(CS114&gt;200000,19,IF(CS114&gt;=0,20,ERROR”)))))))))))))))))))))</f>
        <v>13</v>
      </c>
      <c r="CU114" s="27">
        <v>1704713.3219999999</v>
      </c>
      <c r="CV114" s="27">
        <f t="shared" si="16"/>
        <v>234532.55000000005</v>
      </c>
      <c r="CW114" s="32">
        <v>0.13762734630860748</v>
      </c>
      <c r="CX114" s="32">
        <v>0.86237265369139249</v>
      </c>
      <c r="CY114" s="27">
        <v>-600.32199999992736</v>
      </c>
      <c r="CZ114" s="20" t="s">
        <v>16</v>
      </c>
      <c r="DA114" s="20" t="s">
        <v>16</v>
      </c>
      <c r="DB114" s="20">
        <v>241</v>
      </c>
      <c r="DC114" s="20">
        <v>8.0333333333333332</v>
      </c>
      <c r="DD114" s="30">
        <v>0.1</v>
      </c>
      <c r="DE114" s="20">
        <v>0</v>
      </c>
      <c r="DF114" s="20"/>
      <c r="DG114" s="20">
        <v>0</v>
      </c>
      <c r="DH114" s="20">
        <v>0</v>
      </c>
      <c r="DI114" s="20" t="s">
        <v>16</v>
      </c>
      <c r="DJ114" s="20"/>
      <c r="DK114" s="20" t="s">
        <v>16</v>
      </c>
      <c r="DL114" s="20" t="s">
        <v>16</v>
      </c>
      <c r="DM114" s="20" t="s">
        <v>16</v>
      </c>
      <c r="DN114" s="20"/>
      <c r="DO114" s="33">
        <f t="shared" si="19"/>
        <v>1</v>
      </c>
      <c r="DP114" s="33">
        <f t="shared" si="20"/>
        <v>0</v>
      </c>
      <c r="DQ114" s="33">
        <f t="shared" si="21"/>
        <v>1</v>
      </c>
      <c r="DR114" s="33">
        <f t="shared" si="22"/>
        <v>0</v>
      </c>
      <c r="DS114" s="27">
        <f t="shared" si="23"/>
        <v>1469580.45</v>
      </c>
      <c r="DT114" s="27">
        <f t="shared" si="24"/>
        <v>0</v>
      </c>
      <c r="DU114" s="27">
        <f t="shared" si="25"/>
        <v>0</v>
      </c>
      <c r="DV114" s="27">
        <f t="shared" si="26"/>
        <v>1469580.45</v>
      </c>
      <c r="DW114" s="27">
        <f t="shared" si="29"/>
        <v>1469580.45</v>
      </c>
      <c r="DX114" s="20" t="s">
        <v>16</v>
      </c>
      <c r="DY114" s="20" t="s">
        <v>16</v>
      </c>
      <c r="DZ114" s="20" t="s">
        <v>16</v>
      </c>
      <c r="EA114" s="20" t="s">
        <v>16</v>
      </c>
      <c r="EB114" s="20">
        <v>1469580.45</v>
      </c>
      <c r="EC114" s="20">
        <v>0</v>
      </c>
      <c r="ED114" s="20" t="s">
        <v>16</v>
      </c>
      <c r="EE114" s="20">
        <v>0</v>
      </c>
      <c r="EF114" s="20">
        <v>0</v>
      </c>
      <c r="EG114" s="20" t="s">
        <v>16</v>
      </c>
      <c r="EH114" s="20">
        <v>1469580.45</v>
      </c>
      <c r="EI114" s="20" t="s">
        <v>16</v>
      </c>
      <c r="EJ114" s="20" t="s">
        <v>16</v>
      </c>
      <c r="EK114" s="20" t="s">
        <v>16</v>
      </c>
      <c r="EL114" s="20" t="s">
        <v>1074</v>
      </c>
      <c r="EM114" s="20" t="s">
        <v>2567</v>
      </c>
      <c r="EN114" s="20" t="s">
        <v>16</v>
      </c>
      <c r="EO114" s="20" t="s">
        <v>1238</v>
      </c>
      <c r="EP114" s="20" t="s">
        <v>16</v>
      </c>
      <c r="EQ114" s="20" t="s">
        <v>16</v>
      </c>
      <c r="ER114" s="20" t="s">
        <v>16</v>
      </c>
      <c r="ES114" s="20" t="s">
        <v>2568</v>
      </c>
      <c r="ET114" s="20">
        <v>10</v>
      </c>
      <c r="EU114" s="20">
        <v>62260</v>
      </c>
      <c r="EV114" s="20" t="s">
        <v>2569</v>
      </c>
      <c r="EW114" s="20" t="s">
        <v>2570</v>
      </c>
      <c r="EX114" s="34" t="s">
        <v>16</v>
      </c>
      <c r="EY114" s="58">
        <v>1</v>
      </c>
      <c r="EZ114" s="21"/>
    </row>
    <row r="115" spans="1:156" s="64" customFormat="1" ht="12.75" customHeight="1" x14ac:dyDescent="0.2">
      <c r="A115" s="64" t="s">
        <v>1328</v>
      </c>
      <c r="B115" s="64" t="s">
        <v>1330</v>
      </c>
      <c r="C115" s="64">
        <v>1109917</v>
      </c>
      <c r="D115" s="64" t="s">
        <v>1328</v>
      </c>
      <c r="E115" s="64" t="s">
        <v>1329</v>
      </c>
      <c r="F115" s="64" t="s">
        <v>1330</v>
      </c>
      <c r="G115" s="20" t="s">
        <v>194</v>
      </c>
      <c r="H115" s="20" t="s">
        <v>1138</v>
      </c>
      <c r="I115" s="20" t="s">
        <v>358</v>
      </c>
      <c r="J115" s="22" t="s">
        <v>1331</v>
      </c>
      <c r="K115" s="23">
        <v>0</v>
      </c>
      <c r="L115" s="23">
        <v>1</v>
      </c>
      <c r="M115" s="23" t="s">
        <v>16</v>
      </c>
      <c r="N115" s="23">
        <v>1</v>
      </c>
      <c r="O115" s="24" t="s">
        <v>400</v>
      </c>
      <c r="P115" s="20" t="s">
        <v>1317</v>
      </c>
      <c r="Q115" s="20" t="s">
        <v>1318</v>
      </c>
      <c r="R115" s="20" t="s">
        <v>1319</v>
      </c>
      <c r="S115" s="20">
        <v>705</v>
      </c>
      <c r="T115" s="25" t="s">
        <v>731</v>
      </c>
      <c r="U115" s="20" t="s">
        <v>1320</v>
      </c>
      <c r="V115" s="20" t="s">
        <v>251</v>
      </c>
      <c r="W115" s="26" t="s">
        <v>1321</v>
      </c>
      <c r="X115" s="20">
        <v>179</v>
      </c>
      <c r="Y115" s="20" t="s">
        <v>251</v>
      </c>
      <c r="Z115" s="20" t="str">
        <f t="shared" si="17"/>
        <v>-</v>
      </c>
      <c r="AA115" s="20" t="s">
        <v>1322</v>
      </c>
      <c r="AB115" s="20">
        <v>46101</v>
      </c>
      <c r="AC115" s="27">
        <v>513600</v>
      </c>
      <c r="AD115" s="20" t="s">
        <v>1074</v>
      </c>
      <c r="AE115" s="20" t="s">
        <v>1323</v>
      </c>
      <c r="AF115" s="20">
        <v>1</v>
      </c>
      <c r="AG115" s="20">
        <v>1</v>
      </c>
      <c r="AH115" s="20" t="s">
        <v>16</v>
      </c>
      <c r="AI115" s="21" t="s">
        <v>4862</v>
      </c>
      <c r="AJ115" s="20">
        <v>2</v>
      </c>
      <c r="AK115" s="20">
        <v>0</v>
      </c>
      <c r="AL115" s="20" t="s">
        <v>16</v>
      </c>
      <c r="AM115" s="20">
        <v>1</v>
      </c>
      <c r="AN115" s="20">
        <v>1</v>
      </c>
      <c r="AO115" s="20">
        <v>1</v>
      </c>
      <c r="AP115" s="26" t="s">
        <v>1324</v>
      </c>
      <c r="AQ115" s="26" t="s">
        <v>16</v>
      </c>
      <c r="AR115" s="26" t="s">
        <v>16</v>
      </c>
      <c r="AS115" s="20" t="s">
        <v>16</v>
      </c>
      <c r="AT115" s="26" t="s">
        <v>16</v>
      </c>
      <c r="AU115" s="26" t="s">
        <v>16</v>
      </c>
      <c r="AV115" s="26" t="s">
        <v>16</v>
      </c>
      <c r="AW115" s="28" t="s">
        <v>16</v>
      </c>
      <c r="AX115" s="28" t="s">
        <v>16</v>
      </c>
      <c r="AY115" s="28" t="s">
        <v>16</v>
      </c>
      <c r="AZ115" s="28" t="s">
        <v>16</v>
      </c>
      <c r="BA115" s="28" t="s">
        <v>16</v>
      </c>
      <c r="BB115" s="29">
        <v>0</v>
      </c>
      <c r="BC115" s="26">
        <v>42394</v>
      </c>
      <c r="BD115" s="26">
        <v>42415</v>
      </c>
      <c r="BE115" s="26" t="s">
        <v>579</v>
      </c>
      <c r="BF115" s="20" t="s">
        <v>1331</v>
      </c>
      <c r="BG115" s="30">
        <v>0.2</v>
      </c>
      <c r="BH115" s="27">
        <v>128000</v>
      </c>
      <c r="BI115" s="20" t="s">
        <v>16</v>
      </c>
      <c r="BJ115" s="20" t="s">
        <v>16</v>
      </c>
      <c r="BK115" s="20" t="s">
        <v>16</v>
      </c>
      <c r="BL115" s="20" t="s">
        <v>16</v>
      </c>
      <c r="BM115" s="20" t="s">
        <v>16</v>
      </c>
      <c r="BN115" s="20" t="s">
        <v>16</v>
      </c>
      <c r="BO115" s="20" t="s">
        <v>16</v>
      </c>
      <c r="BP115" s="20" t="s">
        <v>16</v>
      </c>
      <c r="BQ115" s="20" t="s">
        <v>16</v>
      </c>
      <c r="BR115" s="20" t="s">
        <v>16</v>
      </c>
      <c r="BS115" s="20" t="s">
        <v>16</v>
      </c>
      <c r="BT115" s="20" t="s">
        <v>16</v>
      </c>
      <c r="BU115" s="20" t="s">
        <v>16</v>
      </c>
      <c r="BV115" s="20" t="s">
        <v>16</v>
      </c>
      <c r="BW115" s="20" t="s">
        <v>16</v>
      </c>
      <c r="BX115" s="20" t="s">
        <v>16</v>
      </c>
      <c r="BY115" s="20" t="s">
        <v>16</v>
      </c>
      <c r="BZ115" s="20" t="s">
        <v>16</v>
      </c>
      <c r="CA115" s="20" t="s">
        <v>16</v>
      </c>
      <c r="CB115" s="20" t="s">
        <v>16</v>
      </c>
      <c r="CC115" s="20" t="s">
        <v>16</v>
      </c>
      <c r="CD115" s="20" t="s">
        <v>16</v>
      </c>
      <c r="CE115" s="20">
        <f t="shared" si="18"/>
        <v>0</v>
      </c>
      <c r="CF115" s="20" t="s">
        <v>16</v>
      </c>
      <c r="CG115" s="20" t="s">
        <v>16</v>
      </c>
      <c r="CH115" s="20" t="s">
        <v>16</v>
      </c>
      <c r="CI115" s="27" t="s">
        <v>16</v>
      </c>
      <c r="CJ115" s="27" t="s">
        <v>16</v>
      </c>
      <c r="CK115" s="31" t="s">
        <v>16</v>
      </c>
      <c r="CL115" s="27" t="s">
        <v>16</v>
      </c>
      <c r="CM115" s="20" t="s">
        <v>16</v>
      </c>
      <c r="CN115" s="20" t="s">
        <v>16</v>
      </c>
      <c r="CO115" s="20" t="s">
        <v>16</v>
      </c>
      <c r="CP115" s="20" t="s">
        <v>16</v>
      </c>
      <c r="CQ115" s="20" t="s">
        <v>16</v>
      </c>
      <c r="CR115" s="20" t="s">
        <v>16</v>
      </c>
      <c r="CS115" s="27">
        <v>640000</v>
      </c>
      <c r="CT115" s="79">
        <f>IF(OR(CS115="",CS115="-"),"NA",IF(CS115&gt;10000000000,1,IF(CS115&gt;3000000000,2,IF(CS115&gt;1000000000,3,IF(CS115&gt;600000000,4,IF(CS115&gt;200000000,5,IF(CS115&gt;100000000,6,IF(CS115&gt;50000000,7,IF(CS115&gt;30000000,8,IF(CS115&gt;10000000,9,IF(CS115&gt;7000000,10,IF(CS115&gt;4000000,11,IF(CS115&gt;2000000,12,IF(CS115&gt;1000000,13,IF(CS115&gt;700000,14,IF(CS115&gt;600000,15,IF(CS115&gt;500000,16,IF(CS115&gt;400000,17,IF(CS115&gt;300000,18,IF(CS115&gt;200000,19,IF(CS115&gt;=0,20,ERROR”)))))))))))))))))))))</f>
        <v>15</v>
      </c>
      <c r="CU115" s="27">
        <v>742400</v>
      </c>
      <c r="CV115" s="27">
        <f t="shared" si="16"/>
        <v>-126400</v>
      </c>
      <c r="CW115" s="32">
        <v>-0.24610591900311526</v>
      </c>
      <c r="CX115" s="32">
        <v>1.2461059190031152</v>
      </c>
      <c r="CY115" s="27">
        <v>-228800</v>
      </c>
      <c r="CZ115" s="20" t="s">
        <v>16</v>
      </c>
      <c r="DA115" s="20" t="s">
        <v>16</v>
      </c>
      <c r="DB115" s="20">
        <v>21</v>
      </c>
      <c r="DC115" s="20">
        <v>0.7</v>
      </c>
      <c r="DD115" s="30">
        <v>0.5</v>
      </c>
      <c r="DE115" s="20">
        <v>0</v>
      </c>
      <c r="DF115" s="20"/>
      <c r="DG115" s="20">
        <v>0</v>
      </c>
      <c r="DH115" s="20">
        <v>0</v>
      </c>
      <c r="DI115" s="20">
        <v>1</v>
      </c>
      <c r="DJ115" s="20">
        <v>0</v>
      </c>
      <c r="DK115" s="20">
        <v>90000</v>
      </c>
      <c r="DL115" s="76">
        <v>0</v>
      </c>
      <c r="DM115" s="28">
        <v>42439</v>
      </c>
      <c r="DN115" s="69">
        <v>0</v>
      </c>
      <c r="DO115" s="33">
        <f t="shared" si="19"/>
        <v>5</v>
      </c>
      <c r="DP115" s="33">
        <f t="shared" si="20"/>
        <v>0</v>
      </c>
      <c r="DQ115" s="33">
        <f t="shared" si="21"/>
        <v>3</v>
      </c>
      <c r="DR115" s="33">
        <f t="shared" si="22"/>
        <v>2</v>
      </c>
      <c r="DS115" s="27">
        <f t="shared" si="23"/>
        <v>7380000</v>
      </c>
      <c r="DT115" s="27">
        <f t="shared" si="24"/>
        <v>0</v>
      </c>
      <c r="DU115" s="27">
        <f t="shared" si="25"/>
        <v>6056000</v>
      </c>
      <c r="DV115" s="27">
        <f t="shared" si="26"/>
        <v>1324000</v>
      </c>
      <c r="DW115" s="27">
        <f t="shared" si="29"/>
        <v>1476000</v>
      </c>
      <c r="DX115" s="20" t="s">
        <v>16</v>
      </c>
      <c r="DY115" s="20" t="s">
        <v>16</v>
      </c>
      <c r="DZ115" s="20" t="s">
        <v>16</v>
      </c>
      <c r="EA115" s="20" t="s">
        <v>16</v>
      </c>
      <c r="EB115" s="20">
        <v>640000</v>
      </c>
      <c r="EC115" s="20">
        <v>0</v>
      </c>
      <c r="ED115" s="20" t="s">
        <v>16</v>
      </c>
      <c r="EE115" s="30">
        <v>0.1</v>
      </c>
      <c r="EF115" s="30">
        <v>0.1</v>
      </c>
      <c r="EG115" s="20" t="s">
        <v>16</v>
      </c>
      <c r="EH115" s="20">
        <v>640000</v>
      </c>
      <c r="EI115" s="20" t="s">
        <v>16</v>
      </c>
      <c r="EJ115" s="20" t="s">
        <v>16</v>
      </c>
      <c r="EK115" s="20" t="s">
        <v>16</v>
      </c>
      <c r="EL115" s="20" t="s">
        <v>1074</v>
      </c>
      <c r="EM115" s="20" t="s">
        <v>1331</v>
      </c>
      <c r="EN115" s="20" t="s">
        <v>16</v>
      </c>
      <c r="EO115" s="20" t="s">
        <v>1323</v>
      </c>
      <c r="EP115" s="20" t="s">
        <v>16</v>
      </c>
      <c r="EQ115" s="20" t="s">
        <v>16</v>
      </c>
      <c r="ER115" s="20" t="s">
        <v>1325</v>
      </c>
      <c r="ES115" s="20" t="s">
        <v>1332</v>
      </c>
      <c r="ET115" s="20">
        <v>705</v>
      </c>
      <c r="EU115" s="20">
        <v>7750</v>
      </c>
      <c r="EV115" s="20" t="s">
        <v>1327</v>
      </c>
      <c r="EW115" s="20" t="s">
        <v>251</v>
      </c>
      <c r="EX115" s="34" t="s">
        <v>16</v>
      </c>
      <c r="EY115" s="58">
        <v>1</v>
      </c>
      <c r="EZ115" s="21"/>
    </row>
    <row r="116" spans="1:156" s="64" customFormat="1" ht="12.75" customHeight="1" x14ac:dyDescent="0.2">
      <c r="A116" s="64" t="s">
        <v>1313</v>
      </c>
      <c r="B116" s="64" t="s">
        <v>1315</v>
      </c>
      <c r="C116" s="64">
        <v>1109743</v>
      </c>
      <c r="D116" s="64" t="s">
        <v>1313</v>
      </c>
      <c r="E116" s="64" t="s">
        <v>1314</v>
      </c>
      <c r="F116" s="64" t="s">
        <v>1315</v>
      </c>
      <c r="G116" s="20" t="s">
        <v>194</v>
      </c>
      <c r="H116" s="20" t="s">
        <v>1138</v>
      </c>
      <c r="I116" s="20" t="s">
        <v>358</v>
      </c>
      <c r="J116" s="22" t="s">
        <v>1316</v>
      </c>
      <c r="K116" s="23">
        <v>0</v>
      </c>
      <c r="L116" s="23">
        <v>1</v>
      </c>
      <c r="M116" s="23" t="s">
        <v>16</v>
      </c>
      <c r="N116" s="23">
        <v>1</v>
      </c>
      <c r="O116" s="24" t="s">
        <v>400</v>
      </c>
      <c r="P116" s="20" t="s">
        <v>1317</v>
      </c>
      <c r="Q116" s="20" t="s">
        <v>1318</v>
      </c>
      <c r="R116" s="20" t="s">
        <v>1319</v>
      </c>
      <c r="S116" s="20">
        <v>705</v>
      </c>
      <c r="T116" s="25" t="s">
        <v>731</v>
      </c>
      <c r="U116" s="20" t="s">
        <v>1320</v>
      </c>
      <c r="V116" s="20" t="s">
        <v>251</v>
      </c>
      <c r="W116" s="26" t="s">
        <v>1321</v>
      </c>
      <c r="X116" s="20">
        <v>179</v>
      </c>
      <c r="Y116" s="20" t="s">
        <v>251</v>
      </c>
      <c r="Z116" s="20" t="str">
        <f t="shared" si="17"/>
        <v>-</v>
      </c>
      <c r="AA116" s="20" t="s">
        <v>1322</v>
      </c>
      <c r="AB116" s="20">
        <v>46101</v>
      </c>
      <c r="AC116" s="27">
        <v>688000</v>
      </c>
      <c r="AD116" s="20" t="s">
        <v>1074</v>
      </c>
      <c r="AE116" s="20" t="s">
        <v>1323</v>
      </c>
      <c r="AF116" s="20">
        <v>1</v>
      </c>
      <c r="AG116" s="20">
        <v>1</v>
      </c>
      <c r="AH116" s="20" t="s">
        <v>16</v>
      </c>
      <c r="AI116" s="21" t="s">
        <v>4862</v>
      </c>
      <c r="AJ116" s="20">
        <v>7</v>
      </c>
      <c r="AK116" s="20">
        <v>0</v>
      </c>
      <c r="AL116" s="20" t="s">
        <v>16</v>
      </c>
      <c r="AM116" s="20">
        <v>1</v>
      </c>
      <c r="AN116" s="20">
        <v>1</v>
      </c>
      <c r="AO116" s="20">
        <v>1</v>
      </c>
      <c r="AP116" s="26" t="s">
        <v>1324</v>
      </c>
      <c r="AQ116" s="26" t="s">
        <v>16</v>
      </c>
      <c r="AR116" s="26" t="s">
        <v>16</v>
      </c>
      <c r="AS116" s="20" t="s">
        <v>16</v>
      </c>
      <c r="AT116" s="26" t="s">
        <v>16</v>
      </c>
      <c r="AU116" s="26" t="s">
        <v>16</v>
      </c>
      <c r="AV116" s="26" t="s">
        <v>16</v>
      </c>
      <c r="AW116" s="28" t="s">
        <v>16</v>
      </c>
      <c r="AX116" s="28" t="s">
        <v>16</v>
      </c>
      <c r="AY116" s="28" t="s">
        <v>16</v>
      </c>
      <c r="AZ116" s="28" t="s">
        <v>16</v>
      </c>
      <c r="BA116" s="28" t="s">
        <v>16</v>
      </c>
      <c r="BB116" s="29">
        <v>0</v>
      </c>
      <c r="BC116" s="26">
        <v>42394</v>
      </c>
      <c r="BD116" s="26">
        <v>42415</v>
      </c>
      <c r="BE116" s="26" t="s">
        <v>579</v>
      </c>
      <c r="BF116" s="20" t="s">
        <v>1316</v>
      </c>
      <c r="BG116" s="30">
        <v>0.2</v>
      </c>
      <c r="BH116" s="27">
        <v>76800</v>
      </c>
      <c r="BI116" s="20" t="s">
        <v>16</v>
      </c>
      <c r="BJ116" s="20" t="s">
        <v>16</v>
      </c>
      <c r="BK116" s="20" t="s">
        <v>16</v>
      </c>
      <c r="BL116" s="20" t="s">
        <v>16</v>
      </c>
      <c r="BM116" s="20" t="s">
        <v>16</v>
      </c>
      <c r="BN116" s="20" t="s">
        <v>16</v>
      </c>
      <c r="BO116" s="20" t="s">
        <v>16</v>
      </c>
      <c r="BP116" s="20" t="s">
        <v>16</v>
      </c>
      <c r="BQ116" s="20" t="s">
        <v>16</v>
      </c>
      <c r="BR116" s="20" t="s">
        <v>16</v>
      </c>
      <c r="BS116" s="20" t="s">
        <v>16</v>
      </c>
      <c r="BT116" s="20" t="s">
        <v>16</v>
      </c>
      <c r="BU116" s="20" t="s">
        <v>16</v>
      </c>
      <c r="BV116" s="20" t="s">
        <v>16</v>
      </c>
      <c r="BW116" s="20" t="s">
        <v>16</v>
      </c>
      <c r="BX116" s="20" t="s">
        <v>16</v>
      </c>
      <c r="BY116" s="20" t="s">
        <v>16</v>
      </c>
      <c r="BZ116" s="20" t="s">
        <v>16</v>
      </c>
      <c r="CA116" s="20" t="s">
        <v>16</v>
      </c>
      <c r="CB116" s="20" t="s">
        <v>16</v>
      </c>
      <c r="CC116" s="20" t="s">
        <v>16</v>
      </c>
      <c r="CD116" s="20" t="s">
        <v>16</v>
      </c>
      <c r="CE116" s="20">
        <f t="shared" si="18"/>
        <v>0</v>
      </c>
      <c r="CF116" s="20" t="s">
        <v>16</v>
      </c>
      <c r="CG116" s="20" t="s">
        <v>16</v>
      </c>
      <c r="CH116" s="20" t="s">
        <v>16</v>
      </c>
      <c r="CI116" s="27" t="s">
        <v>16</v>
      </c>
      <c r="CJ116" s="27" t="s">
        <v>16</v>
      </c>
      <c r="CK116" s="31" t="s">
        <v>16</v>
      </c>
      <c r="CL116" s="27" t="s">
        <v>16</v>
      </c>
      <c r="CM116" s="20" t="s">
        <v>16</v>
      </c>
      <c r="CN116" s="20" t="s">
        <v>16</v>
      </c>
      <c r="CO116" s="20" t="s">
        <v>16</v>
      </c>
      <c r="CP116" s="20" t="s">
        <v>16</v>
      </c>
      <c r="CQ116" s="20" t="s">
        <v>16</v>
      </c>
      <c r="CR116" s="20" t="s">
        <v>16</v>
      </c>
      <c r="CS116" s="27">
        <v>384000</v>
      </c>
      <c r="CT116" s="79">
        <f>IF(OR(CS116="",CS116="-"),"NA",IF(CS116&gt;10000000000,1,IF(CS116&gt;3000000000,2,IF(CS116&gt;1000000000,3,IF(CS116&gt;600000000,4,IF(CS116&gt;200000000,5,IF(CS116&gt;100000000,6,IF(CS116&gt;50000000,7,IF(CS116&gt;30000000,8,IF(CS116&gt;10000000,9,IF(CS116&gt;7000000,10,IF(CS116&gt;4000000,11,IF(CS116&gt;2000000,12,IF(CS116&gt;1000000,13,IF(CS116&gt;700000,14,IF(CS116&gt;600000,15,IF(CS116&gt;500000,16,IF(CS116&gt;400000,17,IF(CS116&gt;300000,18,IF(CS116&gt;200000,19,IF(CS116&gt;=0,20,ERROR”)))))))))))))))))))))</f>
        <v>18</v>
      </c>
      <c r="CU116" s="27">
        <v>445439.99999999994</v>
      </c>
      <c r="CV116" s="27">
        <f t="shared" si="16"/>
        <v>304000</v>
      </c>
      <c r="CW116" s="32">
        <v>0.44186046511627908</v>
      </c>
      <c r="CX116" s="32">
        <v>0.55813953488372092</v>
      </c>
      <c r="CY116" s="27">
        <v>242560.00000000006</v>
      </c>
      <c r="CZ116" s="20" t="s">
        <v>16</v>
      </c>
      <c r="DA116" s="20" t="s">
        <v>16</v>
      </c>
      <c r="DB116" s="20">
        <v>21</v>
      </c>
      <c r="DC116" s="20">
        <v>0.7</v>
      </c>
      <c r="DD116" s="30">
        <v>0.5</v>
      </c>
      <c r="DE116" s="20">
        <v>0</v>
      </c>
      <c r="DF116" s="20"/>
      <c r="DG116" s="20">
        <v>0</v>
      </c>
      <c r="DH116" s="20">
        <v>0</v>
      </c>
      <c r="DI116" s="20" t="s">
        <v>16</v>
      </c>
      <c r="DJ116" s="20"/>
      <c r="DK116" s="20" t="s">
        <v>16</v>
      </c>
      <c r="DL116" s="20" t="s">
        <v>16</v>
      </c>
      <c r="DM116" s="20" t="s">
        <v>16</v>
      </c>
      <c r="DN116" s="20"/>
      <c r="DO116" s="33">
        <f t="shared" si="19"/>
        <v>5</v>
      </c>
      <c r="DP116" s="33">
        <f t="shared" si="20"/>
        <v>0</v>
      </c>
      <c r="DQ116" s="33">
        <f t="shared" si="21"/>
        <v>3</v>
      </c>
      <c r="DR116" s="33">
        <f t="shared" si="22"/>
        <v>2</v>
      </c>
      <c r="DS116" s="27">
        <f t="shared" si="23"/>
        <v>7380000</v>
      </c>
      <c r="DT116" s="27">
        <f t="shared" si="24"/>
        <v>0</v>
      </c>
      <c r="DU116" s="27">
        <f t="shared" si="25"/>
        <v>6056000</v>
      </c>
      <c r="DV116" s="27">
        <f t="shared" si="26"/>
        <v>1324000</v>
      </c>
      <c r="DW116" s="27">
        <f t="shared" si="29"/>
        <v>1476000</v>
      </c>
      <c r="DX116" s="20" t="s">
        <v>16</v>
      </c>
      <c r="DY116" s="20" t="s">
        <v>16</v>
      </c>
      <c r="DZ116" s="20" t="s">
        <v>16</v>
      </c>
      <c r="EA116" s="20" t="s">
        <v>16</v>
      </c>
      <c r="EB116" s="20">
        <v>384000</v>
      </c>
      <c r="EC116" s="20">
        <v>0</v>
      </c>
      <c r="ED116" s="20" t="s">
        <v>16</v>
      </c>
      <c r="EE116" s="30">
        <v>0.1</v>
      </c>
      <c r="EF116" s="30">
        <v>0.1</v>
      </c>
      <c r="EG116" s="20" t="s">
        <v>16</v>
      </c>
      <c r="EH116" s="20">
        <v>384000</v>
      </c>
      <c r="EI116" s="20" t="s">
        <v>16</v>
      </c>
      <c r="EJ116" s="20" t="s">
        <v>16</v>
      </c>
      <c r="EK116" s="20" t="s">
        <v>16</v>
      </c>
      <c r="EL116" s="20" t="s">
        <v>1074</v>
      </c>
      <c r="EM116" s="20" t="s">
        <v>1316</v>
      </c>
      <c r="EN116" s="20" t="s">
        <v>16</v>
      </c>
      <c r="EO116" s="20" t="s">
        <v>1323</v>
      </c>
      <c r="EP116" s="20" t="s">
        <v>16</v>
      </c>
      <c r="EQ116" s="20" t="s">
        <v>16</v>
      </c>
      <c r="ER116" s="20" t="s">
        <v>1325</v>
      </c>
      <c r="ES116" s="20" t="s">
        <v>1326</v>
      </c>
      <c r="ET116" s="20">
        <v>705</v>
      </c>
      <c r="EU116" s="20">
        <v>7750</v>
      </c>
      <c r="EV116" s="20" t="s">
        <v>1327</v>
      </c>
      <c r="EW116" s="20" t="s">
        <v>251</v>
      </c>
      <c r="EX116" s="34" t="s">
        <v>16</v>
      </c>
      <c r="EY116" s="58">
        <v>1</v>
      </c>
      <c r="EZ116" s="21"/>
    </row>
    <row r="117" spans="1:156" s="64" customFormat="1" ht="12.75" customHeight="1" x14ac:dyDescent="0.2">
      <c r="A117" s="64" t="s">
        <v>1566</v>
      </c>
      <c r="B117" s="64" t="s">
        <v>1568</v>
      </c>
      <c r="C117" s="64">
        <v>1099156</v>
      </c>
      <c r="D117" s="64" t="s">
        <v>1566</v>
      </c>
      <c r="E117" s="64" t="s">
        <v>1567</v>
      </c>
      <c r="F117" s="64" t="s">
        <v>1568</v>
      </c>
      <c r="G117" s="20" t="s">
        <v>194</v>
      </c>
      <c r="H117" s="20" t="s">
        <v>1138</v>
      </c>
      <c r="I117" s="20" t="s">
        <v>358</v>
      </c>
      <c r="J117" s="22" t="s">
        <v>1569</v>
      </c>
      <c r="K117" s="23">
        <v>0</v>
      </c>
      <c r="L117" s="23">
        <v>1</v>
      </c>
      <c r="M117" s="23" t="s">
        <v>16</v>
      </c>
      <c r="N117" s="23">
        <v>1</v>
      </c>
      <c r="O117" s="24" t="s">
        <v>109</v>
      </c>
      <c r="P117" s="20" t="s">
        <v>1570</v>
      </c>
      <c r="Q117" s="20" t="s">
        <v>1571</v>
      </c>
      <c r="R117" s="20" t="s">
        <v>1572</v>
      </c>
      <c r="S117" s="20">
        <v>233</v>
      </c>
      <c r="T117" s="25" t="s">
        <v>1097</v>
      </c>
      <c r="U117" s="20" t="s">
        <v>795</v>
      </c>
      <c r="V117" s="20" t="s">
        <v>251</v>
      </c>
      <c r="W117" s="26" t="s">
        <v>1573</v>
      </c>
      <c r="X117" s="20">
        <v>33</v>
      </c>
      <c r="Y117" s="20" t="s">
        <v>576</v>
      </c>
      <c r="Z117" s="20" t="str">
        <f t="shared" si="17"/>
        <v>-</v>
      </c>
      <c r="AA117" s="20" t="s">
        <v>1574</v>
      </c>
      <c r="AB117" s="20">
        <v>46101</v>
      </c>
      <c r="AC117" s="27">
        <v>7519121.3899999997</v>
      </c>
      <c r="AD117" s="20" t="s">
        <v>1074</v>
      </c>
      <c r="AE117" s="20" t="s">
        <v>1575</v>
      </c>
      <c r="AF117" s="20">
        <v>5</v>
      </c>
      <c r="AG117" s="20">
        <v>1</v>
      </c>
      <c r="AH117" s="20">
        <v>9</v>
      </c>
      <c r="AI117" s="20">
        <v>0.5</v>
      </c>
      <c r="AJ117" s="20">
        <v>19</v>
      </c>
      <c r="AK117" s="20">
        <v>0</v>
      </c>
      <c r="AL117" s="20">
        <v>0</v>
      </c>
      <c r="AM117" s="20">
        <v>0</v>
      </c>
      <c r="AN117" s="20">
        <v>1</v>
      </c>
      <c r="AO117" s="20">
        <v>1</v>
      </c>
      <c r="AP117" s="26" t="s">
        <v>1576</v>
      </c>
      <c r="AQ117" s="26" t="s">
        <v>16</v>
      </c>
      <c r="AR117" s="26" t="s">
        <v>16</v>
      </c>
      <c r="AS117" s="20" t="s">
        <v>16</v>
      </c>
      <c r="AT117" s="26" t="s">
        <v>16</v>
      </c>
      <c r="AU117" s="26" t="s">
        <v>16</v>
      </c>
      <c r="AV117" s="26" t="s">
        <v>16</v>
      </c>
      <c r="AW117" s="28" t="s">
        <v>16</v>
      </c>
      <c r="AX117" s="28" t="s">
        <v>16</v>
      </c>
      <c r="AY117" s="28" t="s">
        <v>16</v>
      </c>
      <c r="AZ117" s="28" t="s">
        <v>16</v>
      </c>
      <c r="BA117" s="28" t="s">
        <v>16</v>
      </c>
      <c r="BB117" s="29">
        <v>0</v>
      </c>
      <c r="BC117" s="26">
        <v>42461</v>
      </c>
      <c r="BD117" s="26">
        <v>42720</v>
      </c>
      <c r="BE117" s="26" t="s">
        <v>1577</v>
      </c>
      <c r="BF117" s="20" t="s">
        <v>1569</v>
      </c>
      <c r="BG117" s="30">
        <v>0.2</v>
      </c>
      <c r="BH117" s="27">
        <v>1502580.834</v>
      </c>
      <c r="BI117" s="20" t="s">
        <v>16</v>
      </c>
      <c r="BJ117" s="20" t="s">
        <v>16</v>
      </c>
      <c r="BK117" s="20" t="s">
        <v>16</v>
      </c>
      <c r="BL117" s="20" t="s">
        <v>16</v>
      </c>
      <c r="BM117" s="20" t="s">
        <v>16</v>
      </c>
      <c r="BN117" s="20" t="s">
        <v>16</v>
      </c>
      <c r="BO117" s="20" t="s">
        <v>16</v>
      </c>
      <c r="BP117" s="20" t="s">
        <v>16</v>
      </c>
      <c r="BQ117" s="20" t="s">
        <v>16</v>
      </c>
      <c r="BR117" s="20" t="s">
        <v>16</v>
      </c>
      <c r="BS117" s="20" t="s">
        <v>16</v>
      </c>
      <c r="BT117" s="20" t="s">
        <v>16</v>
      </c>
      <c r="BU117" s="20" t="s">
        <v>16</v>
      </c>
      <c r="BV117" s="20" t="s">
        <v>16</v>
      </c>
      <c r="BW117" s="20" t="s">
        <v>16</v>
      </c>
      <c r="BX117" s="20" t="s">
        <v>16</v>
      </c>
      <c r="BY117" s="20" t="s">
        <v>16</v>
      </c>
      <c r="BZ117" s="20" t="s">
        <v>16</v>
      </c>
      <c r="CA117" s="20" t="s">
        <v>16</v>
      </c>
      <c r="CB117" s="20" t="s">
        <v>16</v>
      </c>
      <c r="CC117" s="20" t="s">
        <v>16</v>
      </c>
      <c r="CD117" s="20" t="s">
        <v>16</v>
      </c>
      <c r="CE117" s="20">
        <f t="shared" si="18"/>
        <v>0</v>
      </c>
      <c r="CF117" s="20" t="s">
        <v>16</v>
      </c>
      <c r="CG117" s="20" t="s">
        <v>16</v>
      </c>
      <c r="CH117" s="20" t="s">
        <v>16</v>
      </c>
      <c r="CI117" s="27" t="s">
        <v>16</v>
      </c>
      <c r="CJ117" s="27" t="s">
        <v>16</v>
      </c>
      <c r="CK117" s="31" t="s">
        <v>16</v>
      </c>
      <c r="CL117" s="27" t="s">
        <v>16</v>
      </c>
      <c r="CM117" s="20" t="s">
        <v>16</v>
      </c>
      <c r="CN117" s="20" t="s">
        <v>16</v>
      </c>
      <c r="CO117" s="20" t="s">
        <v>16</v>
      </c>
      <c r="CP117" s="20" t="s">
        <v>16</v>
      </c>
      <c r="CQ117" s="20" t="s">
        <v>16</v>
      </c>
      <c r="CR117" s="20" t="s">
        <v>16</v>
      </c>
      <c r="CS117" s="27">
        <v>7512904.1699999999</v>
      </c>
      <c r="CT117" s="79">
        <f>IF(OR(CS117="",CS117="-"),"NA",IF(CS117&gt;10000000000,1,IF(CS117&gt;3000000000,2,IF(CS117&gt;1000000000,3,IF(CS117&gt;600000000,4,IF(CS117&gt;200000000,5,IF(CS117&gt;100000000,6,IF(CS117&gt;50000000,7,IF(CS117&gt;30000000,8,IF(CS117&gt;10000000,9,IF(CS117&gt;7000000,10,IF(CS117&gt;4000000,11,IF(CS117&gt;2000000,12,IF(CS117&gt;1000000,13,IF(CS117&gt;700000,14,IF(CS117&gt;600000,15,IF(CS117&gt;500000,16,IF(CS117&gt;400000,17,IF(CS117&gt;300000,18,IF(CS117&gt;200000,19,IF(CS117&gt;=0,20,ERROR”)))))))))))))))))))))</f>
        <v>10</v>
      </c>
      <c r="CU117" s="27">
        <v>8714968.837199999</v>
      </c>
      <c r="CV117" s="27">
        <f t="shared" si="16"/>
        <v>6217.2199999997392</v>
      </c>
      <c r="CW117" s="32">
        <v>8.2685458546636649E-4</v>
      </c>
      <c r="CX117" s="32">
        <v>0.99917314541453361</v>
      </c>
      <c r="CY117" s="27">
        <v>-1195847.4471999994</v>
      </c>
      <c r="CZ117" s="20" t="s">
        <v>16</v>
      </c>
      <c r="DA117" s="20" t="s">
        <v>16</v>
      </c>
      <c r="DB117" s="20">
        <v>259</v>
      </c>
      <c r="DC117" s="20">
        <v>8.6333333333333329</v>
      </c>
      <c r="DD117" s="30">
        <v>0.01</v>
      </c>
      <c r="DE117" s="20">
        <v>1</v>
      </c>
      <c r="DF117" s="20">
        <v>1</v>
      </c>
      <c r="DG117" s="20" t="s">
        <v>1578</v>
      </c>
      <c r="DH117" s="20">
        <v>4</v>
      </c>
      <c r="DI117" s="20">
        <v>1</v>
      </c>
      <c r="DJ117" s="20">
        <v>0</v>
      </c>
      <c r="DK117" s="20">
        <v>12682759</v>
      </c>
      <c r="DL117" s="76">
        <v>0</v>
      </c>
      <c r="DM117" s="28">
        <v>43049</v>
      </c>
      <c r="DN117" s="69">
        <v>2</v>
      </c>
      <c r="DO117" s="33">
        <f t="shared" si="19"/>
        <v>1</v>
      </c>
      <c r="DP117" s="33">
        <f t="shared" si="20"/>
        <v>0</v>
      </c>
      <c r="DQ117" s="33">
        <f t="shared" si="21"/>
        <v>1</v>
      </c>
      <c r="DR117" s="33">
        <f t="shared" si="22"/>
        <v>0</v>
      </c>
      <c r="DS117" s="27">
        <f t="shared" si="23"/>
        <v>7512904.1699999999</v>
      </c>
      <c r="DT117" s="27">
        <f t="shared" si="24"/>
        <v>0</v>
      </c>
      <c r="DU117" s="27">
        <f t="shared" si="25"/>
        <v>0</v>
      </c>
      <c r="DV117" s="27">
        <f t="shared" si="26"/>
        <v>7512904.1699999999</v>
      </c>
      <c r="DW117" s="27">
        <f t="shared" si="29"/>
        <v>7512904.1699999999</v>
      </c>
      <c r="DX117" s="20" t="s">
        <v>16</v>
      </c>
      <c r="DY117" s="20" t="s">
        <v>16</v>
      </c>
      <c r="DZ117" s="20" t="s">
        <v>16</v>
      </c>
      <c r="EA117" s="20" t="s">
        <v>16</v>
      </c>
      <c r="EB117" s="20">
        <v>7512904.1699999999</v>
      </c>
      <c r="EC117" s="20">
        <v>0</v>
      </c>
      <c r="ED117" s="20" t="s">
        <v>16</v>
      </c>
      <c r="EE117" s="30">
        <v>0.1</v>
      </c>
      <c r="EF117" s="30">
        <v>0.1</v>
      </c>
      <c r="EG117" s="20" t="s">
        <v>16</v>
      </c>
      <c r="EH117" s="20">
        <v>7512904.1699999999</v>
      </c>
      <c r="EI117" s="20" t="s">
        <v>16</v>
      </c>
      <c r="EJ117" s="20" t="s">
        <v>16</v>
      </c>
      <c r="EK117" s="20" t="s">
        <v>16</v>
      </c>
      <c r="EL117" s="20" t="s">
        <v>1074</v>
      </c>
      <c r="EM117" s="20" t="s">
        <v>1569</v>
      </c>
      <c r="EN117" s="20" t="s">
        <v>16</v>
      </c>
      <c r="EO117" s="20" t="s">
        <v>1575</v>
      </c>
      <c r="EP117" s="20" t="s">
        <v>16</v>
      </c>
      <c r="EQ117" s="20" t="s">
        <v>16</v>
      </c>
      <c r="ER117" s="20" t="s">
        <v>1579</v>
      </c>
      <c r="ES117" s="20" t="s">
        <v>1580</v>
      </c>
      <c r="ET117" s="20">
        <v>233</v>
      </c>
      <c r="EU117" s="20">
        <v>1030</v>
      </c>
      <c r="EV117" s="20" t="s">
        <v>799</v>
      </c>
      <c r="EW117" s="20" t="s">
        <v>251</v>
      </c>
      <c r="EX117" s="34" t="s">
        <v>16</v>
      </c>
      <c r="EY117" s="58">
        <v>1</v>
      </c>
      <c r="EZ117" s="21"/>
    </row>
    <row r="118" spans="1:156" s="64" customFormat="1" ht="12.75" customHeight="1" x14ac:dyDescent="0.2">
      <c r="A118" s="64" t="s">
        <v>1581</v>
      </c>
      <c r="B118" s="64" t="s">
        <v>1582</v>
      </c>
      <c r="C118" s="64">
        <v>798985</v>
      </c>
      <c r="D118" s="64" t="s">
        <v>1581</v>
      </c>
      <c r="E118" s="64" t="s">
        <v>1472</v>
      </c>
      <c r="F118" s="64" t="s">
        <v>1582</v>
      </c>
      <c r="G118" s="20" t="s">
        <v>194</v>
      </c>
      <c r="H118" s="20" t="s">
        <v>1138</v>
      </c>
      <c r="I118" s="20" t="s">
        <v>358</v>
      </c>
      <c r="J118" s="22" t="s">
        <v>1583</v>
      </c>
      <c r="K118" s="23">
        <v>0</v>
      </c>
      <c r="L118" s="23">
        <v>1</v>
      </c>
      <c r="M118" s="23" t="s">
        <v>16</v>
      </c>
      <c r="N118" s="23">
        <v>1</v>
      </c>
      <c r="O118" s="24" t="s">
        <v>985</v>
      </c>
      <c r="P118" s="20" t="s">
        <v>1584</v>
      </c>
      <c r="Q118" s="20" t="s">
        <v>987</v>
      </c>
      <c r="R118" s="20" t="s">
        <v>1585</v>
      </c>
      <c r="S118" s="20">
        <v>51</v>
      </c>
      <c r="T118" s="25" t="s">
        <v>989</v>
      </c>
      <c r="U118" s="20" t="s">
        <v>807</v>
      </c>
      <c r="V118" s="20" t="s">
        <v>251</v>
      </c>
      <c r="W118" s="26" t="s">
        <v>1586</v>
      </c>
      <c r="X118" s="20">
        <v>234</v>
      </c>
      <c r="Y118" s="20" t="s">
        <v>251</v>
      </c>
      <c r="Z118" s="20" t="str">
        <f t="shared" si="17"/>
        <v>-</v>
      </c>
      <c r="AA118" s="20" t="s">
        <v>991</v>
      </c>
      <c r="AB118" s="20">
        <v>46101</v>
      </c>
      <c r="AC118" s="27">
        <v>163793.1</v>
      </c>
      <c r="AD118" s="20" t="s">
        <v>1074</v>
      </c>
      <c r="AE118" s="20" t="s">
        <v>1561</v>
      </c>
      <c r="AF118" s="20">
        <v>0</v>
      </c>
      <c r="AG118" s="20">
        <v>1</v>
      </c>
      <c r="AH118" s="20">
        <v>2</v>
      </c>
      <c r="AI118" s="20">
        <v>0</v>
      </c>
      <c r="AJ118" s="20">
        <v>7</v>
      </c>
      <c r="AK118" s="20">
        <v>0</v>
      </c>
      <c r="AL118" s="20">
        <v>0</v>
      </c>
      <c r="AM118" s="20">
        <v>0</v>
      </c>
      <c r="AN118" s="20">
        <v>1</v>
      </c>
      <c r="AO118" s="20">
        <v>1</v>
      </c>
      <c r="AP118" s="26" t="s">
        <v>1479</v>
      </c>
      <c r="AQ118" s="26" t="s">
        <v>16</v>
      </c>
      <c r="AR118" s="26" t="s">
        <v>16</v>
      </c>
      <c r="AS118" s="20" t="s">
        <v>16</v>
      </c>
      <c r="AT118" s="26" t="s">
        <v>16</v>
      </c>
      <c r="AU118" s="26" t="s">
        <v>16</v>
      </c>
      <c r="AV118" s="26" t="s">
        <v>16</v>
      </c>
      <c r="AW118" s="28" t="s">
        <v>16</v>
      </c>
      <c r="AX118" s="28" t="s">
        <v>16</v>
      </c>
      <c r="AY118" s="28" t="s">
        <v>16</v>
      </c>
      <c r="AZ118" s="28" t="s">
        <v>16</v>
      </c>
      <c r="BA118" s="28" t="s">
        <v>16</v>
      </c>
      <c r="BB118" s="29">
        <v>0</v>
      </c>
      <c r="BC118" s="26">
        <v>42475</v>
      </c>
      <c r="BD118" s="26">
        <v>42489</v>
      </c>
      <c r="BE118" s="26">
        <v>42189</v>
      </c>
      <c r="BF118" s="20" t="s">
        <v>1583</v>
      </c>
      <c r="BG118" s="20">
        <v>0</v>
      </c>
      <c r="BH118" s="27">
        <v>0</v>
      </c>
      <c r="BI118" s="20" t="s">
        <v>16</v>
      </c>
      <c r="BJ118" s="20" t="s">
        <v>16</v>
      </c>
      <c r="BK118" s="20" t="s">
        <v>16</v>
      </c>
      <c r="BL118" s="20" t="s">
        <v>16</v>
      </c>
      <c r="BM118" s="20" t="s">
        <v>16</v>
      </c>
      <c r="BN118" s="20" t="s">
        <v>16</v>
      </c>
      <c r="BO118" s="20" t="s">
        <v>16</v>
      </c>
      <c r="BP118" s="20" t="s">
        <v>16</v>
      </c>
      <c r="BQ118" s="20" t="s">
        <v>16</v>
      </c>
      <c r="BR118" s="20" t="s">
        <v>16</v>
      </c>
      <c r="BS118" s="20" t="s">
        <v>16</v>
      </c>
      <c r="BT118" s="20" t="s">
        <v>16</v>
      </c>
      <c r="BU118" s="20" t="s">
        <v>16</v>
      </c>
      <c r="BV118" s="20" t="s">
        <v>16</v>
      </c>
      <c r="BW118" s="20" t="s">
        <v>16</v>
      </c>
      <c r="BX118" s="20" t="s">
        <v>16</v>
      </c>
      <c r="BY118" s="20" t="s">
        <v>16</v>
      </c>
      <c r="BZ118" s="20" t="s">
        <v>16</v>
      </c>
      <c r="CA118" s="20" t="s">
        <v>16</v>
      </c>
      <c r="CB118" s="20" t="s">
        <v>16</v>
      </c>
      <c r="CC118" s="20" t="s">
        <v>16</v>
      </c>
      <c r="CD118" s="20" t="s">
        <v>16</v>
      </c>
      <c r="CE118" s="20">
        <f t="shared" si="18"/>
        <v>0</v>
      </c>
      <c r="CF118" s="20" t="s">
        <v>16</v>
      </c>
      <c r="CG118" s="20" t="s">
        <v>16</v>
      </c>
      <c r="CH118" s="20" t="s">
        <v>16</v>
      </c>
      <c r="CI118" s="27" t="s">
        <v>16</v>
      </c>
      <c r="CJ118" s="27" t="s">
        <v>16</v>
      </c>
      <c r="CK118" s="31" t="s">
        <v>16</v>
      </c>
      <c r="CL118" s="27" t="s">
        <v>16</v>
      </c>
      <c r="CM118" s="20" t="s">
        <v>16</v>
      </c>
      <c r="CN118" s="20" t="s">
        <v>16</v>
      </c>
      <c r="CO118" s="20" t="s">
        <v>16</v>
      </c>
      <c r="CP118" s="20" t="s">
        <v>16</v>
      </c>
      <c r="CQ118" s="20" t="s">
        <v>16</v>
      </c>
      <c r="CR118" s="20" t="s">
        <v>16</v>
      </c>
      <c r="CS118" s="27">
        <v>163184.04</v>
      </c>
      <c r="CT118" s="79">
        <f>IF(OR(CS118="",CS118="-"),"NA",IF(CS118&gt;10000000000,1,IF(CS118&gt;3000000000,2,IF(CS118&gt;1000000000,3,IF(CS118&gt;600000000,4,IF(CS118&gt;200000000,5,IF(CS118&gt;100000000,6,IF(CS118&gt;50000000,7,IF(CS118&gt;30000000,8,IF(CS118&gt;10000000,9,IF(CS118&gt;7000000,10,IF(CS118&gt;4000000,11,IF(CS118&gt;2000000,12,IF(CS118&gt;1000000,13,IF(CS118&gt;700000,14,IF(CS118&gt;600000,15,IF(CS118&gt;500000,16,IF(CS118&gt;400000,17,IF(CS118&gt;300000,18,IF(CS118&gt;200000,19,IF(CS118&gt;=0,20,ERROR”)))))))))))))))))))))</f>
        <v>20</v>
      </c>
      <c r="CU118" s="27">
        <v>189293.48639999999</v>
      </c>
      <c r="CV118" s="27">
        <f t="shared" si="16"/>
        <v>609.05999999999767</v>
      </c>
      <c r="CW118" s="32">
        <v>3.7184716572309681E-3</v>
      </c>
      <c r="CX118" s="32">
        <v>0.99628152834276906</v>
      </c>
      <c r="CY118" s="27">
        <v>-25500.386399999988</v>
      </c>
      <c r="CZ118" s="20">
        <v>366</v>
      </c>
      <c r="DA118" s="66">
        <f>IF(OR(CZ118="",CZ118="-"),"NA",IF(CZ118&gt;300,1,IF(CZ118&gt;200,2,IF(CZ118&gt;100,3,IF(CZ118&gt;50,4,IF(CZ118&gt;40,5,IF(CZ118&gt;30,6,IF(CZ118&gt;20,7,IF(CZ118&gt;10,8,IF(CZ118&lt;=9,9,”ERROR”))))))))))</f>
        <v>1</v>
      </c>
      <c r="DB118" s="20">
        <v>14</v>
      </c>
      <c r="DC118" s="20">
        <v>0.46666666666666667</v>
      </c>
      <c r="DD118" s="30">
        <v>0.01</v>
      </c>
      <c r="DE118" s="20">
        <v>0</v>
      </c>
      <c r="DF118" s="20"/>
      <c r="DG118" s="20">
        <v>0</v>
      </c>
      <c r="DH118" s="20">
        <v>0</v>
      </c>
      <c r="DI118" s="20">
        <v>1</v>
      </c>
      <c r="DJ118" s="20">
        <v>0</v>
      </c>
      <c r="DK118" s="20">
        <v>163184.04</v>
      </c>
      <c r="DL118" s="76">
        <v>0</v>
      </c>
      <c r="DM118" s="20" t="s">
        <v>1224</v>
      </c>
      <c r="DN118" s="34">
        <v>0</v>
      </c>
      <c r="DO118" s="33">
        <f t="shared" si="19"/>
        <v>1</v>
      </c>
      <c r="DP118" s="33">
        <f t="shared" si="20"/>
        <v>0</v>
      </c>
      <c r="DQ118" s="33">
        <f t="shared" si="21"/>
        <v>1</v>
      </c>
      <c r="DR118" s="33">
        <f t="shared" si="22"/>
        <v>0</v>
      </c>
      <c r="DS118" s="27">
        <f t="shared" si="23"/>
        <v>163184.04</v>
      </c>
      <c r="DT118" s="27">
        <f t="shared" si="24"/>
        <v>0</v>
      </c>
      <c r="DU118" s="27">
        <f t="shared" si="25"/>
        <v>0</v>
      </c>
      <c r="DV118" s="27">
        <f t="shared" si="26"/>
        <v>163184.04</v>
      </c>
      <c r="DW118" s="27">
        <f t="shared" si="29"/>
        <v>163184.04</v>
      </c>
      <c r="DX118" s="20" t="s">
        <v>16</v>
      </c>
      <c r="DY118" s="20" t="s">
        <v>16</v>
      </c>
      <c r="DZ118" s="20" t="s">
        <v>16</v>
      </c>
      <c r="EA118" s="20" t="s">
        <v>16</v>
      </c>
      <c r="EB118" s="20">
        <v>163184.04</v>
      </c>
      <c r="EC118" s="20">
        <v>0</v>
      </c>
      <c r="ED118" s="20" t="s">
        <v>16</v>
      </c>
      <c r="EE118" s="20">
        <v>0</v>
      </c>
      <c r="EF118" s="20">
        <v>0</v>
      </c>
      <c r="EG118" s="20" t="s">
        <v>16</v>
      </c>
      <c r="EH118" s="20">
        <v>163184.04</v>
      </c>
      <c r="EI118" s="20" t="s">
        <v>16</v>
      </c>
      <c r="EJ118" s="20" t="s">
        <v>16</v>
      </c>
      <c r="EK118" s="20" t="s">
        <v>16</v>
      </c>
      <c r="EL118" s="20" t="s">
        <v>1074</v>
      </c>
      <c r="EM118" s="20" t="s">
        <v>1583</v>
      </c>
      <c r="EN118" s="20" t="s">
        <v>16</v>
      </c>
      <c r="EO118" s="20" t="s">
        <v>1561</v>
      </c>
      <c r="EP118" s="20" t="s">
        <v>16</v>
      </c>
      <c r="EQ118" s="20" t="s">
        <v>16</v>
      </c>
      <c r="ER118" s="20" t="s">
        <v>994</v>
      </c>
      <c r="ES118" s="20" t="s">
        <v>1587</v>
      </c>
      <c r="ET118" s="20">
        <v>51</v>
      </c>
      <c r="EU118" s="20">
        <v>4230</v>
      </c>
      <c r="EV118" s="20" t="s">
        <v>811</v>
      </c>
      <c r="EW118" s="20" t="s">
        <v>251</v>
      </c>
      <c r="EX118" s="34" t="s">
        <v>16</v>
      </c>
      <c r="EY118" s="58">
        <v>1</v>
      </c>
      <c r="EZ118" s="21"/>
    </row>
    <row r="119" spans="1:156" s="64" customFormat="1" ht="12.75" customHeight="1" x14ac:dyDescent="0.2">
      <c r="A119" s="64" t="s">
        <v>1616</v>
      </c>
      <c r="B119" s="64" t="s">
        <v>1618</v>
      </c>
      <c r="C119" s="64">
        <v>1125361</v>
      </c>
      <c r="D119" s="64" t="s">
        <v>1616</v>
      </c>
      <c r="E119" s="64" t="s">
        <v>1617</v>
      </c>
      <c r="F119" s="64" t="s">
        <v>1618</v>
      </c>
      <c r="G119" s="20" t="s">
        <v>194</v>
      </c>
      <c r="H119" s="20" t="s">
        <v>1138</v>
      </c>
      <c r="I119" s="20" t="s">
        <v>358</v>
      </c>
      <c r="J119" s="22" t="s">
        <v>1619</v>
      </c>
      <c r="K119" s="23">
        <v>0</v>
      </c>
      <c r="L119" s="23">
        <v>1</v>
      </c>
      <c r="M119" s="23" t="s">
        <v>16</v>
      </c>
      <c r="N119" s="23">
        <v>1</v>
      </c>
      <c r="O119" s="24" t="s">
        <v>1620</v>
      </c>
      <c r="P119" s="20" t="s">
        <v>1621</v>
      </c>
      <c r="Q119" s="20" t="s">
        <v>1620</v>
      </c>
      <c r="R119" s="20" t="s">
        <v>1622</v>
      </c>
      <c r="S119" s="20">
        <v>77</v>
      </c>
      <c r="T119" s="25" t="s">
        <v>1623</v>
      </c>
      <c r="U119" s="20" t="s">
        <v>365</v>
      </c>
      <c r="V119" s="20" t="s">
        <v>251</v>
      </c>
      <c r="W119" s="26" t="s">
        <v>1031</v>
      </c>
      <c r="X119" s="20" t="s">
        <v>16</v>
      </c>
      <c r="Y119" s="20" t="s">
        <v>16</v>
      </c>
      <c r="Z119" s="20" t="str">
        <f t="shared" si="17"/>
        <v>-</v>
      </c>
      <c r="AA119" s="20" t="s">
        <v>16</v>
      </c>
      <c r="AB119" s="20">
        <v>46101</v>
      </c>
      <c r="AC119" s="27">
        <v>687931</v>
      </c>
      <c r="AD119" s="20" t="s">
        <v>1074</v>
      </c>
      <c r="AE119" s="20" t="s">
        <v>1561</v>
      </c>
      <c r="AF119" s="20">
        <v>1</v>
      </c>
      <c r="AG119" s="20">
        <v>1</v>
      </c>
      <c r="AH119" s="20" t="s">
        <v>16</v>
      </c>
      <c r="AI119" s="21" t="s">
        <v>4862</v>
      </c>
      <c r="AJ119" s="20">
        <v>2</v>
      </c>
      <c r="AK119" s="20">
        <v>0</v>
      </c>
      <c r="AL119" s="20" t="s">
        <v>16</v>
      </c>
      <c r="AM119" s="20">
        <v>0</v>
      </c>
      <c r="AN119" s="20">
        <v>0</v>
      </c>
      <c r="AO119" s="20">
        <v>1</v>
      </c>
      <c r="AP119" s="26">
        <v>42498</v>
      </c>
      <c r="AQ119" s="26" t="s">
        <v>16</v>
      </c>
      <c r="AR119" s="26" t="s">
        <v>16</v>
      </c>
      <c r="AS119" s="20" t="s">
        <v>16</v>
      </c>
      <c r="AT119" s="26" t="s">
        <v>16</v>
      </c>
      <c r="AU119" s="26" t="s">
        <v>16</v>
      </c>
      <c r="AV119" s="26" t="s">
        <v>16</v>
      </c>
      <c r="AW119" s="28" t="s">
        <v>16</v>
      </c>
      <c r="AX119" s="28" t="s">
        <v>16</v>
      </c>
      <c r="AY119" s="28" t="s">
        <v>16</v>
      </c>
      <c r="AZ119" s="28" t="s">
        <v>16</v>
      </c>
      <c r="BA119" s="28" t="s">
        <v>16</v>
      </c>
      <c r="BB119" s="29">
        <v>0</v>
      </c>
      <c r="BC119" s="26">
        <v>42476</v>
      </c>
      <c r="BD119" s="26">
        <v>42613</v>
      </c>
      <c r="BE119" s="26" t="s">
        <v>1194</v>
      </c>
      <c r="BF119" s="20" t="s">
        <v>1624</v>
      </c>
      <c r="BG119" s="20">
        <v>0</v>
      </c>
      <c r="BH119" s="27">
        <v>0</v>
      </c>
      <c r="BI119" s="20" t="s">
        <v>16</v>
      </c>
      <c r="BJ119" s="20" t="s">
        <v>16</v>
      </c>
      <c r="BK119" s="20" t="s">
        <v>16</v>
      </c>
      <c r="BL119" s="20" t="s">
        <v>16</v>
      </c>
      <c r="BM119" s="20" t="s">
        <v>16</v>
      </c>
      <c r="BN119" s="20" t="s">
        <v>16</v>
      </c>
      <c r="BO119" s="20" t="s">
        <v>16</v>
      </c>
      <c r="BP119" s="20" t="s">
        <v>16</v>
      </c>
      <c r="BQ119" s="20" t="s">
        <v>16</v>
      </c>
      <c r="BR119" s="20" t="s">
        <v>16</v>
      </c>
      <c r="BS119" s="20" t="s">
        <v>16</v>
      </c>
      <c r="BT119" s="20" t="s">
        <v>16</v>
      </c>
      <c r="BU119" s="20" t="s">
        <v>16</v>
      </c>
      <c r="BV119" s="20" t="s">
        <v>16</v>
      </c>
      <c r="BW119" s="20" t="s">
        <v>16</v>
      </c>
      <c r="BX119" s="20" t="s">
        <v>16</v>
      </c>
      <c r="BY119" s="20" t="s">
        <v>16</v>
      </c>
      <c r="BZ119" s="20" t="s">
        <v>16</v>
      </c>
      <c r="CA119" s="20" t="s">
        <v>16</v>
      </c>
      <c r="CB119" s="20" t="s">
        <v>16</v>
      </c>
      <c r="CC119" s="20" t="s">
        <v>16</v>
      </c>
      <c r="CD119" s="20" t="s">
        <v>16</v>
      </c>
      <c r="CE119" s="20">
        <f t="shared" si="18"/>
        <v>0</v>
      </c>
      <c r="CF119" s="20" t="s">
        <v>16</v>
      </c>
      <c r="CG119" s="20" t="s">
        <v>16</v>
      </c>
      <c r="CH119" s="20" t="s">
        <v>16</v>
      </c>
      <c r="CI119" s="27" t="s">
        <v>16</v>
      </c>
      <c r="CJ119" s="27" t="s">
        <v>16</v>
      </c>
      <c r="CK119" s="31" t="s">
        <v>16</v>
      </c>
      <c r="CL119" s="27" t="s">
        <v>16</v>
      </c>
      <c r="CM119" s="20" t="s">
        <v>16</v>
      </c>
      <c r="CN119" s="20" t="s">
        <v>16</v>
      </c>
      <c r="CO119" s="20" t="s">
        <v>16</v>
      </c>
      <c r="CP119" s="20" t="s">
        <v>16</v>
      </c>
      <c r="CQ119" s="20" t="s">
        <v>16</v>
      </c>
      <c r="CR119" s="20" t="s">
        <v>16</v>
      </c>
      <c r="CS119" s="27">
        <v>687931</v>
      </c>
      <c r="CT119" s="79">
        <f>IF(OR(CS119="",CS119="-"),"NA",IF(CS119&gt;10000000000,1,IF(CS119&gt;3000000000,2,IF(CS119&gt;1000000000,3,IF(CS119&gt;600000000,4,IF(CS119&gt;200000000,5,IF(CS119&gt;100000000,6,IF(CS119&gt;50000000,7,IF(CS119&gt;30000000,8,IF(CS119&gt;10000000,9,IF(CS119&gt;7000000,10,IF(CS119&gt;4000000,11,IF(CS119&gt;2000000,12,IF(CS119&gt;1000000,13,IF(CS119&gt;700000,14,IF(CS119&gt;600000,15,IF(CS119&gt;500000,16,IF(CS119&gt;400000,17,IF(CS119&gt;300000,18,IF(CS119&gt;200000,19,IF(CS119&gt;=0,20,ERROR”)))))))))))))))))))))</f>
        <v>15</v>
      </c>
      <c r="CU119" s="27">
        <v>797999.96</v>
      </c>
      <c r="CV119" s="27">
        <f t="shared" si="16"/>
        <v>0</v>
      </c>
      <c r="CW119" s="32">
        <v>0</v>
      </c>
      <c r="CX119" s="32">
        <v>1</v>
      </c>
      <c r="CY119" s="27">
        <v>-110068.95999999996</v>
      </c>
      <c r="CZ119" s="20" t="s">
        <v>16</v>
      </c>
      <c r="DA119" s="20" t="s">
        <v>16</v>
      </c>
      <c r="DB119" s="20">
        <v>137</v>
      </c>
      <c r="DC119" s="20">
        <v>4.5666666666666664</v>
      </c>
      <c r="DD119" s="30">
        <v>0.01</v>
      </c>
      <c r="DE119" s="20">
        <v>1</v>
      </c>
      <c r="DF119" s="20">
        <v>1</v>
      </c>
      <c r="DG119" s="20" t="s">
        <v>1625</v>
      </c>
      <c r="DH119" s="20">
        <v>4</v>
      </c>
      <c r="DI119" s="20">
        <v>1</v>
      </c>
      <c r="DJ119" s="20">
        <v>0</v>
      </c>
      <c r="DK119" s="20">
        <v>802586.17</v>
      </c>
      <c r="DL119" s="68">
        <v>-114655.17000000004</v>
      </c>
      <c r="DM119" s="20" t="s">
        <v>1626</v>
      </c>
      <c r="DN119" s="34">
        <v>0</v>
      </c>
      <c r="DO119" s="33">
        <f t="shared" si="19"/>
        <v>2</v>
      </c>
      <c r="DP119" s="33">
        <f t="shared" si="20"/>
        <v>0</v>
      </c>
      <c r="DQ119" s="33">
        <f t="shared" si="21"/>
        <v>2</v>
      </c>
      <c r="DR119" s="33">
        <f t="shared" si="22"/>
        <v>0</v>
      </c>
      <c r="DS119" s="27">
        <f t="shared" si="23"/>
        <v>1273245.7</v>
      </c>
      <c r="DT119" s="27">
        <f t="shared" si="24"/>
        <v>0</v>
      </c>
      <c r="DU119" s="27">
        <f t="shared" si="25"/>
        <v>0</v>
      </c>
      <c r="DV119" s="27">
        <f t="shared" si="26"/>
        <v>1273245.7</v>
      </c>
      <c r="DW119" s="27">
        <f t="shared" si="29"/>
        <v>636622.85</v>
      </c>
      <c r="DX119" s="20" t="s">
        <v>16</v>
      </c>
      <c r="DY119" s="20" t="s">
        <v>16</v>
      </c>
      <c r="DZ119" s="20" t="s">
        <v>16</v>
      </c>
      <c r="EA119" s="20" t="s">
        <v>16</v>
      </c>
      <c r="EB119" s="20">
        <v>687931</v>
      </c>
      <c r="EC119" s="20">
        <v>0</v>
      </c>
      <c r="ED119" s="20" t="s">
        <v>16</v>
      </c>
      <c r="EE119" s="20">
        <v>0</v>
      </c>
      <c r="EF119" s="20">
        <v>0</v>
      </c>
      <c r="EG119" s="20" t="s">
        <v>16</v>
      </c>
      <c r="EH119" s="20">
        <v>687931</v>
      </c>
      <c r="EI119" s="20" t="s">
        <v>16</v>
      </c>
      <c r="EJ119" s="20" t="s">
        <v>16</v>
      </c>
      <c r="EK119" s="20" t="s">
        <v>16</v>
      </c>
      <c r="EL119" s="20" t="s">
        <v>1074</v>
      </c>
      <c r="EM119" s="20" t="s">
        <v>1624</v>
      </c>
      <c r="EN119" s="20" t="s">
        <v>16</v>
      </c>
      <c r="EO119" s="20" t="s">
        <v>1561</v>
      </c>
      <c r="EP119" s="20" t="s">
        <v>16</v>
      </c>
      <c r="EQ119" s="20" t="s">
        <v>16</v>
      </c>
      <c r="ER119" s="20" t="s">
        <v>16</v>
      </c>
      <c r="ES119" s="20" t="s">
        <v>1627</v>
      </c>
      <c r="ET119" s="20">
        <v>77</v>
      </c>
      <c r="EU119" s="20">
        <v>3710</v>
      </c>
      <c r="EV119" s="20" t="s">
        <v>406</v>
      </c>
      <c r="EW119" s="20" t="s">
        <v>251</v>
      </c>
      <c r="EX119" s="34" t="s">
        <v>16</v>
      </c>
      <c r="EY119" s="58">
        <v>1</v>
      </c>
      <c r="EZ119" s="21"/>
    </row>
    <row r="120" spans="1:156" s="64" customFormat="1" ht="12.75" customHeight="1" x14ac:dyDescent="0.2">
      <c r="A120" s="64" t="s">
        <v>1724</v>
      </c>
      <c r="B120" s="64" t="s">
        <v>1727</v>
      </c>
      <c r="C120" s="64">
        <v>1043372</v>
      </c>
      <c r="D120" s="64" t="s">
        <v>1724</v>
      </c>
      <c r="E120" s="64" t="s">
        <v>1726</v>
      </c>
      <c r="F120" s="64" t="s">
        <v>1727</v>
      </c>
      <c r="G120" s="20" t="s">
        <v>194</v>
      </c>
      <c r="H120" s="20" t="s">
        <v>1138</v>
      </c>
      <c r="I120" s="20" t="s">
        <v>358</v>
      </c>
      <c r="J120" s="22" t="s">
        <v>1728</v>
      </c>
      <c r="K120" s="23">
        <v>0</v>
      </c>
      <c r="L120" s="23">
        <v>1</v>
      </c>
      <c r="M120" s="23" t="s">
        <v>16</v>
      </c>
      <c r="N120" s="23">
        <v>1</v>
      </c>
      <c r="O120" s="24" t="s">
        <v>751</v>
      </c>
      <c r="P120" s="20" t="s">
        <v>752</v>
      </c>
      <c r="Q120" s="20" t="s">
        <v>753</v>
      </c>
      <c r="R120" s="20" t="s">
        <v>365</v>
      </c>
      <c r="S120" s="20">
        <v>276</v>
      </c>
      <c r="T120" s="25" t="s">
        <v>1729</v>
      </c>
      <c r="U120" s="20" t="s">
        <v>754</v>
      </c>
      <c r="V120" s="20" t="s">
        <v>251</v>
      </c>
      <c r="W120" s="26" t="s">
        <v>755</v>
      </c>
      <c r="X120" s="20">
        <v>39</v>
      </c>
      <c r="Y120" s="20" t="s">
        <v>251</v>
      </c>
      <c r="Z120" s="20" t="str">
        <f t="shared" si="17"/>
        <v>-</v>
      </c>
      <c r="AA120" s="20" t="s">
        <v>756</v>
      </c>
      <c r="AB120" s="20">
        <v>46101</v>
      </c>
      <c r="AC120" s="27">
        <v>750000</v>
      </c>
      <c r="AD120" s="20" t="s">
        <v>1074</v>
      </c>
      <c r="AE120" s="20" t="s">
        <v>1731</v>
      </c>
      <c r="AF120" s="20">
        <v>1</v>
      </c>
      <c r="AG120" s="20">
        <v>1</v>
      </c>
      <c r="AH120" s="20">
        <v>8</v>
      </c>
      <c r="AI120" s="21" t="s">
        <v>4862</v>
      </c>
      <c r="AJ120" s="20">
        <v>3</v>
      </c>
      <c r="AK120" s="20">
        <v>0</v>
      </c>
      <c r="AL120" s="20" t="s">
        <v>16</v>
      </c>
      <c r="AM120" s="20">
        <v>1</v>
      </c>
      <c r="AN120" s="20">
        <v>1</v>
      </c>
      <c r="AO120" s="20">
        <v>1</v>
      </c>
      <c r="AP120" s="26" t="s">
        <v>1194</v>
      </c>
      <c r="AQ120" s="26" t="s">
        <v>16</v>
      </c>
      <c r="AR120" s="26" t="s">
        <v>16</v>
      </c>
      <c r="AS120" s="20" t="s">
        <v>16</v>
      </c>
      <c r="AT120" s="26" t="s">
        <v>16</v>
      </c>
      <c r="AU120" s="26" t="s">
        <v>16</v>
      </c>
      <c r="AV120" s="26" t="s">
        <v>16</v>
      </c>
      <c r="AW120" s="28" t="s">
        <v>16</v>
      </c>
      <c r="AX120" s="28" t="s">
        <v>16</v>
      </c>
      <c r="AY120" s="28" t="s">
        <v>16</v>
      </c>
      <c r="AZ120" s="28" t="s">
        <v>16</v>
      </c>
      <c r="BA120" s="28" t="s">
        <v>16</v>
      </c>
      <c r="BB120" s="29">
        <v>0</v>
      </c>
      <c r="BC120" s="26">
        <v>42200</v>
      </c>
      <c r="BD120" s="26">
        <v>42369</v>
      </c>
      <c r="BE120" s="26" t="s">
        <v>1733</v>
      </c>
      <c r="BF120" s="20" t="s">
        <v>1728</v>
      </c>
      <c r="BG120" s="30">
        <v>0.2</v>
      </c>
      <c r="BH120" s="27">
        <v>111723.70000000001</v>
      </c>
      <c r="BI120" s="20" t="s">
        <v>16</v>
      </c>
      <c r="BJ120" s="20" t="s">
        <v>16</v>
      </c>
      <c r="BK120" s="20" t="s">
        <v>16</v>
      </c>
      <c r="BL120" s="20" t="s">
        <v>16</v>
      </c>
      <c r="BM120" s="20" t="s">
        <v>16</v>
      </c>
      <c r="BN120" s="20" t="s">
        <v>16</v>
      </c>
      <c r="BO120" s="20" t="s">
        <v>16</v>
      </c>
      <c r="BP120" s="20" t="s">
        <v>16</v>
      </c>
      <c r="BQ120" s="20" t="s">
        <v>16</v>
      </c>
      <c r="BR120" s="20" t="s">
        <v>16</v>
      </c>
      <c r="BS120" s="20" t="s">
        <v>16</v>
      </c>
      <c r="BT120" s="20" t="s">
        <v>16</v>
      </c>
      <c r="BU120" s="20" t="s">
        <v>16</v>
      </c>
      <c r="BV120" s="20" t="s">
        <v>16</v>
      </c>
      <c r="BW120" s="20" t="s">
        <v>16</v>
      </c>
      <c r="BX120" s="20" t="s">
        <v>16</v>
      </c>
      <c r="BY120" s="20" t="s">
        <v>16</v>
      </c>
      <c r="BZ120" s="20" t="s">
        <v>16</v>
      </c>
      <c r="CA120" s="20" t="s">
        <v>16</v>
      </c>
      <c r="CB120" s="20" t="s">
        <v>16</v>
      </c>
      <c r="CC120" s="20" t="s">
        <v>16</v>
      </c>
      <c r="CD120" s="20" t="s">
        <v>16</v>
      </c>
      <c r="CE120" s="20">
        <f t="shared" si="18"/>
        <v>0</v>
      </c>
      <c r="CF120" s="20" t="s">
        <v>16</v>
      </c>
      <c r="CG120" s="20" t="s">
        <v>16</v>
      </c>
      <c r="CH120" s="20" t="s">
        <v>16</v>
      </c>
      <c r="CI120" s="27" t="s">
        <v>16</v>
      </c>
      <c r="CJ120" s="27" t="s">
        <v>16</v>
      </c>
      <c r="CK120" s="31" t="s">
        <v>16</v>
      </c>
      <c r="CL120" s="27" t="s">
        <v>16</v>
      </c>
      <c r="CM120" s="20" t="s">
        <v>16</v>
      </c>
      <c r="CN120" s="20" t="s">
        <v>16</v>
      </c>
      <c r="CO120" s="20" t="s">
        <v>16</v>
      </c>
      <c r="CP120" s="20" t="s">
        <v>16</v>
      </c>
      <c r="CQ120" s="20" t="s">
        <v>16</v>
      </c>
      <c r="CR120" s="20" t="s">
        <v>16</v>
      </c>
      <c r="CS120" s="27">
        <v>558618.5</v>
      </c>
      <c r="CT120" s="79">
        <f>IF(OR(CS120="",CS120="-"),"NA",IF(CS120&gt;10000000000,1,IF(CS120&gt;3000000000,2,IF(CS120&gt;1000000000,3,IF(CS120&gt;600000000,4,IF(CS120&gt;200000000,5,IF(CS120&gt;100000000,6,IF(CS120&gt;50000000,7,IF(CS120&gt;30000000,8,IF(CS120&gt;10000000,9,IF(CS120&gt;7000000,10,IF(CS120&gt;4000000,11,IF(CS120&gt;2000000,12,IF(CS120&gt;1000000,13,IF(CS120&gt;700000,14,IF(CS120&gt;600000,15,IF(CS120&gt;500000,16,IF(CS120&gt;400000,17,IF(CS120&gt;300000,18,IF(CS120&gt;200000,19,IF(CS120&gt;=0,20,ERROR”)))))))))))))))))))))</f>
        <v>16</v>
      </c>
      <c r="CU120" s="27">
        <v>647997.46</v>
      </c>
      <c r="CV120" s="27">
        <f t="shared" si="16"/>
        <v>191381.5</v>
      </c>
      <c r="CW120" s="32">
        <v>0.25517533333333331</v>
      </c>
      <c r="CX120" s="32">
        <v>0.74482466666666669</v>
      </c>
      <c r="CY120" s="27">
        <v>102002.54000000004</v>
      </c>
      <c r="CZ120" s="20" t="s">
        <v>16</v>
      </c>
      <c r="DA120" s="20" t="s">
        <v>16</v>
      </c>
      <c r="DB120" s="20">
        <v>169</v>
      </c>
      <c r="DC120" s="20">
        <v>5.6333333333333337</v>
      </c>
      <c r="DD120" s="30">
        <v>0.1</v>
      </c>
      <c r="DE120" s="20">
        <v>0</v>
      </c>
      <c r="DF120" s="20"/>
      <c r="DG120" s="20">
        <v>0</v>
      </c>
      <c r="DH120" s="20">
        <v>0</v>
      </c>
      <c r="DI120" s="20">
        <v>0</v>
      </c>
      <c r="DJ120" s="20">
        <v>1</v>
      </c>
      <c r="DK120" s="20" t="s">
        <v>16</v>
      </c>
      <c r="DL120" s="20" t="s">
        <v>16</v>
      </c>
      <c r="DM120" s="20" t="s">
        <v>16</v>
      </c>
      <c r="DN120" s="20"/>
      <c r="DO120" s="33">
        <f t="shared" si="19"/>
        <v>4</v>
      </c>
      <c r="DP120" s="33">
        <f t="shared" si="20"/>
        <v>2</v>
      </c>
      <c r="DQ120" s="33">
        <f t="shared" si="21"/>
        <v>2</v>
      </c>
      <c r="DR120" s="33">
        <f t="shared" si="22"/>
        <v>0</v>
      </c>
      <c r="DS120" s="27">
        <f t="shared" si="23"/>
        <v>8295248.5</v>
      </c>
      <c r="DT120" s="27">
        <f t="shared" si="24"/>
        <v>7533530</v>
      </c>
      <c r="DU120" s="27">
        <f t="shared" si="25"/>
        <v>0</v>
      </c>
      <c r="DV120" s="27">
        <f t="shared" si="26"/>
        <v>761718.5</v>
      </c>
      <c r="DW120" s="27">
        <f t="shared" si="29"/>
        <v>2073812.125</v>
      </c>
      <c r="DX120" s="20" t="s">
        <v>16</v>
      </c>
      <c r="DY120" s="20" t="s">
        <v>16</v>
      </c>
      <c r="DZ120" s="20" t="s">
        <v>16</v>
      </c>
      <c r="EA120" s="20" t="s">
        <v>16</v>
      </c>
      <c r="EB120" s="20">
        <v>558618.5</v>
      </c>
      <c r="EC120" s="20">
        <v>0</v>
      </c>
      <c r="ED120" s="20" t="s">
        <v>16</v>
      </c>
      <c r="EE120" s="30">
        <v>0.1</v>
      </c>
      <c r="EF120" s="30">
        <v>0.1</v>
      </c>
      <c r="EG120" s="20" t="s">
        <v>16</v>
      </c>
      <c r="EH120" s="20">
        <v>558618.5</v>
      </c>
      <c r="EI120" s="20" t="s">
        <v>16</v>
      </c>
      <c r="EJ120" s="20" t="s">
        <v>16</v>
      </c>
      <c r="EK120" s="20" t="s">
        <v>16</v>
      </c>
      <c r="EL120" s="20" t="s">
        <v>1074</v>
      </c>
      <c r="EM120" s="20" t="s">
        <v>1728</v>
      </c>
      <c r="EN120" s="20" t="s">
        <v>16</v>
      </c>
      <c r="EO120" s="20" t="s">
        <v>1731</v>
      </c>
      <c r="EP120" s="20" t="s">
        <v>16</v>
      </c>
      <c r="EQ120" s="20" t="s">
        <v>16</v>
      </c>
      <c r="ER120" s="20" t="s">
        <v>759</v>
      </c>
      <c r="ES120" s="20" t="s">
        <v>1488</v>
      </c>
      <c r="ET120" s="20">
        <v>276</v>
      </c>
      <c r="EU120" s="20">
        <v>9890</v>
      </c>
      <c r="EV120" s="20" t="s">
        <v>761</v>
      </c>
      <c r="EW120" s="20" t="s">
        <v>251</v>
      </c>
      <c r="EX120" s="34" t="s">
        <v>16</v>
      </c>
      <c r="EY120" s="58">
        <v>1</v>
      </c>
      <c r="EZ120" s="21"/>
    </row>
    <row r="121" spans="1:156" s="64" customFormat="1" ht="12.75" customHeight="1" x14ac:dyDescent="0.2">
      <c r="A121" s="64" t="s">
        <v>2130</v>
      </c>
      <c r="B121" s="64" t="s">
        <v>2132</v>
      </c>
      <c r="C121" s="64">
        <v>1189550</v>
      </c>
      <c r="D121" s="64" t="s">
        <v>2130</v>
      </c>
      <c r="E121" s="64" t="s">
        <v>2131</v>
      </c>
      <c r="F121" s="64" t="s">
        <v>2132</v>
      </c>
      <c r="G121" s="20" t="s">
        <v>194</v>
      </c>
      <c r="H121" s="20" t="s">
        <v>1138</v>
      </c>
      <c r="I121" s="20" t="s">
        <v>358</v>
      </c>
      <c r="J121" s="22" t="s">
        <v>2133</v>
      </c>
      <c r="K121" s="23">
        <v>0</v>
      </c>
      <c r="L121" s="23">
        <v>1</v>
      </c>
      <c r="M121" s="23" t="s">
        <v>16</v>
      </c>
      <c r="N121" s="23">
        <v>1</v>
      </c>
      <c r="O121" s="24" t="s">
        <v>2134</v>
      </c>
      <c r="P121" s="24" t="s">
        <v>2134</v>
      </c>
      <c r="Q121" s="20" t="s">
        <v>2134</v>
      </c>
      <c r="R121" s="20" t="s">
        <v>2135</v>
      </c>
      <c r="S121" s="20">
        <v>1151</v>
      </c>
      <c r="T121" s="25" t="s">
        <v>2136</v>
      </c>
      <c r="U121" s="20" t="s">
        <v>2137</v>
      </c>
      <c r="V121" s="20" t="s">
        <v>2138</v>
      </c>
      <c r="W121" s="26" t="s">
        <v>1031</v>
      </c>
      <c r="X121" s="20" t="s">
        <v>16</v>
      </c>
      <c r="Y121" s="20" t="s">
        <v>16</v>
      </c>
      <c r="Z121" s="20" t="str">
        <f t="shared" si="17"/>
        <v>-</v>
      </c>
      <c r="AA121" s="20" t="s">
        <v>16</v>
      </c>
      <c r="AB121" s="20">
        <v>46101</v>
      </c>
      <c r="AC121" s="27">
        <v>4532500</v>
      </c>
      <c r="AD121" s="20" t="s">
        <v>1074</v>
      </c>
      <c r="AE121" s="20" t="s">
        <v>1168</v>
      </c>
      <c r="AF121" s="20">
        <v>4</v>
      </c>
      <c r="AG121" s="20">
        <v>1</v>
      </c>
      <c r="AH121" s="20">
        <v>6</v>
      </c>
      <c r="AI121" s="20">
        <v>0.5</v>
      </c>
      <c r="AJ121" s="20">
        <v>7</v>
      </c>
      <c r="AK121" s="20">
        <v>0</v>
      </c>
      <c r="AL121" s="20">
        <v>0</v>
      </c>
      <c r="AM121" s="20">
        <v>1</v>
      </c>
      <c r="AN121" s="20">
        <v>0</v>
      </c>
      <c r="AO121" s="20">
        <v>1</v>
      </c>
      <c r="AP121" s="26" t="s">
        <v>2140</v>
      </c>
      <c r="AQ121" s="26" t="s">
        <v>16</v>
      </c>
      <c r="AR121" s="26" t="s">
        <v>16</v>
      </c>
      <c r="AS121" s="20" t="s">
        <v>16</v>
      </c>
      <c r="AT121" s="26" t="s">
        <v>16</v>
      </c>
      <c r="AU121" s="26" t="s">
        <v>16</v>
      </c>
      <c r="AV121" s="26" t="s">
        <v>16</v>
      </c>
      <c r="AW121" s="28" t="s">
        <v>16</v>
      </c>
      <c r="AX121" s="28" t="s">
        <v>16</v>
      </c>
      <c r="AY121" s="28" t="s">
        <v>16</v>
      </c>
      <c r="AZ121" s="28" t="s">
        <v>16</v>
      </c>
      <c r="BA121" s="28" t="s">
        <v>16</v>
      </c>
      <c r="BB121" s="29">
        <v>0</v>
      </c>
      <c r="BC121" s="26">
        <v>42585</v>
      </c>
      <c r="BD121" s="26">
        <v>42700</v>
      </c>
      <c r="BE121" s="26" t="s">
        <v>1031</v>
      </c>
      <c r="BF121" s="20" t="s">
        <v>2133</v>
      </c>
      <c r="BG121" s="20">
        <v>0</v>
      </c>
      <c r="BH121" s="27">
        <v>0</v>
      </c>
      <c r="BI121" s="20" t="s">
        <v>16</v>
      </c>
      <c r="BJ121" s="20" t="s">
        <v>16</v>
      </c>
      <c r="BK121" s="20" t="s">
        <v>16</v>
      </c>
      <c r="BL121" s="20" t="s">
        <v>16</v>
      </c>
      <c r="BM121" s="20" t="s">
        <v>16</v>
      </c>
      <c r="BN121" s="20" t="s">
        <v>16</v>
      </c>
      <c r="BO121" s="20" t="s">
        <v>16</v>
      </c>
      <c r="BP121" s="20" t="s">
        <v>16</v>
      </c>
      <c r="BQ121" s="20" t="s">
        <v>16</v>
      </c>
      <c r="BR121" s="20" t="s">
        <v>16</v>
      </c>
      <c r="BS121" s="20" t="s">
        <v>16</v>
      </c>
      <c r="BT121" s="20" t="s">
        <v>16</v>
      </c>
      <c r="BU121" s="20" t="s">
        <v>16</v>
      </c>
      <c r="BV121" s="20" t="s">
        <v>16</v>
      </c>
      <c r="BW121" s="20" t="s">
        <v>16</v>
      </c>
      <c r="BX121" s="20" t="s">
        <v>16</v>
      </c>
      <c r="BY121" s="20" t="s">
        <v>16</v>
      </c>
      <c r="BZ121" s="20" t="s">
        <v>16</v>
      </c>
      <c r="CA121" s="20" t="s">
        <v>16</v>
      </c>
      <c r="CB121" s="20" t="s">
        <v>16</v>
      </c>
      <c r="CC121" s="20" t="s">
        <v>16</v>
      </c>
      <c r="CD121" s="20" t="s">
        <v>16</v>
      </c>
      <c r="CE121" s="20">
        <f t="shared" si="18"/>
        <v>0</v>
      </c>
      <c r="CF121" s="20" t="s">
        <v>16</v>
      </c>
      <c r="CG121" s="20" t="s">
        <v>16</v>
      </c>
      <c r="CH121" s="20" t="s">
        <v>16</v>
      </c>
      <c r="CI121" s="27" t="s">
        <v>16</v>
      </c>
      <c r="CJ121" s="27" t="s">
        <v>16</v>
      </c>
      <c r="CK121" s="31" t="s">
        <v>16</v>
      </c>
      <c r="CL121" s="27" t="s">
        <v>16</v>
      </c>
      <c r="CM121" s="20" t="s">
        <v>16</v>
      </c>
      <c r="CN121" s="20" t="s">
        <v>16</v>
      </c>
      <c r="CO121" s="20" t="s">
        <v>16</v>
      </c>
      <c r="CP121" s="20" t="s">
        <v>16</v>
      </c>
      <c r="CQ121" s="20" t="s">
        <v>16</v>
      </c>
      <c r="CR121" s="20" t="s">
        <v>16</v>
      </c>
      <c r="CS121" s="27">
        <v>4532500</v>
      </c>
      <c r="CT121" s="79">
        <f>IF(OR(CS121="",CS121="-"),"NA",IF(CS121&gt;10000000000,1,IF(CS121&gt;3000000000,2,IF(CS121&gt;1000000000,3,IF(CS121&gt;600000000,4,IF(CS121&gt;200000000,5,IF(CS121&gt;100000000,6,IF(CS121&gt;50000000,7,IF(CS121&gt;30000000,8,IF(CS121&gt;10000000,9,IF(CS121&gt;7000000,10,IF(CS121&gt;4000000,11,IF(CS121&gt;2000000,12,IF(CS121&gt;1000000,13,IF(CS121&gt;700000,14,IF(CS121&gt;600000,15,IF(CS121&gt;500000,16,IF(CS121&gt;400000,17,IF(CS121&gt;300000,18,IF(CS121&gt;200000,19,IF(CS121&gt;=0,20,ERROR”)))))))))))))))))))))</f>
        <v>11</v>
      </c>
      <c r="CU121" s="27">
        <v>5257700</v>
      </c>
      <c r="CV121" s="27">
        <f t="shared" si="16"/>
        <v>0</v>
      </c>
      <c r="CW121" s="32">
        <v>0</v>
      </c>
      <c r="CX121" s="32">
        <v>1</v>
      </c>
      <c r="CY121" s="27">
        <v>-725200</v>
      </c>
      <c r="CZ121" s="20" t="s">
        <v>16</v>
      </c>
      <c r="DA121" s="20" t="s">
        <v>16</v>
      </c>
      <c r="DB121" s="20">
        <v>115</v>
      </c>
      <c r="DC121" s="20">
        <v>3.8333333333333335</v>
      </c>
      <c r="DD121" s="22">
        <v>2E-3</v>
      </c>
      <c r="DE121" s="20">
        <v>0</v>
      </c>
      <c r="DF121" s="20"/>
      <c r="DG121" s="20">
        <v>0</v>
      </c>
      <c r="DH121" s="20">
        <v>0</v>
      </c>
      <c r="DI121" s="20">
        <v>1</v>
      </c>
      <c r="DJ121" s="20">
        <v>0</v>
      </c>
      <c r="DK121" s="20">
        <v>45000</v>
      </c>
      <c r="DL121" s="76">
        <v>0</v>
      </c>
      <c r="DM121" s="28">
        <v>42371</v>
      </c>
      <c r="DN121" s="34">
        <v>0</v>
      </c>
      <c r="DO121" s="33">
        <f t="shared" si="19"/>
        <v>1</v>
      </c>
      <c r="DP121" s="33">
        <f t="shared" si="20"/>
        <v>0</v>
      </c>
      <c r="DQ121" s="33">
        <f t="shared" si="21"/>
        <v>1</v>
      </c>
      <c r="DR121" s="33">
        <f t="shared" si="22"/>
        <v>0</v>
      </c>
      <c r="DS121" s="27">
        <f t="shared" si="23"/>
        <v>4532500</v>
      </c>
      <c r="DT121" s="27">
        <f t="shared" si="24"/>
        <v>0</v>
      </c>
      <c r="DU121" s="27">
        <f t="shared" si="25"/>
        <v>0</v>
      </c>
      <c r="DV121" s="27">
        <f t="shared" si="26"/>
        <v>4532500</v>
      </c>
      <c r="DW121" s="27">
        <f t="shared" si="29"/>
        <v>4532500</v>
      </c>
      <c r="DX121" s="20" t="s">
        <v>16</v>
      </c>
      <c r="DY121" s="20" t="s">
        <v>16</v>
      </c>
      <c r="DZ121" s="20" t="s">
        <v>16</v>
      </c>
      <c r="EA121" s="20" t="s">
        <v>16</v>
      </c>
      <c r="EB121" s="20">
        <v>4532500</v>
      </c>
      <c r="EC121" s="20">
        <v>0</v>
      </c>
      <c r="ED121" s="20" t="s">
        <v>16</v>
      </c>
      <c r="EE121" s="20">
        <v>0</v>
      </c>
      <c r="EF121" s="20">
        <v>0</v>
      </c>
      <c r="EG121" s="20" t="s">
        <v>16</v>
      </c>
      <c r="EH121" s="20">
        <v>4532500</v>
      </c>
      <c r="EI121" s="20" t="s">
        <v>16</v>
      </c>
      <c r="EJ121" s="20" t="s">
        <v>16</v>
      </c>
      <c r="EK121" s="20" t="s">
        <v>16</v>
      </c>
      <c r="EL121" s="20" t="s">
        <v>1074</v>
      </c>
      <c r="EM121" s="20" t="s">
        <v>2133</v>
      </c>
      <c r="EN121" s="20" t="s">
        <v>16</v>
      </c>
      <c r="EO121" s="20" t="s">
        <v>1168</v>
      </c>
      <c r="EP121" s="20" t="s">
        <v>16</v>
      </c>
      <c r="EQ121" s="20" t="s">
        <v>16</v>
      </c>
      <c r="ER121" s="20" t="s">
        <v>16</v>
      </c>
      <c r="ES121" s="20" t="s">
        <v>2135</v>
      </c>
      <c r="ET121" s="20">
        <v>1151</v>
      </c>
      <c r="EU121" s="20">
        <v>63005</v>
      </c>
      <c r="EV121" s="20" t="s">
        <v>16</v>
      </c>
      <c r="EW121" s="20" t="s">
        <v>16</v>
      </c>
      <c r="EX121" s="34" t="s">
        <v>16</v>
      </c>
      <c r="EY121" s="58">
        <v>1</v>
      </c>
      <c r="EZ121" s="21"/>
    </row>
    <row r="122" spans="1:156" s="64" customFormat="1" ht="12.75" customHeight="1" x14ac:dyDescent="0.2">
      <c r="A122" s="64" t="s">
        <v>2355</v>
      </c>
      <c r="B122" s="64" t="s">
        <v>2357</v>
      </c>
      <c r="C122" s="64">
        <v>982694</v>
      </c>
      <c r="D122" s="64" t="s">
        <v>2355</v>
      </c>
      <c r="E122" s="64" t="s">
        <v>2356</v>
      </c>
      <c r="F122" s="64" t="s">
        <v>2357</v>
      </c>
      <c r="G122" s="20" t="s">
        <v>194</v>
      </c>
      <c r="H122" s="20" t="s">
        <v>1138</v>
      </c>
      <c r="I122" s="20" t="s">
        <v>358</v>
      </c>
      <c r="J122" s="22" t="s">
        <v>2358</v>
      </c>
      <c r="K122" s="23">
        <v>0</v>
      </c>
      <c r="L122" s="23">
        <v>1</v>
      </c>
      <c r="M122" s="23" t="s">
        <v>16</v>
      </c>
      <c r="N122" s="23">
        <v>1</v>
      </c>
      <c r="O122" s="24" t="s">
        <v>1383</v>
      </c>
      <c r="P122" s="20" t="s">
        <v>1384</v>
      </c>
      <c r="Q122" s="20" t="s">
        <v>2359</v>
      </c>
      <c r="R122" s="20" t="s">
        <v>1386</v>
      </c>
      <c r="S122" s="20">
        <v>153</v>
      </c>
      <c r="T122" s="25" t="s">
        <v>661</v>
      </c>
      <c r="U122" s="20" t="s">
        <v>365</v>
      </c>
      <c r="V122" s="20" t="s">
        <v>251</v>
      </c>
      <c r="W122" s="26" t="s">
        <v>1387</v>
      </c>
      <c r="X122" s="20">
        <v>89</v>
      </c>
      <c r="Y122" s="20" t="s">
        <v>251</v>
      </c>
      <c r="Z122" s="20" t="str">
        <f t="shared" si="17"/>
        <v>-</v>
      </c>
      <c r="AA122" s="20" t="s">
        <v>1388</v>
      </c>
      <c r="AB122" s="20">
        <v>46101</v>
      </c>
      <c r="AC122" s="27">
        <v>580000</v>
      </c>
      <c r="AD122" s="20" t="s">
        <v>1074</v>
      </c>
      <c r="AE122" s="20" t="s">
        <v>1421</v>
      </c>
      <c r="AF122" s="20">
        <v>1</v>
      </c>
      <c r="AG122" s="20">
        <v>0</v>
      </c>
      <c r="AH122" s="20">
        <v>5</v>
      </c>
      <c r="AI122" s="20">
        <v>0.5</v>
      </c>
      <c r="AJ122" s="20" t="s">
        <v>16</v>
      </c>
      <c r="AK122" s="20" t="s">
        <v>16</v>
      </c>
      <c r="AL122" s="20">
        <v>0</v>
      </c>
      <c r="AM122" s="20" t="s">
        <v>16</v>
      </c>
      <c r="AN122" s="20" t="s">
        <v>16</v>
      </c>
      <c r="AO122" s="20">
        <v>1</v>
      </c>
      <c r="AP122" s="26" t="s">
        <v>2360</v>
      </c>
      <c r="AQ122" s="26" t="s">
        <v>16</v>
      </c>
      <c r="AR122" s="26" t="s">
        <v>16</v>
      </c>
      <c r="AS122" s="20" t="s">
        <v>16</v>
      </c>
      <c r="AT122" s="26" t="s">
        <v>16</v>
      </c>
      <c r="AU122" s="26" t="s">
        <v>16</v>
      </c>
      <c r="AV122" s="26" t="s">
        <v>16</v>
      </c>
      <c r="AW122" s="28" t="s">
        <v>16</v>
      </c>
      <c r="AX122" s="28" t="s">
        <v>16</v>
      </c>
      <c r="AY122" s="28" t="s">
        <v>16</v>
      </c>
      <c r="AZ122" s="28" t="s">
        <v>16</v>
      </c>
      <c r="BA122" s="28" t="s">
        <v>16</v>
      </c>
      <c r="BB122" s="29">
        <v>0</v>
      </c>
      <c r="BC122" s="26">
        <v>42231</v>
      </c>
      <c r="BD122" s="26">
        <v>42369</v>
      </c>
      <c r="BE122" s="26" t="s">
        <v>1353</v>
      </c>
      <c r="BF122" s="20" t="s">
        <v>2358</v>
      </c>
      <c r="BG122" s="20">
        <v>0</v>
      </c>
      <c r="BH122" s="27">
        <v>0</v>
      </c>
      <c r="BI122" s="20" t="s">
        <v>16</v>
      </c>
      <c r="BJ122" s="20" t="s">
        <v>16</v>
      </c>
      <c r="BK122" s="20" t="s">
        <v>16</v>
      </c>
      <c r="BL122" s="20" t="s">
        <v>16</v>
      </c>
      <c r="BM122" s="20" t="s">
        <v>16</v>
      </c>
      <c r="BN122" s="20" t="s">
        <v>16</v>
      </c>
      <c r="BO122" s="20" t="s">
        <v>16</v>
      </c>
      <c r="BP122" s="20" t="s">
        <v>16</v>
      </c>
      <c r="BQ122" s="20" t="s">
        <v>16</v>
      </c>
      <c r="BR122" s="20" t="s">
        <v>16</v>
      </c>
      <c r="BS122" s="20" t="s">
        <v>16</v>
      </c>
      <c r="BT122" s="20" t="s">
        <v>16</v>
      </c>
      <c r="BU122" s="20" t="s">
        <v>16</v>
      </c>
      <c r="BV122" s="20" t="s">
        <v>16</v>
      </c>
      <c r="BW122" s="20" t="s">
        <v>16</v>
      </c>
      <c r="BX122" s="20" t="s">
        <v>16</v>
      </c>
      <c r="BY122" s="20" t="s">
        <v>16</v>
      </c>
      <c r="BZ122" s="20" t="s">
        <v>16</v>
      </c>
      <c r="CA122" s="20" t="s">
        <v>16</v>
      </c>
      <c r="CB122" s="20" t="s">
        <v>16</v>
      </c>
      <c r="CC122" s="20" t="s">
        <v>16</v>
      </c>
      <c r="CD122" s="20" t="s">
        <v>16</v>
      </c>
      <c r="CE122" s="20">
        <f t="shared" si="18"/>
        <v>0</v>
      </c>
      <c r="CF122" s="20" t="s">
        <v>16</v>
      </c>
      <c r="CG122" s="20" t="s">
        <v>16</v>
      </c>
      <c r="CH122" s="20" t="s">
        <v>16</v>
      </c>
      <c r="CI122" s="27" t="s">
        <v>16</v>
      </c>
      <c r="CJ122" s="27" t="s">
        <v>16</v>
      </c>
      <c r="CK122" s="31" t="s">
        <v>16</v>
      </c>
      <c r="CL122" s="27" t="s">
        <v>16</v>
      </c>
      <c r="CM122" s="20" t="s">
        <v>16</v>
      </c>
      <c r="CN122" s="20" t="s">
        <v>16</v>
      </c>
      <c r="CO122" s="20" t="s">
        <v>16</v>
      </c>
      <c r="CP122" s="20" t="s">
        <v>16</v>
      </c>
      <c r="CQ122" s="20" t="s">
        <v>16</v>
      </c>
      <c r="CR122" s="20" t="s">
        <v>16</v>
      </c>
      <c r="CS122" s="27">
        <v>499462.5</v>
      </c>
      <c r="CT122" s="79">
        <f>IF(OR(CS122="",CS122="-"),"NA",IF(CS122&gt;10000000000,1,IF(CS122&gt;3000000000,2,IF(CS122&gt;1000000000,3,IF(CS122&gt;600000000,4,IF(CS122&gt;200000000,5,IF(CS122&gt;100000000,6,IF(CS122&gt;50000000,7,IF(CS122&gt;30000000,8,IF(CS122&gt;10000000,9,IF(CS122&gt;7000000,10,IF(CS122&gt;4000000,11,IF(CS122&gt;2000000,12,IF(CS122&gt;1000000,13,IF(CS122&gt;700000,14,IF(CS122&gt;600000,15,IF(CS122&gt;500000,16,IF(CS122&gt;400000,17,IF(CS122&gt;300000,18,IF(CS122&gt;200000,19,IF(CS122&gt;=0,20,ERROR”)))))))))))))))))))))</f>
        <v>17</v>
      </c>
      <c r="CU122" s="27">
        <v>579376.5</v>
      </c>
      <c r="CV122" s="27">
        <f t="shared" si="16"/>
        <v>80537.5</v>
      </c>
      <c r="CW122" s="32">
        <v>0.13885775862068966</v>
      </c>
      <c r="CX122" s="32">
        <v>0.86114224137931039</v>
      </c>
      <c r="CY122" s="27">
        <v>623.5</v>
      </c>
      <c r="CZ122" s="20" t="s">
        <v>16</v>
      </c>
      <c r="DA122" s="20" t="s">
        <v>16</v>
      </c>
      <c r="DB122" s="20">
        <v>138</v>
      </c>
      <c r="DC122" s="20">
        <v>4.5999999999999996</v>
      </c>
      <c r="DD122" s="22">
        <v>2.5000000000000001E-2</v>
      </c>
      <c r="DE122" s="20">
        <v>0</v>
      </c>
      <c r="DF122" s="20"/>
      <c r="DG122" s="20">
        <v>0</v>
      </c>
      <c r="DH122" s="20">
        <v>0</v>
      </c>
      <c r="DI122" s="20" t="s">
        <v>16</v>
      </c>
      <c r="DJ122" s="20"/>
      <c r="DK122" s="20" t="s">
        <v>16</v>
      </c>
      <c r="DL122" s="20" t="s">
        <v>16</v>
      </c>
      <c r="DM122" s="20" t="s">
        <v>16</v>
      </c>
      <c r="DN122" s="20"/>
      <c r="DO122" s="33">
        <f t="shared" si="19"/>
        <v>5</v>
      </c>
      <c r="DP122" s="33">
        <f t="shared" si="20"/>
        <v>0</v>
      </c>
      <c r="DQ122" s="33">
        <f t="shared" si="21"/>
        <v>5</v>
      </c>
      <c r="DR122" s="33">
        <f t="shared" si="22"/>
        <v>0</v>
      </c>
      <c r="DS122" s="27">
        <f t="shared" si="23"/>
        <v>1946087.54</v>
      </c>
      <c r="DT122" s="27">
        <f t="shared" si="24"/>
        <v>0</v>
      </c>
      <c r="DU122" s="27">
        <f t="shared" si="25"/>
        <v>0</v>
      </c>
      <c r="DV122" s="27">
        <f t="shared" si="26"/>
        <v>1946087.54</v>
      </c>
      <c r="DW122" s="27">
        <f t="shared" si="29"/>
        <v>389217.50800000003</v>
      </c>
      <c r="DX122" s="20" t="s">
        <v>16</v>
      </c>
      <c r="DY122" s="20" t="s">
        <v>16</v>
      </c>
      <c r="DZ122" s="20" t="s">
        <v>16</v>
      </c>
      <c r="EA122" s="20" t="s">
        <v>16</v>
      </c>
      <c r="EB122" s="20">
        <v>499462.5</v>
      </c>
      <c r="EC122" s="20">
        <v>0</v>
      </c>
      <c r="ED122" s="20" t="s">
        <v>16</v>
      </c>
      <c r="EE122" s="20">
        <v>0</v>
      </c>
      <c r="EF122" s="20">
        <v>0</v>
      </c>
      <c r="EG122" s="20" t="s">
        <v>16</v>
      </c>
      <c r="EH122" s="20">
        <v>499462.5</v>
      </c>
      <c r="EI122" s="20" t="s">
        <v>16</v>
      </c>
      <c r="EJ122" s="20" t="s">
        <v>16</v>
      </c>
      <c r="EK122" s="20" t="s">
        <v>16</v>
      </c>
      <c r="EL122" s="20" t="s">
        <v>1074</v>
      </c>
      <c r="EM122" s="20" t="s">
        <v>2358</v>
      </c>
      <c r="EN122" s="20" t="s">
        <v>16</v>
      </c>
      <c r="EO122" s="20" t="s">
        <v>1421</v>
      </c>
      <c r="EP122" s="20" t="s">
        <v>16</v>
      </c>
      <c r="EQ122" s="20" t="s">
        <v>16</v>
      </c>
      <c r="ER122" s="20" t="s">
        <v>1390</v>
      </c>
      <c r="ES122" s="20" t="s">
        <v>1465</v>
      </c>
      <c r="ET122" s="20">
        <v>153</v>
      </c>
      <c r="EU122" s="20">
        <v>3100</v>
      </c>
      <c r="EV122" s="20" t="s">
        <v>406</v>
      </c>
      <c r="EW122" s="20" t="s">
        <v>251</v>
      </c>
      <c r="EX122" s="34" t="s">
        <v>16</v>
      </c>
      <c r="EY122" s="58">
        <v>1</v>
      </c>
      <c r="EZ122" s="21"/>
    </row>
    <row r="123" spans="1:156" s="64" customFormat="1" ht="12.75" customHeight="1" x14ac:dyDescent="0.2">
      <c r="A123" s="64" t="s">
        <v>1890</v>
      </c>
      <c r="B123" s="64" t="s">
        <v>1892</v>
      </c>
      <c r="C123" s="64">
        <v>1137317</v>
      </c>
      <c r="D123" s="64" t="s">
        <v>1890</v>
      </c>
      <c r="E123" s="64" t="s">
        <v>1891</v>
      </c>
      <c r="F123" s="64" t="s">
        <v>1892</v>
      </c>
      <c r="G123" s="20" t="s">
        <v>194</v>
      </c>
      <c r="H123" s="20" t="s">
        <v>1138</v>
      </c>
      <c r="I123" s="20" t="s">
        <v>358</v>
      </c>
      <c r="J123" s="22" t="s">
        <v>1893</v>
      </c>
      <c r="K123" s="23">
        <v>0</v>
      </c>
      <c r="L123" s="23">
        <v>1</v>
      </c>
      <c r="M123" s="23" t="s">
        <v>16</v>
      </c>
      <c r="N123" s="23">
        <v>1</v>
      </c>
      <c r="O123" s="24" t="s">
        <v>1894</v>
      </c>
      <c r="P123" s="20" t="s">
        <v>1895</v>
      </c>
      <c r="Q123" s="20" t="s">
        <v>1896</v>
      </c>
      <c r="R123" s="20" t="s">
        <v>1897</v>
      </c>
      <c r="S123" s="20">
        <v>31</v>
      </c>
      <c r="T123" s="25" t="s">
        <v>1898</v>
      </c>
      <c r="U123" s="20" t="s">
        <v>836</v>
      </c>
      <c r="V123" s="20" t="s">
        <v>836</v>
      </c>
      <c r="W123" s="26" t="s">
        <v>1899</v>
      </c>
      <c r="X123" s="20">
        <v>20</v>
      </c>
      <c r="Y123" s="20" t="s">
        <v>836</v>
      </c>
      <c r="Z123" s="20" t="str">
        <f t="shared" si="17"/>
        <v>-</v>
      </c>
      <c r="AA123" s="20" t="s">
        <v>1900</v>
      </c>
      <c r="AB123" s="20">
        <v>46101</v>
      </c>
      <c r="AC123" s="27">
        <v>606172.44999999995</v>
      </c>
      <c r="AD123" s="20" t="s">
        <v>1074</v>
      </c>
      <c r="AE123" s="20" t="s">
        <v>1901</v>
      </c>
      <c r="AF123" s="20">
        <v>1</v>
      </c>
      <c r="AG123" s="20">
        <v>1</v>
      </c>
      <c r="AH123" s="20" t="s">
        <v>16</v>
      </c>
      <c r="AI123" s="21" t="s">
        <v>4862</v>
      </c>
      <c r="AJ123" s="20">
        <v>5</v>
      </c>
      <c r="AK123" s="20">
        <v>0</v>
      </c>
      <c r="AL123" s="20" t="s">
        <v>16</v>
      </c>
      <c r="AM123" s="20">
        <v>1</v>
      </c>
      <c r="AN123" s="20">
        <v>0</v>
      </c>
      <c r="AO123" s="20">
        <v>1</v>
      </c>
      <c r="AP123" s="26" t="s">
        <v>1902</v>
      </c>
      <c r="AQ123" s="26" t="s">
        <v>16</v>
      </c>
      <c r="AR123" s="26" t="s">
        <v>16</v>
      </c>
      <c r="AS123" s="20" t="s">
        <v>16</v>
      </c>
      <c r="AT123" s="26" t="s">
        <v>16</v>
      </c>
      <c r="AU123" s="26" t="s">
        <v>16</v>
      </c>
      <c r="AV123" s="26" t="s">
        <v>16</v>
      </c>
      <c r="AW123" s="28" t="s">
        <v>16</v>
      </c>
      <c r="AX123" s="28" t="s">
        <v>16</v>
      </c>
      <c r="AY123" s="28" t="s">
        <v>16</v>
      </c>
      <c r="AZ123" s="28" t="s">
        <v>16</v>
      </c>
      <c r="BA123" s="28" t="s">
        <v>16</v>
      </c>
      <c r="BB123" s="29">
        <v>0</v>
      </c>
      <c r="BC123" s="26">
        <v>42552</v>
      </c>
      <c r="BD123" s="26">
        <v>42581</v>
      </c>
      <c r="BE123" s="26" t="s">
        <v>1031</v>
      </c>
      <c r="BF123" s="20" t="s">
        <v>1893</v>
      </c>
      <c r="BG123" s="30">
        <v>0.2</v>
      </c>
      <c r="BH123" s="27">
        <v>121234.488</v>
      </c>
      <c r="BI123" s="20" t="s">
        <v>16</v>
      </c>
      <c r="BJ123" s="20" t="s">
        <v>16</v>
      </c>
      <c r="BK123" s="20" t="s">
        <v>16</v>
      </c>
      <c r="BL123" s="20" t="s">
        <v>16</v>
      </c>
      <c r="BM123" s="20" t="s">
        <v>16</v>
      </c>
      <c r="BN123" s="20" t="s">
        <v>16</v>
      </c>
      <c r="BO123" s="20" t="s">
        <v>16</v>
      </c>
      <c r="BP123" s="20" t="s">
        <v>16</v>
      </c>
      <c r="BQ123" s="20" t="s">
        <v>16</v>
      </c>
      <c r="BR123" s="20" t="s">
        <v>16</v>
      </c>
      <c r="BS123" s="20" t="s">
        <v>16</v>
      </c>
      <c r="BT123" s="20" t="s">
        <v>16</v>
      </c>
      <c r="BU123" s="20" t="s">
        <v>16</v>
      </c>
      <c r="BV123" s="20" t="s">
        <v>16</v>
      </c>
      <c r="BW123" s="20" t="s">
        <v>16</v>
      </c>
      <c r="BX123" s="20" t="s">
        <v>16</v>
      </c>
      <c r="BY123" s="20" t="s">
        <v>16</v>
      </c>
      <c r="BZ123" s="20" t="s">
        <v>16</v>
      </c>
      <c r="CA123" s="20" t="s">
        <v>16</v>
      </c>
      <c r="CB123" s="20" t="s">
        <v>16</v>
      </c>
      <c r="CC123" s="20" t="s">
        <v>16</v>
      </c>
      <c r="CD123" s="20" t="s">
        <v>16</v>
      </c>
      <c r="CE123" s="20">
        <f t="shared" si="18"/>
        <v>0</v>
      </c>
      <c r="CF123" s="20" t="s">
        <v>16</v>
      </c>
      <c r="CG123" s="20" t="s">
        <v>16</v>
      </c>
      <c r="CH123" s="20" t="s">
        <v>16</v>
      </c>
      <c r="CI123" s="27" t="s">
        <v>16</v>
      </c>
      <c r="CJ123" s="27" t="s">
        <v>16</v>
      </c>
      <c r="CK123" s="31" t="s">
        <v>16</v>
      </c>
      <c r="CL123" s="27" t="s">
        <v>16</v>
      </c>
      <c r="CM123" s="20" t="s">
        <v>16</v>
      </c>
      <c r="CN123" s="20" t="s">
        <v>16</v>
      </c>
      <c r="CO123" s="20" t="s">
        <v>16</v>
      </c>
      <c r="CP123" s="20" t="s">
        <v>16</v>
      </c>
      <c r="CQ123" s="20" t="s">
        <v>16</v>
      </c>
      <c r="CR123" s="20" t="s">
        <v>16</v>
      </c>
      <c r="CS123" s="27">
        <v>606172.43999999994</v>
      </c>
      <c r="CT123" s="79">
        <f>IF(OR(CS123="",CS123="-"),"NA",IF(CS123&gt;10000000000,1,IF(CS123&gt;3000000000,2,IF(CS123&gt;1000000000,3,IF(CS123&gt;600000000,4,IF(CS123&gt;200000000,5,IF(CS123&gt;100000000,6,IF(CS123&gt;50000000,7,IF(CS123&gt;30000000,8,IF(CS123&gt;10000000,9,IF(CS123&gt;7000000,10,IF(CS123&gt;4000000,11,IF(CS123&gt;2000000,12,IF(CS123&gt;1000000,13,IF(CS123&gt;700000,14,IF(CS123&gt;600000,15,IF(CS123&gt;500000,16,IF(CS123&gt;400000,17,IF(CS123&gt;300000,18,IF(CS123&gt;200000,19,IF(CS123&gt;=0,20,ERROR”)))))))))))))))))))))</f>
        <v>15</v>
      </c>
      <c r="CU123" s="27">
        <v>703160.03039999993</v>
      </c>
      <c r="CV123" s="27">
        <f t="shared" si="16"/>
        <v>1.0000000009313226E-2</v>
      </c>
      <c r="CW123" s="32">
        <v>1.6496955625933225E-8</v>
      </c>
      <c r="CX123" s="32">
        <v>0.99999998350304442</v>
      </c>
      <c r="CY123" s="27">
        <v>-96987.580399999977</v>
      </c>
      <c r="CZ123" s="20" t="s">
        <v>16</v>
      </c>
      <c r="DA123" s="20" t="s">
        <v>16</v>
      </c>
      <c r="DB123" s="20">
        <v>29</v>
      </c>
      <c r="DC123" s="20">
        <v>0.96666666666666667</v>
      </c>
      <c r="DD123" s="22">
        <v>2E-3</v>
      </c>
      <c r="DE123" s="20">
        <v>0</v>
      </c>
      <c r="DF123" s="20"/>
      <c r="DG123" s="20">
        <v>0</v>
      </c>
      <c r="DH123" s="20">
        <v>0</v>
      </c>
      <c r="DI123" s="20">
        <v>1</v>
      </c>
      <c r="DJ123" s="20">
        <v>0</v>
      </c>
      <c r="DK123" s="20">
        <v>606172.43999999994</v>
      </c>
      <c r="DL123" s="76">
        <v>0</v>
      </c>
      <c r="DM123" s="20" t="s">
        <v>1908</v>
      </c>
      <c r="DN123" s="34">
        <v>0</v>
      </c>
      <c r="DO123" s="33">
        <f t="shared" si="19"/>
        <v>2</v>
      </c>
      <c r="DP123" s="33">
        <f t="shared" si="20"/>
        <v>0</v>
      </c>
      <c r="DQ123" s="33">
        <f t="shared" si="21"/>
        <v>1</v>
      </c>
      <c r="DR123" s="33">
        <f t="shared" si="22"/>
        <v>1</v>
      </c>
      <c r="DS123" s="27">
        <f t="shared" si="23"/>
        <v>7753565.5500000007</v>
      </c>
      <c r="DT123" s="27">
        <f t="shared" si="24"/>
        <v>0</v>
      </c>
      <c r="DU123" s="27">
        <f t="shared" si="25"/>
        <v>7147393.1100000003</v>
      </c>
      <c r="DV123" s="27">
        <f t="shared" si="26"/>
        <v>606172.43999999994</v>
      </c>
      <c r="DW123" s="27">
        <f t="shared" si="29"/>
        <v>3876782.7750000004</v>
      </c>
      <c r="DX123" s="20" t="s">
        <v>16</v>
      </c>
      <c r="DY123" s="20" t="s">
        <v>16</v>
      </c>
      <c r="DZ123" s="20" t="s">
        <v>16</v>
      </c>
      <c r="EA123" s="20" t="s">
        <v>16</v>
      </c>
      <c r="EB123" s="20">
        <v>606172.43999999994</v>
      </c>
      <c r="EC123" s="20">
        <v>0</v>
      </c>
      <c r="ED123" s="20" t="s">
        <v>16</v>
      </c>
      <c r="EE123" s="30">
        <v>0.1</v>
      </c>
      <c r="EF123" s="30">
        <v>0.1</v>
      </c>
      <c r="EG123" s="20" t="s">
        <v>16</v>
      </c>
      <c r="EH123" s="20">
        <v>606172.43999999994</v>
      </c>
      <c r="EI123" s="20" t="s">
        <v>16</v>
      </c>
      <c r="EJ123" s="20" t="s">
        <v>16</v>
      </c>
      <c r="EK123" s="20" t="s">
        <v>16</v>
      </c>
      <c r="EL123" s="20" t="s">
        <v>1074</v>
      </c>
      <c r="EM123" s="20" t="s">
        <v>1893</v>
      </c>
      <c r="EN123" s="20" t="s">
        <v>16</v>
      </c>
      <c r="EO123" s="20" t="s">
        <v>1901</v>
      </c>
      <c r="EP123" s="20" t="s">
        <v>16</v>
      </c>
      <c r="EQ123" s="20" t="s">
        <v>16</v>
      </c>
      <c r="ER123" s="20" t="s">
        <v>1914</v>
      </c>
      <c r="ES123" s="20" t="s">
        <v>1915</v>
      </c>
      <c r="ET123" s="20">
        <v>31</v>
      </c>
      <c r="EU123" s="20">
        <v>76037</v>
      </c>
      <c r="EV123" s="20" t="s">
        <v>1916</v>
      </c>
      <c r="EW123" s="20" t="s">
        <v>1916</v>
      </c>
      <c r="EX123" s="34" t="s">
        <v>16</v>
      </c>
      <c r="EY123" s="58">
        <v>1</v>
      </c>
      <c r="EZ123" s="21"/>
    </row>
    <row r="124" spans="1:156" s="64" customFormat="1" ht="12.75" customHeight="1" x14ac:dyDescent="0.2">
      <c r="A124" s="64" t="s">
        <v>3478</v>
      </c>
      <c r="B124" s="64" t="s">
        <v>3480</v>
      </c>
      <c r="C124" s="64">
        <v>1252335</v>
      </c>
      <c r="D124" s="64" t="s">
        <v>3478</v>
      </c>
      <c r="E124" s="64" t="s">
        <v>3479</v>
      </c>
      <c r="F124" s="64" t="s">
        <v>3480</v>
      </c>
      <c r="G124" s="33" t="s">
        <v>194</v>
      </c>
      <c r="H124" s="33">
        <v>6220</v>
      </c>
      <c r="I124" s="33" t="s">
        <v>358</v>
      </c>
      <c r="J124" s="33" t="s">
        <v>3481</v>
      </c>
      <c r="K124" s="33">
        <v>0</v>
      </c>
      <c r="L124" s="23">
        <v>1</v>
      </c>
      <c r="M124" s="33" t="s">
        <v>16</v>
      </c>
      <c r="N124" s="23">
        <v>1</v>
      </c>
      <c r="O124" s="33" t="s">
        <v>1620</v>
      </c>
      <c r="P124" s="33" t="s">
        <v>1621</v>
      </c>
      <c r="Q124" s="33" t="s">
        <v>1620</v>
      </c>
      <c r="R124" s="33" t="s">
        <v>1622</v>
      </c>
      <c r="S124" s="33">
        <v>77</v>
      </c>
      <c r="T124" s="33">
        <v>6170</v>
      </c>
      <c r="U124" s="33" t="s">
        <v>365</v>
      </c>
      <c r="V124" s="33" t="s">
        <v>251</v>
      </c>
      <c r="W124" s="40" t="s">
        <v>1031</v>
      </c>
      <c r="X124" s="33" t="s">
        <v>16</v>
      </c>
      <c r="Y124" s="33" t="s">
        <v>16</v>
      </c>
      <c r="Z124" s="20" t="str">
        <f t="shared" si="17"/>
        <v>-</v>
      </c>
      <c r="AA124" s="33" t="s">
        <v>16</v>
      </c>
      <c r="AB124" s="20">
        <v>46101</v>
      </c>
      <c r="AC124" s="33">
        <v>825517.18</v>
      </c>
      <c r="AD124" s="33" t="s">
        <v>1074</v>
      </c>
      <c r="AE124" s="33" t="s">
        <v>1421</v>
      </c>
      <c r="AF124" s="33">
        <v>4</v>
      </c>
      <c r="AG124" s="33">
        <v>1</v>
      </c>
      <c r="AH124" s="33">
        <v>7</v>
      </c>
      <c r="AI124" s="33" t="s">
        <v>2631</v>
      </c>
      <c r="AJ124" s="33">
        <v>3</v>
      </c>
      <c r="AK124" s="33">
        <v>0</v>
      </c>
      <c r="AL124" s="33">
        <v>0</v>
      </c>
      <c r="AM124" s="33">
        <v>0</v>
      </c>
      <c r="AN124" s="33">
        <v>0</v>
      </c>
      <c r="AO124" s="33">
        <v>1</v>
      </c>
      <c r="AP124" s="26">
        <v>42746</v>
      </c>
      <c r="AQ124" s="26" t="s">
        <v>16</v>
      </c>
      <c r="AR124" s="26" t="s">
        <v>16</v>
      </c>
      <c r="AS124" s="20" t="s">
        <v>16</v>
      </c>
      <c r="AT124" s="26" t="s">
        <v>16</v>
      </c>
      <c r="AU124" s="26" t="s">
        <v>16</v>
      </c>
      <c r="AV124" s="26" t="s">
        <v>16</v>
      </c>
      <c r="AW124" s="33" t="s">
        <v>16</v>
      </c>
      <c r="AX124" s="33" t="s">
        <v>16</v>
      </c>
      <c r="AY124" s="33" t="s">
        <v>16</v>
      </c>
      <c r="AZ124" s="33" t="s">
        <v>16</v>
      </c>
      <c r="BA124" s="33" t="s">
        <v>16</v>
      </c>
      <c r="BB124" s="36">
        <v>0</v>
      </c>
      <c r="BC124" s="26">
        <v>42675</v>
      </c>
      <c r="BD124" s="26">
        <v>42855</v>
      </c>
      <c r="BE124" s="26" t="s">
        <v>1031</v>
      </c>
      <c r="BF124" s="33" t="s">
        <v>3481</v>
      </c>
      <c r="BG124" s="20">
        <v>0</v>
      </c>
      <c r="BH124" s="27">
        <v>0</v>
      </c>
      <c r="BI124" s="33" t="s">
        <v>16</v>
      </c>
      <c r="BJ124" s="33" t="s">
        <v>16</v>
      </c>
      <c r="BK124" s="33" t="s">
        <v>16</v>
      </c>
      <c r="BL124" s="33" t="s">
        <v>16</v>
      </c>
      <c r="BM124" s="33" t="s">
        <v>16</v>
      </c>
      <c r="BN124" s="33" t="s">
        <v>16</v>
      </c>
      <c r="BO124" s="33" t="s">
        <v>16</v>
      </c>
      <c r="BP124" s="33" t="s">
        <v>16</v>
      </c>
      <c r="BQ124" s="33" t="s">
        <v>16</v>
      </c>
      <c r="BR124" s="33" t="s">
        <v>16</v>
      </c>
      <c r="BS124" s="33" t="s">
        <v>16</v>
      </c>
      <c r="BT124" s="33" t="s">
        <v>16</v>
      </c>
      <c r="BU124" s="33" t="s">
        <v>16</v>
      </c>
      <c r="BV124" s="33" t="s">
        <v>16</v>
      </c>
      <c r="BW124" s="33" t="s">
        <v>16</v>
      </c>
      <c r="BX124" s="33" t="s">
        <v>16</v>
      </c>
      <c r="BY124" s="33" t="s">
        <v>16</v>
      </c>
      <c r="BZ124" s="33" t="s">
        <v>16</v>
      </c>
      <c r="CA124" s="33" t="s">
        <v>16</v>
      </c>
      <c r="CB124" s="20" t="s">
        <v>16</v>
      </c>
      <c r="CC124" s="33" t="s">
        <v>16</v>
      </c>
      <c r="CD124" s="33" t="s">
        <v>16</v>
      </c>
      <c r="CE124" s="20">
        <f t="shared" si="18"/>
        <v>0</v>
      </c>
      <c r="CF124" s="33" t="s">
        <v>16</v>
      </c>
      <c r="CG124" s="33" t="s">
        <v>16</v>
      </c>
      <c r="CH124" s="33" t="s">
        <v>16</v>
      </c>
      <c r="CI124" s="27" t="s">
        <v>16</v>
      </c>
      <c r="CJ124" s="33" t="s">
        <v>16</v>
      </c>
      <c r="CK124" s="37" t="s">
        <v>16</v>
      </c>
      <c r="CL124" s="33" t="s">
        <v>16</v>
      </c>
      <c r="CM124" s="33" t="s">
        <v>16</v>
      </c>
      <c r="CN124" s="33" t="s">
        <v>16</v>
      </c>
      <c r="CO124" s="33" t="s">
        <v>16</v>
      </c>
      <c r="CP124" s="33" t="s">
        <v>16</v>
      </c>
      <c r="CQ124" s="33" t="s">
        <v>16</v>
      </c>
      <c r="CR124" s="33" t="s">
        <v>16</v>
      </c>
      <c r="CS124" s="27">
        <v>585314.69999999995</v>
      </c>
      <c r="CT124" s="79">
        <f>IF(OR(CS124="",CS124="-"),"NA",IF(CS124&gt;10000000000,1,IF(CS124&gt;3000000000,2,IF(CS124&gt;1000000000,3,IF(CS124&gt;600000000,4,IF(CS124&gt;200000000,5,IF(CS124&gt;100000000,6,IF(CS124&gt;50000000,7,IF(CS124&gt;30000000,8,IF(CS124&gt;10000000,9,IF(CS124&gt;7000000,10,IF(CS124&gt;4000000,11,IF(CS124&gt;2000000,12,IF(CS124&gt;1000000,13,IF(CS124&gt;700000,14,IF(CS124&gt;600000,15,IF(CS124&gt;500000,16,IF(CS124&gt;400000,17,IF(CS124&gt;300000,18,IF(CS124&gt;200000,19,IF(CS124&gt;=0,20,ERROR”)))))))))))))))))))))</f>
        <v>16</v>
      </c>
      <c r="CU124" s="27">
        <v>678965.05</v>
      </c>
      <c r="CV124" s="27">
        <f t="shared" si="16"/>
        <v>240202.4800000001</v>
      </c>
      <c r="CW124" s="32" t="s">
        <v>16</v>
      </c>
      <c r="CX124" s="32">
        <v>0.70902788479823031</v>
      </c>
      <c r="CY124" s="27" t="s">
        <v>3482</v>
      </c>
      <c r="CZ124" s="33" t="s">
        <v>16</v>
      </c>
      <c r="DA124" s="33" t="s">
        <v>16</v>
      </c>
      <c r="DB124" s="33">
        <v>180</v>
      </c>
      <c r="DC124" s="20">
        <v>6</v>
      </c>
      <c r="DD124" s="20" t="s">
        <v>16</v>
      </c>
      <c r="DE124" s="33">
        <v>1</v>
      </c>
      <c r="DF124" s="33">
        <v>1</v>
      </c>
      <c r="DG124" s="33">
        <v>0</v>
      </c>
      <c r="DH124" s="33">
        <v>0</v>
      </c>
      <c r="DI124" s="23">
        <v>1</v>
      </c>
      <c r="DJ124" s="23">
        <v>0</v>
      </c>
      <c r="DK124" s="44">
        <v>585314.69999999995</v>
      </c>
      <c r="DL124" s="76">
        <v>0</v>
      </c>
      <c r="DM124" s="45">
        <v>42871</v>
      </c>
      <c r="DN124" s="44">
        <v>0</v>
      </c>
      <c r="DO124" s="33">
        <f t="shared" si="19"/>
        <v>2</v>
      </c>
      <c r="DP124" s="33">
        <f t="shared" si="20"/>
        <v>0</v>
      </c>
      <c r="DQ124" s="33">
        <f t="shared" si="21"/>
        <v>2</v>
      </c>
      <c r="DR124" s="33">
        <f t="shared" si="22"/>
        <v>0</v>
      </c>
      <c r="DS124" s="27">
        <f t="shared" si="23"/>
        <v>1273245.7</v>
      </c>
      <c r="DT124" s="27">
        <f t="shared" si="24"/>
        <v>0</v>
      </c>
      <c r="DU124" s="27">
        <f t="shared" si="25"/>
        <v>0</v>
      </c>
      <c r="DV124" s="27">
        <f t="shared" si="26"/>
        <v>1273245.7</v>
      </c>
      <c r="DW124" s="27">
        <f t="shared" ref="DW124:DW132" si="30">(DS124/DO124)</f>
        <v>636622.85</v>
      </c>
      <c r="DX124" s="33" t="s">
        <v>16</v>
      </c>
      <c r="DY124" s="33" t="s">
        <v>16</v>
      </c>
      <c r="DZ124" s="33" t="s">
        <v>16</v>
      </c>
      <c r="EA124" s="33" t="s">
        <v>16</v>
      </c>
      <c r="EB124" s="33">
        <v>585314.69999999995</v>
      </c>
      <c r="EC124" s="33">
        <v>0</v>
      </c>
      <c r="ED124" s="33" t="s">
        <v>16</v>
      </c>
      <c r="EE124" s="33">
        <v>0</v>
      </c>
      <c r="EF124" s="33">
        <v>0</v>
      </c>
      <c r="EG124" s="33" t="s">
        <v>16</v>
      </c>
      <c r="EH124" s="33">
        <v>585314.69999999995</v>
      </c>
      <c r="EI124" s="33" t="s">
        <v>16</v>
      </c>
      <c r="EJ124" s="33" t="s">
        <v>16</v>
      </c>
      <c r="EK124" s="33" t="s">
        <v>16</v>
      </c>
      <c r="EL124" s="20" t="s">
        <v>1074</v>
      </c>
      <c r="EM124" s="20" t="s">
        <v>3481</v>
      </c>
      <c r="EN124" s="20" t="s">
        <v>16</v>
      </c>
      <c r="EO124" s="33" t="s">
        <v>1421</v>
      </c>
      <c r="EP124" s="20" t="s">
        <v>16</v>
      </c>
      <c r="EQ124" s="33" t="s">
        <v>16</v>
      </c>
      <c r="ER124" s="33" t="s">
        <v>16</v>
      </c>
      <c r="ES124" s="33" t="s">
        <v>1622</v>
      </c>
      <c r="ET124" s="33">
        <v>77</v>
      </c>
      <c r="EU124" s="33">
        <v>6170</v>
      </c>
      <c r="EV124" s="33" t="s">
        <v>365</v>
      </c>
      <c r="EW124" s="33" t="s">
        <v>251</v>
      </c>
      <c r="EX124" s="34" t="s">
        <v>16</v>
      </c>
      <c r="EY124" s="58">
        <v>1</v>
      </c>
      <c r="EZ124" s="21"/>
    </row>
    <row r="125" spans="1:156" s="64" customFormat="1" ht="12.75" customHeight="1" x14ac:dyDescent="0.2">
      <c r="A125" s="64" t="s">
        <v>1349</v>
      </c>
      <c r="B125" s="64" t="s">
        <v>1351</v>
      </c>
      <c r="C125" s="64">
        <v>1043530</v>
      </c>
      <c r="D125" s="64" t="s">
        <v>1349</v>
      </c>
      <c r="E125" s="64" t="s">
        <v>1350</v>
      </c>
      <c r="F125" s="64" t="s">
        <v>1351</v>
      </c>
      <c r="G125" s="20" t="s">
        <v>194</v>
      </c>
      <c r="H125" s="20" t="s">
        <v>1138</v>
      </c>
      <c r="I125" s="20" t="s">
        <v>358</v>
      </c>
      <c r="J125" s="22" t="s">
        <v>1352</v>
      </c>
      <c r="K125" s="23">
        <v>0</v>
      </c>
      <c r="L125" s="23">
        <v>1</v>
      </c>
      <c r="M125" s="23" t="s">
        <v>16</v>
      </c>
      <c r="N125" s="23">
        <v>1</v>
      </c>
      <c r="O125" s="24" t="s">
        <v>400</v>
      </c>
      <c r="P125" s="20" t="s">
        <v>1317</v>
      </c>
      <c r="Q125" s="20" t="s">
        <v>1318</v>
      </c>
      <c r="R125" s="20" t="s">
        <v>1319</v>
      </c>
      <c r="S125" s="20">
        <v>705</v>
      </c>
      <c r="T125" s="25" t="s">
        <v>731</v>
      </c>
      <c r="U125" s="20" t="s">
        <v>1320</v>
      </c>
      <c r="V125" s="20" t="s">
        <v>251</v>
      </c>
      <c r="W125" s="26" t="s">
        <v>1321</v>
      </c>
      <c r="X125" s="20">
        <v>179</v>
      </c>
      <c r="Y125" s="20" t="s">
        <v>251</v>
      </c>
      <c r="Z125" s="20" t="str">
        <f t="shared" si="17"/>
        <v>-</v>
      </c>
      <c r="AA125" s="20" t="s">
        <v>1322</v>
      </c>
      <c r="AB125" s="20">
        <v>46101</v>
      </c>
      <c r="AC125" s="27">
        <v>8500000</v>
      </c>
      <c r="AD125" s="20" t="s">
        <v>1074</v>
      </c>
      <c r="AE125" s="20" t="s">
        <v>1323</v>
      </c>
      <c r="AF125" s="20">
        <v>1</v>
      </c>
      <c r="AG125" s="20">
        <v>1</v>
      </c>
      <c r="AH125" s="20" t="s">
        <v>16</v>
      </c>
      <c r="AI125" s="21" t="s">
        <v>4862</v>
      </c>
      <c r="AJ125" s="20">
        <v>5</v>
      </c>
      <c r="AK125" s="20">
        <v>0</v>
      </c>
      <c r="AL125" s="20" t="s">
        <v>16</v>
      </c>
      <c r="AM125" s="20">
        <v>0</v>
      </c>
      <c r="AN125" s="20">
        <v>0</v>
      </c>
      <c r="AO125" s="20">
        <v>1</v>
      </c>
      <c r="AP125" s="26" t="s">
        <v>1194</v>
      </c>
      <c r="AQ125" s="26" t="s">
        <v>16</v>
      </c>
      <c r="AR125" s="26" t="s">
        <v>16</v>
      </c>
      <c r="AS125" s="20" t="s">
        <v>16</v>
      </c>
      <c r="AT125" s="26" t="s">
        <v>16</v>
      </c>
      <c r="AU125" s="26" t="s">
        <v>16</v>
      </c>
      <c r="AV125" s="26" t="s">
        <v>16</v>
      </c>
      <c r="AW125" s="28" t="s">
        <v>16</v>
      </c>
      <c r="AX125" s="28" t="s">
        <v>16</v>
      </c>
      <c r="AY125" s="28" t="s">
        <v>16</v>
      </c>
      <c r="AZ125" s="28" t="s">
        <v>16</v>
      </c>
      <c r="BA125" s="28" t="s">
        <v>16</v>
      </c>
      <c r="BB125" s="29">
        <v>0</v>
      </c>
      <c r="BC125" s="26">
        <v>42219</v>
      </c>
      <c r="BD125" s="26">
        <v>42244</v>
      </c>
      <c r="BE125" s="26" t="s">
        <v>1353</v>
      </c>
      <c r="BF125" s="20" t="s">
        <v>1352</v>
      </c>
      <c r="BG125" s="30">
        <v>0.2</v>
      </c>
      <c r="BH125" s="27">
        <v>60000</v>
      </c>
      <c r="BI125" s="20" t="s">
        <v>16</v>
      </c>
      <c r="BJ125" s="20" t="s">
        <v>16</v>
      </c>
      <c r="BK125" s="20" t="s">
        <v>16</v>
      </c>
      <c r="BL125" s="20" t="s">
        <v>16</v>
      </c>
      <c r="BM125" s="20" t="s">
        <v>16</v>
      </c>
      <c r="BN125" s="20" t="s">
        <v>16</v>
      </c>
      <c r="BO125" s="20" t="s">
        <v>16</v>
      </c>
      <c r="BP125" s="20" t="s">
        <v>16</v>
      </c>
      <c r="BQ125" s="20" t="s">
        <v>16</v>
      </c>
      <c r="BR125" s="20" t="s">
        <v>16</v>
      </c>
      <c r="BS125" s="20" t="s">
        <v>16</v>
      </c>
      <c r="BT125" s="20" t="s">
        <v>16</v>
      </c>
      <c r="BU125" s="20" t="s">
        <v>16</v>
      </c>
      <c r="BV125" s="20" t="s">
        <v>16</v>
      </c>
      <c r="BW125" s="20" t="s">
        <v>16</v>
      </c>
      <c r="BX125" s="20" t="s">
        <v>16</v>
      </c>
      <c r="BY125" s="20" t="s">
        <v>16</v>
      </c>
      <c r="BZ125" s="20" t="s">
        <v>16</v>
      </c>
      <c r="CA125" s="20" t="s">
        <v>16</v>
      </c>
      <c r="CB125" s="20" t="s">
        <v>16</v>
      </c>
      <c r="CC125" s="20" t="s">
        <v>16</v>
      </c>
      <c r="CD125" s="20" t="s">
        <v>16</v>
      </c>
      <c r="CE125" s="20">
        <f t="shared" si="18"/>
        <v>0</v>
      </c>
      <c r="CF125" s="20" t="s">
        <v>16</v>
      </c>
      <c r="CG125" s="20" t="s">
        <v>16</v>
      </c>
      <c r="CH125" s="20" t="s">
        <v>16</v>
      </c>
      <c r="CI125" s="27" t="s">
        <v>16</v>
      </c>
      <c r="CJ125" s="27" t="s">
        <v>16</v>
      </c>
      <c r="CK125" s="31" t="s">
        <v>16</v>
      </c>
      <c r="CL125" s="27" t="s">
        <v>16</v>
      </c>
      <c r="CM125" s="20" t="s">
        <v>16</v>
      </c>
      <c r="CN125" s="20" t="s">
        <v>16</v>
      </c>
      <c r="CO125" s="20" t="s">
        <v>16</v>
      </c>
      <c r="CP125" s="20" t="s">
        <v>16</v>
      </c>
      <c r="CQ125" s="20" t="s">
        <v>16</v>
      </c>
      <c r="CR125" s="20" t="s">
        <v>16</v>
      </c>
      <c r="CS125" s="27">
        <v>300000</v>
      </c>
      <c r="CT125" s="79">
        <f>IF(OR(CS125="",CS125="-"),"NA",IF(CS125&gt;10000000000,1,IF(CS125&gt;3000000000,2,IF(CS125&gt;1000000000,3,IF(CS125&gt;600000000,4,IF(CS125&gt;200000000,5,IF(CS125&gt;100000000,6,IF(CS125&gt;50000000,7,IF(CS125&gt;30000000,8,IF(CS125&gt;10000000,9,IF(CS125&gt;7000000,10,IF(CS125&gt;4000000,11,IF(CS125&gt;2000000,12,IF(CS125&gt;1000000,13,IF(CS125&gt;700000,14,IF(CS125&gt;600000,15,IF(CS125&gt;500000,16,IF(CS125&gt;400000,17,IF(CS125&gt;300000,18,IF(CS125&gt;200000,19,IF(CS125&gt;=0,20,ERROR”)))))))))))))))))))))</f>
        <v>19</v>
      </c>
      <c r="CU125" s="27">
        <v>348000</v>
      </c>
      <c r="CV125" s="27">
        <f t="shared" si="16"/>
        <v>8200000</v>
      </c>
      <c r="CW125" s="32">
        <v>0.96470588235294119</v>
      </c>
      <c r="CX125" s="32">
        <v>3.5294117647058823E-2</v>
      </c>
      <c r="CY125" s="27">
        <v>8152000</v>
      </c>
      <c r="CZ125" s="20" t="s">
        <v>16</v>
      </c>
      <c r="DA125" s="20" t="s">
        <v>16</v>
      </c>
      <c r="DB125" s="20">
        <v>25</v>
      </c>
      <c r="DC125" s="20">
        <v>0.83333333333333337</v>
      </c>
      <c r="DD125" s="30">
        <v>0.5</v>
      </c>
      <c r="DE125" s="20">
        <v>0</v>
      </c>
      <c r="DF125" s="20"/>
      <c r="DG125" s="20">
        <v>0</v>
      </c>
      <c r="DH125" s="20">
        <v>0</v>
      </c>
      <c r="DI125" s="20">
        <v>1</v>
      </c>
      <c r="DJ125" s="20">
        <v>0</v>
      </c>
      <c r="DK125" s="20">
        <v>300000</v>
      </c>
      <c r="DL125" s="76">
        <v>0</v>
      </c>
      <c r="DM125" s="20" t="s">
        <v>473</v>
      </c>
      <c r="DN125" s="34">
        <v>0</v>
      </c>
      <c r="DO125" s="33">
        <f t="shared" si="19"/>
        <v>5</v>
      </c>
      <c r="DP125" s="33">
        <f t="shared" si="20"/>
        <v>0</v>
      </c>
      <c r="DQ125" s="33">
        <f t="shared" si="21"/>
        <v>3</v>
      </c>
      <c r="DR125" s="33">
        <f t="shared" si="22"/>
        <v>2</v>
      </c>
      <c r="DS125" s="27">
        <f t="shared" si="23"/>
        <v>7380000</v>
      </c>
      <c r="DT125" s="27">
        <f t="shared" si="24"/>
        <v>0</v>
      </c>
      <c r="DU125" s="27">
        <f t="shared" si="25"/>
        <v>6056000</v>
      </c>
      <c r="DV125" s="27">
        <f t="shared" si="26"/>
        <v>1324000</v>
      </c>
      <c r="DW125" s="27">
        <f t="shared" si="30"/>
        <v>1476000</v>
      </c>
      <c r="DX125" s="20" t="s">
        <v>16</v>
      </c>
      <c r="DY125" s="20" t="s">
        <v>16</v>
      </c>
      <c r="DZ125" s="20" t="s">
        <v>16</v>
      </c>
      <c r="EA125" s="20" t="s">
        <v>16</v>
      </c>
      <c r="EB125" s="20">
        <v>300000</v>
      </c>
      <c r="EC125" s="20">
        <v>0</v>
      </c>
      <c r="ED125" s="20" t="s">
        <v>16</v>
      </c>
      <c r="EE125" s="30">
        <v>0.1</v>
      </c>
      <c r="EF125" s="30">
        <v>0.1</v>
      </c>
      <c r="EG125" s="20" t="s">
        <v>16</v>
      </c>
      <c r="EH125" s="20">
        <v>300000</v>
      </c>
      <c r="EI125" s="20" t="s">
        <v>16</v>
      </c>
      <c r="EJ125" s="20" t="s">
        <v>16</v>
      </c>
      <c r="EK125" s="20" t="s">
        <v>16</v>
      </c>
      <c r="EL125" s="20" t="s">
        <v>1074</v>
      </c>
      <c r="EM125" s="20" t="s">
        <v>1352</v>
      </c>
      <c r="EN125" s="20" t="s">
        <v>16</v>
      </c>
      <c r="EO125" s="20" t="s">
        <v>1323</v>
      </c>
      <c r="EP125" s="20" t="s">
        <v>16</v>
      </c>
      <c r="EQ125" s="20" t="s">
        <v>16</v>
      </c>
      <c r="ER125" s="20" t="s">
        <v>1325</v>
      </c>
      <c r="ES125" s="20" t="s">
        <v>1326</v>
      </c>
      <c r="ET125" s="20">
        <v>705</v>
      </c>
      <c r="EU125" s="20">
        <v>7750</v>
      </c>
      <c r="EV125" s="20" t="s">
        <v>1327</v>
      </c>
      <c r="EW125" s="20" t="s">
        <v>251</v>
      </c>
      <c r="EX125" s="34" t="s">
        <v>16</v>
      </c>
      <c r="EY125" s="58">
        <v>1</v>
      </c>
      <c r="EZ125" s="21"/>
    </row>
    <row r="126" spans="1:156" s="64" customFormat="1" ht="12.75" customHeight="1" x14ac:dyDescent="0.2">
      <c r="A126" s="64" t="s">
        <v>1226</v>
      </c>
      <c r="B126" s="64" t="s">
        <v>1228</v>
      </c>
      <c r="C126" s="64">
        <v>1038567</v>
      </c>
      <c r="D126" s="64" t="s">
        <v>1226</v>
      </c>
      <c r="E126" s="64" t="s">
        <v>1227</v>
      </c>
      <c r="F126" s="64" t="s">
        <v>1228</v>
      </c>
      <c r="G126" s="20" t="s">
        <v>194</v>
      </c>
      <c r="H126" s="20" t="s">
        <v>1083</v>
      </c>
      <c r="I126" s="20" t="s">
        <v>323</v>
      </c>
      <c r="J126" s="22" t="s">
        <v>1229</v>
      </c>
      <c r="K126" s="23">
        <v>0</v>
      </c>
      <c r="L126" s="23">
        <v>1</v>
      </c>
      <c r="M126" s="23" t="s">
        <v>16</v>
      </c>
      <c r="N126" s="23">
        <v>1</v>
      </c>
      <c r="O126" s="24" t="s">
        <v>1157</v>
      </c>
      <c r="P126" s="20" t="s">
        <v>1158</v>
      </c>
      <c r="Q126" s="20" t="s">
        <v>1157</v>
      </c>
      <c r="R126" s="20" t="s">
        <v>1159</v>
      </c>
      <c r="S126" s="20">
        <v>1615</v>
      </c>
      <c r="T126" s="25">
        <v>11000</v>
      </c>
      <c r="U126" s="20" t="s">
        <v>467</v>
      </c>
      <c r="V126" s="20" t="s">
        <v>251</v>
      </c>
      <c r="W126" s="26" t="s">
        <v>1031</v>
      </c>
      <c r="X126" s="20" t="s">
        <v>16</v>
      </c>
      <c r="Y126" s="20" t="s">
        <v>16</v>
      </c>
      <c r="Z126" s="20" t="str">
        <f t="shared" si="17"/>
        <v>-</v>
      </c>
      <c r="AA126" s="20" t="s">
        <v>16</v>
      </c>
      <c r="AB126" s="20">
        <v>46101</v>
      </c>
      <c r="AC126" s="27">
        <v>15650000</v>
      </c>
      <c r="AD126" s="20" t="s">
        <v>1074</v>
      </c>
      <c r="AE126" s="20" t="s">
        <v>1088</v>
      </c>
      <c r="AF126" s="20">
        <v>4</v>
      </c>
      <c r="AG126" s="20">
        <v>1</v>
      </c>
      <c r="AH126" s="20">
        <v>6</v>
      </c>
      <c r="AI126" s="20">
        <v>0.5</v>
      </c>
      <c r="AJ126" s="20">
        <v>7</v>
      </c>
      <c r="AK126" s="20">
        <v>1</v>
      </c>
      <c r="AL126" s="20">
        <v>0</v>
      </c>
      <c r="AM126" s="20">
        <v>1</v>
      </c>
      <c r="AN126" s="20">
        <v>1</v>
      </c>
      <c r="AO126" s="20">
        <v>1</v>
      </c>
      <c r="AP126" s="26">
        <v>42678</v>
      </c>
      <c r="AQ126" s="26" t="s">
        <v>16</v>
      </c>
      <c r="AR126" s="26" t="s">
        <v>16</v>
      </c>
      <c r="AS126" s="20" t="s">
        <v>16</v>
      </c>
      <c r="AT126" s="26" t="s">
        <v>16</v>
      </c>
      <c r="AU126" s="26" t="s">
        <v>16</v>
      </c>
      <c r="AV126" s="26" t="s">
        <v>16</v>
      </c>
      <c r="AW126" s="28" t="s">
        <v>16</v>
      </c>
      <c r="AX126" s="28" t="s">
        <v>16</v>
      </c>
      <c r="AY126" s="28" t="s">
        <v>16</v>
      </c>
      <c r="AZ126" s="28" t="s">
        <v>16</v>
      </c>
      <c r="BA126" s="28" t="s">
        <v>16</v>
      </c>
      <c r="BB126" s="29">
        <v>0</v>
      </c>
      <c r="BC126" s="26">
        <v>42309</v>
      </c>
      <c r="BD126" s="26">
        <v>42488</v>
      </c>
      <c r="BE126" s="26" t="s">
        <v>1031</v>
      </c>
      <c r="BF126" s="20" t="s">
        <v>1229</v>
      </c>
      <c r="BG126" s="20">
        <v>0</v>
      </c>
      <c r="BH126" s="27">
        <v>0</v>
      </c>
      <c r="BI126" s="20" t="s">
        <v>16</v>
      </c>
      <c r="BJ126" s="20" t="s">
        <v>16</v>
      </c>
      <c r="BK126" s="20" t="s">
        <v>16</v>
      </c>
      <c r="BL126" s="20" t="s">
        <v>16</v>
      </c>
      <c r="BM126" s="20" t="s">
        <v>16</v>
      </c>
      <c r="BN126" s="20" t="s">
        <v>16</v>
      </c>
      <c r="BO126" s="20" t="s">
        <v>16</v>
      </c>
      <c r="BP126" s="20" t="s">
        <v>16</v>
      </c>
      <c r="BQ126" s="20" t="s">
        <v>16</v>
      </c>
      <c r="BR126" s="20" t="s">
        <v>16</v>
      </c>
      <c r="BS126" s="20" t="s">
        <v>16</v>
      </c>
      <c r="BT126" s="20" t="s">
        <v>16</v>
      </c>
      <c r="BU126" s="20" t="s">
        <v>16</v>
      </c>
      <c r="BV126" s="20" t="s">
        <v>16</v>
      </c>
      <c r="BW126" s="20" t="s">
        <v>16</v>
      </c>
      <c r="BX126" s="20" t="s">
        <v>16</v>
      </c>
      <c r="BY126" s="20" t="s">
        <v>16</v>
      </c>
      <c r="BZ126" s="20" t="s">
        <v>16</v>
      </c>
      <c r="CA126" s="20" t="s">
        <v>16</v>
      </c>
      <c r="CB126" s="20" t="s">
        <v>16</v>
      </c>
      <c r="CC126" s="20" t="s">
        <v>16</v>
      </c>
      <c r="CD126" s="20" t="s">
        <v>16</v>
      </c>
      <c r="CE126" s="20">
        <f t="shared" si="18"/>
        <v>0</v>
      </c>
      <c r="CF126" s="20" t="s">
        <v>16</v>
      </c>
      <c r="CG126" s="20" t="s">
        <v>16</v>
      </c>
      <c r="CH126" s="20" t="s">
        <v>16</v>
      </c>
      <c r="CI126" s="27" t="s">
        <v>16</v>
      </c>
      <c r="CJ126" s="27" t="s">
        <v>16</v>
      </c>
      <c r="CK126" s="31" t="s">
        <v>16</v>
      </c>
      <c r="CL126" s="27" t="s">
        <v>16</v>
      </c>
      <c r="CM126" s="20" t="s">
        <v>16</v>
      </c>
      <c r="CN126" s="20" t="s">
        <v>16</v>
      </c>
      <c r="CO126" s="20" t="s">
        <v>16</v>
      </c>
      <c r="CP126" s="20" t="s">
        <v>16</v>
      </c>
      <c r="CQ126" s="20" t="s">
        <v>16</v>
      </c>
      <c r="CR126" s="20" t="s">
        <v>16</v>
      </c>
      <c r="CS126" s="27">
        <v>1880043.1</v>
      </c>
      <c r="CT126" s="79">
        <f>IF(OR(CS126="",CS126="-"),"NA",IF(CS126&gt;10000000000,1,IF(CS126&gt;3000000000,2,IF(CS126&gt;1000000000,3,IF(CS126&gt;600000000,4,IF(CS126&gt;200000000,5,IF(CS126&gt;100000000,6,IF(CS126&gt;50000000,7,IF(CS126&gt;30000000,8,IF(CS126&gt;10000000,9,IF(CS126&gt;7000000,10,IF(CS126&gt;4000000,11,IF(CS126&gt;2000000,12,IF(CS126&gt;1000000,13,IF(CS126&gt;700000,14,IF(CS126&gt;600000,15,IF(CS126&gt;500000,16,IF(CS126&gt;400000,17,IF(CS126&gt;300000,18,IF(CS126&gt;200000,19,IF(CS126&gt;=0,20,ERROR”)))))))))))))))))))))</f>
        <v>13</v>
      </c>
      <c r="CU126" s="27">
        <v>2180849.9959999998</v>
      </c>
      <c r="CV126" s="27">
        <f t="shared" si="16"/>
        <v>13769956.9</v>
      </c>
      <c r="CW126" s="32">
        <v>0.87986945047923326</v>
      </c>
      <c r="CX126" s="32">
        <v>0.12013054952076678</v>
      </c>
      <c r="CY126" s="27">
        <v>13469150.004000001</v>
      </c>
      <c r="CZ126" s="20" t="s">
        <v>16</v>
      </c>
      <c r="DA126" s="20" t="s">
        <v>16</v>
      </c>
      <c r="DB126" s="20">
        <v>179</v>
      </c>
      <c r="DC126" s="20">
        <v>5.9666666666666668</v>
      </c>
      <c r="DD126" s="30">
        <v>0.01</v>
      </c>
      <c r="DE126" s="20">
        <v>0</v>
      </c>
      <c r="DF126" s="20"/>
      <c r="DG126" s="20">
        <v>0</v>
      </c>
      <c r="DH126" s="20">
        <v>0</v>
      </c>
      <c r="DI126" s="20">
        <v>1</v>
      </c>
      <c r="DJ126" s="20">
        <v>0</v>
      </c>
      <c r="DK126" s="20">
        <v>1850330.48</v>
      </c>
      <c r="DL126" s="68">
        <v>29712.639999999999</v>
      </c>
      <c r="DM126" s="28">
        <v>42900</v>
      </c>
      <c r="DN126" s="34">
        <v>0</v>
      </c>
      <c r="DO126" s="33">
        <f t="shared" si="19"/>
        <v>2</v>
      </c>
      <c r="DP126" s="33">
        <f t="shared" si="20"/>
        <v>0</v>
      </c>
      <c r="DQ126" s="33">
        <f t="shared" si="21"/>
        <v>2</v>
      </c>
      <c r="DR126" s="33">
        <f t="shared" si="22"/>
        <v>0</v>
      </c>
      <c r="DS126" s="27">
        <f t="shared" si="23"/>
        <v>3984568.96</v>
      </c>
      <c r="DT126" s="27">
        <f t="shared" si="24"/>
        <v>0</v>
      </c>
      <c r="DU126" s="27">
        <f t="shared" si="25"/>
        <v>0</v>
      </c>
      <c r="DV126" s="27">
        <f t="shared" si="26"/>
        <v>3984568.96</v>
      </c>
      <c r="DW126" s="27">
        <f t="shared" si="30"/>
        <v>1992284.48</v>
      </c>
      <c r="DX126" s="20" t="s">
        <v>16</v>
      </c>
      <c r="DY126" s="20" t="s">
        <v>16</v>
      </c>
      <c r="DZ126" s="20" t="s">
        <v>16</v>
      </c>
      <c r="EA126" s="20" t="s">
        <v>16</v>
      </c>
      <c r="EB126" s="20">
        <v>1880043.1</v>
      </c>
      <c r="EC126" s="20">
        <v>0</v>
      </c>
      <c r="ED126" s="20" t="s">
        <v>16</v>
      </c>
      <c r="EE126" s="20">
        <v>0</v>
      </c>
      <c r="EF126" s="20">
        <v>0</v>
      </c>
      <c r="EG126" s="20" t="s">
        <v>16</v>
      </c>
      <c r="EH126" s="20">
        <v>1880043.1</v>
      </c>
      <c r="EI126" s="20" t="s">
        <v>16</v>
      </c>
      <c r="EJ126" s="20" t="s">
        <v>16</v>
      </c>
      <c r="EK126" s="20" t="s">
        <v>16</v>
      </c>
      <c r="EL126" s="20" t="s">
        <v>1074</v>
      </c>
      <c r="EM126" s="20" t="s">
        <v>1229</v>
      </c>
      <c r="EN126" s="20" t="s">
        <v>16</v>
      </c>
      <c r="EO126" s="20" t="s">
        <v>1088</v>
      </c>
      <c r="EP126" s="20" t="s">
        <v>16</v>
      </c>
      <c r="EQ126" s="20" t="s">
        <v>16</v>
      </c>
      <c r="ER126" s="20" t="s">
        <v>16</v>
      </c>
      <c r="ES126" s="20" t="s">
        <v>1160</v>
      </c>
      <c r="ET126" s="20">
        <v>1615</v>
      </c>
      <c r="EU126" s="20">
        <v>11000</v>
      </c>
      <c r="EV126" s="20" t="s">
        <v>500</v>
      </c>
      <c r="EW126" s="20" t="s">
        <v>251</v>
      </c>
      <c r="EX126" s="34" t="s">
        <v>16</v>
      </c>
      <c r="EY126" s="58">
        <v>1</v>
      </c>
      <c r="EZ126" s="21"/>
    </row>
    <row r="127" spans="1:156" s="64" customFormat="1" ht="12.75" customHeight="1" x14ac:dyDescent="0.2">
      <c r="A127" s="64" t="s">
        <v>1242</v>
      </c>
      <c r="B127" s="64" t="s">
        <v>1244</v>
      </c>
      <c r="C127" s="64">
        <v>1103661</v>
      </c>
      <c r="D127" s="64" t="s">
        <v>1242</v>
      </c>
      <c r="E127" s="64" t="s">
        <v>1243</v>
      </c>
      <c r="F127" s="64" t="s">
        <v>1244</v>
      </c>
      <c r="G127" s="20" t="s">
        <v>194</v>
      </c>
      <c r="H127" s="20" t="s">
        <v>1083</v>
      </c>
      <c r="I127" s="20" t="s">
        <v>323</v>
      </c>
      <c r="J127" s="22" t="s">
        <v>1245</v>
      </c>
      <c r="K127" s="23">
        <v>0</v>
      </c>
      <c r="L127" s="23">
        <v>1</v>
      </c>
      <c r="M127" s="23" t="s">
        <v>16</v>
      </c>
      <c r="N127" s="23">
        <v>1</v>
      </c>
      <c r="O127" s="24" t="s">
        <v>1246</v>
      </c>
      <c r="P127" s="20" t="s">
        <v>1247</v>
      </c>
      <c r="Q127" s="20" t="s">
        <v>1246</v>
      </c>
      <c r="R127" s="20" t="s">
        <v>1248</v>
      </c>
      <c r="S127" s="20">
        <v>12</v>
      </c>
      <c r="T127" s="25" t="s">
        <v>1249</v>
      </c>
      <c r="U127" s="20" t="s">
        <v>807</v>
      </c>
      <c r="V127" s="20" t="s">
        <v>251</v>
      </c>
      <c r="W127" s="26" t="s">
        <v>1031</v>
      </c>
      <c r="X127" s="20" t="s">
        <v>16</v>
      </c>
      <c r="Y127" s="20" t="s">
        <v>16</v>
      </c>
      <c r="Z127" s="20" t="str">
        <f t="shared" si="17"/>
        <v>-</v>
      </c>
      <c r="AA127" s="20" t="s">
        <v>16</v>
      </c>
      <c r="AB127" s="20">
        <v>46101</v>
      </c>
      <c r="AC127" s="27">
        <v>15650000</v>
      </c>
      <c r="AD127" s="20" t="s">
        <v>1074</v>
      </c>
      <c r="AE127" s="20" t="s">
        <v>1168</v>
      </c>
      <c r="AF127" s="20">
        <v>4</v>
      </c>
      <c r="AG127" s="20">
        <v>1</v>
      </c>
      <c r="AH127" s="20">
        <v>6</v>
      </c>
      <c r="AI127" s="20">
        <v>0.5</v>
      </c>
      <c r="AJ127" s="20">
        <v>6</v>
      </c>
      <c r="AK127" s="20">
        <v>1</v>
      </c>
      <c r="AL127" s="20">
        <v>0</v>
      </c>
      <c r="AM127" s="20">
        <v>0</v>
      </c>
      <c r="AN127" s="20">
        <v>1</v>
      </c>
      <c r="AO127" s="20">
        <v>1</v>
      </c>
      <c r="AP127" s="26">
        <v>42558</v>
      </c>
      <c r="AQ127" s="26" t="s">
        <v>16</v>
      </c>
      <c r="AR127" s="26" t="s">
        <v>16</v>
      </c>
      <c r="AS127" s="20" t="s">
        <v>16</v>
      </c>
      <c r="AT127" s="26" t="s">
        <v>16</v>
      </c>
      <c r="AU127" s="26" t="s">
        <v>16</v>
      </c>
      <c r="AV127" s="26" t="s">
        <v>16</v>
      </c>
      <c r="AW127" s="28" t="s">
        <v>16</v>
      </c>
      <c r="AX127" s="28" t="s">
        <v>16</v>
      </c>
      <c r="AY127" s="28" t="s">
        <v>16</v>
      </c>
      <c r="AZ127" s="28" t="s">
        <v>16</v>
      </c>
      <c r="BA127" s="28" t="s">
        <v>16</v>
      </c>
      <c r="BB127" s="29">
        <v>0</v>
      </c>
      <c r="BC127" s="26">
        <v>42339</v>
      </c>
      <c r="BD127" s="26">
        <v>42458</v>
      </c>
      <c r="BE127" s="26" t="s">
        <v>1250</v>
      </c>
      <c r="BF127" s="20" t="s">
        <v>1245</v>
      </c>
      <c r="BG127" s="20">
        <v>0</v>
      </c>
      <c r="BH127" s="27">
        <v>0</v>
      </c>
      <c r="BI127" s="20" t="s">
        <v>16</v>
      </c>
      <c r="BJ127" s="20" t="s">
        <v>16</v>
      </c>
      <c r="BK127" s="20" t="s">
        <v>16</v>
      </c>
      <c r="BL127" s="20" t="s">
        <v>16</v>
      </c>
      <c r="BM127" s="20" t="s">
        <v>16</v>
      </c>
      <c r="BN127" s="20" t="s">
        <v>16</v>
      </c>
      <c r="BO127" s="20" t="s">
        <v>16</v>
      </c>
      <c r="BP127" s="20" t="s">
        <v>16</v>
      </c>
      <c r="BQ127" s="20" t="s">
        <v>16</v>
      </c>
      <c r="BR127" s="20" t="s">
        <v>16</v>
      </c>
      <c r="BS127" s="20" t="s">
        <v>16</v>
      </c>
      <c r="BT127" s="20" t="s">
        <v>16</v>
      </c>
      <c r="BU127" s="20" t="s">
        <v>16</v>
      </c>
      <c r="BV127" s="20" t="s">
        <v>16</v>
      </c>
      <c r="BW127" s="20" t="s">
        <v>16</v>
      </c>
      <c r="BX127" s="20" t="s">
        <v>16</v>
      </c>
      <c r="BY127" s="20" t="s">
        <v>16</v>
      </c>
      <c r="BZ127" s="20" t="s">
        <v>16</v>
      </c>
      <c r="CA127" s="20" t="s">
        <v>16</v>
      </c>
      <c r="CB127" s="20" t="s">
        <v>16</v>
      </c>
      <c r="CC127" s="20" t="s">
        <v>16</v>
      </c>
      <c r="CD127" s="20" t="s">
        <v>16</v>
      </c>
      <c r="CE127" s="20">
        <f t="shared" si="18"/>
        <v>0</v>
      </c>
      <c r="CF127" s="20" t="s">
        <v>16</v>
      </c>
      <c r="CG127" s="20" t="s">
        <v>16</v>
      </c>
      <c r="CH127" s="20" t="s">
        <v>16</v>
      </c>
      <c r="CI127" s="27" t="s">
        <v>16</v>
      </c>
      <c r="CJ127" s="27" t="s">
        <v>16</v>
      </c>
      <c r="CK127" s="31" t="s">
        <v>16</v>
      </c>
      <c r="CL127" s="27" t="s">
        <v>16</v>
      </c>
      <c r="CM127" s="20" t="s">
        <v>16</v>
      </c>
      <c r="CN127" s="20" t="s">
        <v>16</v>
      </c>
      <c r="CO127" s="20" t="s">
        <v>16</v>
      </c>
      <c r="CP127" s="20" t="s">
        <v>16</v>
      </c>
      <c r="CQ127" s="20" t="s">
        <v>16</v>
      </c>
      <c r="CR127" s="20" t="s">
        <v>16</v>
      </c>
      <c r="CS127" s="27">
        <v>1403017.24</v>
      </c>
      <c r="CT127" s="79">
        <f>IF(OR(CS127="",CS127="-"),"NA",IF(CS127&gt;10000000000,1,IF(CS127&gt;3000000000,2,IF(CS127&gt;1000000000,3,IF(CS127&gt;600000000,4,IF(CS127&gt;200000000,5,IF(CS127&gt;100000000,6,IF(CS127&gt;50000000,7,IF(CS127&gt;30000000,8,IF(CS127&gt;10000000,9,IF(CS127&gt;7000000,10,IF(CS127&gt;4000000,11,IF(CS127&gt;2000000,12,IF(CS127&gt;1000000,13,IF(CS127&gt;700000,14,IF(CS127&gt;600000,15,IF(CS127&gt;500000,16,IF(CS127&gt;400000,17,IF(CS127&gt;300000,18,IF(CS127&gt;200000,19,IF(CS127&gt;=0,20,ERROR”)))))))))))))))))))))</f>
        <v>13</v>
      </c>
      <c r="CU127" s="27">
        <v>1627499.9983999999</v>
      </c>
      <c r="CV127" s="27">
        <f t="shared" si="16"/>
        <v>14246982.76</v>
      </c>
      <c r="CW127" s="32">
        <v>0.91035033610223637</v>
      </c>
      <c r="CX127" s="32">
        <v>8.9649663897763576E-2</v>
      </c>
      <c r="CY127" s="27">
        <v>14022500.001600001</v>
      </c>
      <c r="CZ127" s="20" t="s">
        <v>16</v>
      </c>
      <c r="DA127" s="20" t="s">
        <v>16</v>
      </c>
      <c r="DB127" s="20">
        <v>119</v>
      </c>
      <c r="DC127" s="20">
        <v>3.9666666666666668</v>
      </c>
      <c r="DD127" s="30">
        <v>0.01</v>
      </c>
      <c r="DE127" s="20">
        <v>0</v>
      </c>
      <c r="DF127" s="20"/>
      <c r="DG127" s="20">
        <v>0</v>
      </c>
      <c r="DH127" s="20">
        <v>0</v>
      </c>
      <c r="DI127" s="20">
        <v>1</v>
      </c>
      <c r="DJ127" s="20">
        <v>0</v>
      </c>
      <c r="DK127" s="20">
        <v>841810.66</v>
      </c>
      <c r="DL127" s="68">
        <v>581206.68000000005</v>
      </c>
      <c r="DM127" s="28">
        <v>43217</v>
      </c>
      <c r="DN127" s="34">
        <v>1</v>
      </c>
      <c r="DO127" s="33">
        <f t="shared" si="19"/>
        <v>1</v>
      </c>
      <c r="DP127" s="33">
        <f t="shared" si="20"/>
        <v>0</v>
      </c>
      <c r="DQ127" s="33">
        <f t="shared" si="21"/>
        <v>1</v>
      </c>
      <c r="DR127" s="33">
        <f t="shared" si="22"/>
        <v>0</v>
      </c>
      <c r="DS127" s="27">
        <f t="shared" si="23"/>
        <v>1403017.24</v>
      </c>
      <c r="DT127" s="27">
        <f t="shared" si="24"/>
        <v>0</v>
      </c>
      <c r="DU127" s="27">
        <f t="shared" si="25"/>
        <v>0</v>
      </c>
      <c r="DV127" s="27">
        <f t="shared" si="26"/>
        <v>1403017.24</v>
      </c>
      <c r="DW127" s="27">
        <f t="shared" si="30"/>
        <v>1403017.24</v>
      </c>
      <c r="DX127" s="20" t="s">
        <v>16</v>
      </c>
      <c r="DY127" s="20" t="s">
        <v>16</v>
      </c>
      <c r="DZ127" s="20" t="s">
        <v>16</v>
      </c>
      <c r="EA127" s="20" t="s">
        <v>16</v>
      </c>
      <c r="EB127" s="20">
        <v>1403017.24</v>
      </c>
      <c r="EC127" s="20">
        <v>0</v>
      </c>
      <c r="ED127" s="20" t="s">
        <v>16</v>
      </c>
      <c r="EE127" s="20">
        <v>0</v>
      </c>
      <c r="EF127" s="20">
        <v>0</v>
      </c>
      <c r="EG127" s="20" t="s">
        <v>16</v>
      </c>
      <c r="EH127" s="20">
        <v>1403017.24</v>
      </c>
      <c r="EI127" s="20" t="s">
        <v>16</v>
      </c>
      <c r="EJ127" s="20" t="s">
        <v>16</v>
      </c>
      <c r="EK127" s="20" t="s">
        <v>16</v>
      </c>
      <c r="EL127" s="20" t="s">
        <v>1074</v>
      </c>
      <c r="EM127" s="20" t="s">
        <v>1245</v>
      </c>
      <c r="EN127" s="20" t="s">
        <v>16</v>
      </c>
      <c r="EO127" s="20" t="s">
        <v>1168</v>
      </c>
      <c r="EP127" s="20" t="s">
        <v>16</v>
      </c>
      <c r="EQ127" s="20" t="s">
        <v>16</v>
      </c>
      <c r="ER127" s="20" t="s">
        <v>16</v>
      </c>
      <c r="ES127" s="20" t="s">
        <v>1251</v>
      </c>
      <c r="ET127" s="20">
        <v>12</v>
      </c>
      <c r="EU127" s="20">
        <v>4200</v>
      </c>
      <c r="EV127" s="20" t="s">
        <v>811</v>
      </c>
      <c r="EW127" s="20" t="s">
        <v>251</v>
      </c>
      <c r="EX127" s="34" t="s">
        <v>16</v>
      </c>
      <c r="EY127" s="58">
        <v>1</v>
      </c>
      <c r="EZ127" s="21"/>
    </row>
    <row r="128" spans="1:156" s="64" customFormat="1" ht="12.75" customHeight="1" x14ac:dyDescent="0.2">
      <c r="A128" s="64" t="s">
        <v>1161</v>
      </c>
      <c r="B128" s="64" t="s">
        <v>1163</v>
      </c>
      <c r="C128" s="64">
        <v>1036664</v>
      </c>
      <c r="D128" s="64" t="s">
        <v>1161</v>
      </c>
      <c r="E128" s="64" t="s">
        <v>1162</v>
      </c>
      <c r="F128" s="64" t="s">
        <v>1163</v>
      </c>
      <c r="G128" s="20" t="s">
        <v>194</v>
      </c>
      <c r="H128" s="20" t="s">
        <v>1083</v>
      </c>
      <c r="I128" s="20" t="s">
        <v>323</v>
      </c>
      <c r="J128" s="22" t="s">
        <v>1164</v>
      </c>
      <c r="K128" s="23">
        <v>0</v>
      </c>
      <c r="L128" s="23">
        <v>1</v>
      </c>
      <c r="M128" s="23" t="s">
        <v>16</v>
      </c>
      <c r="N128" s="23">
        <v>1</v>
      </c>
      <c r="O128" s="24" t="s">
        <v>1165</v>
      </c>
      <c r="P128" s="20" t="s">
        <v>1166</v>
      </c>
      <c r="Q128" s="20" t="s">
        <v>1165</v>
      </c>
      <c r="R128" s="20" t="s">
        <v>1167</v>
      </c>
      <c r="S128" s="20">
        <v>5</v>
      </c>
      <c r="T128" s="25" t="s">
        <v>574</v>
      </c>
      <c r="U128" s="20" t="s">
        <v>807</v>
      </c>
      <c r="V128" s="20" t="s">
        <v>251</v>
      </c>
      <c r="W128" s="26" t="s">
        <v>1031</v>
      </c>
      <c r="X128" s="20" t="s">
        <v>16</v>
      </c>
      <c r="Y128" s="20" t="s">
        <v>16</v>
      </c>
      <c r="Z128" s="20" t="str">
        <f t="shared" si="17"/>
        <v>-</v>
      </c>
      <c r="AA128" s="20" t="s">
        <v>16</v>
      </c>
      <c r="AB128" s="20">
        <v>46101</v>
      </c>
      <c r="AC128" s="27">
        <v>1700000</v>
      </c>
      <c r="AD128" s="20" t="s">
        <v>1074</v>
      </c>
      <c r="AE128" s="20" t="s">
        <v>1168</v>
      </c>
      <c r="AF128" s="20">
        <v>4</v>
      </c>
      <c r="AG128" s="20">
        <v>1</v>
      </c>
      <c r="AH128" s="20">
        <v>6</v>
      </c>
      <c r="AI128" s="20">
        <v>0.5</v>
      </c>
      <c r="AJ128" s="20">
        <v>7</v>
      </c>
      <c r="AK128" s="20">
        <v>0</v>
      </c>
      <c r="AL128" s="20">
        <v>0</v>
      </c>
      <c r="AM128" s="20">
        <v>1</v>
      </c>
      <c r="AN128" s="20">
        <v>1</v>
      </c>
      <c r="AO128" s="20">
        <v>1</v>
      </c>
      <c r="AP128" s="26">
        <v>42555</v>
      </c>
      <c r="AQ128" s="26" t="s">
        <v>16</v>
      </c>
      <c r="AR128" s="26" t="s">
        <v>16</v>
      </c>
      <c r="AS128" s="20" t="s">
        <v>16</v>
      </c>
      <c r="AT128" s="26" t="s">
        <v>16</v>
      </c>
      <c r="AU128" s="26" t="s">
        <v>16</v>
      </c>
      <c r="AV128" s="26" t="s">
        <v>16</v>
      </c>
      <c r="AW128" s="28" t="s">
        <v>16</v>
      </c>
      <c r="AX128" s="28" t="s">
        <v>16</v>
      </c>
      <c r="AY128" s="28" t="s">
        <v>16</v>
      </c>
      <c r="AZ128" s="28" t="s">
        <v>16</v>
      </c>
      <c r="BA128" s="28" t="s">
        <v>16</v>
      </c>
      <c r="BB128" s="29">
        <v>0</v>
      </c>
      <c r="BC128" s="26">
        <v>42339</v>
      </c>
      <c r="BD128" s="26">
        <v>42468</v>
      </c>
      <c r="BE128" s="26" t="s">
        <v>1169</v>
      </c>
      <c r="BF128" s="20" t="s">
        <v>1164</v>
      </c>
      <c r="BG128" s="20">
        <v>0</v>
      </c>
      <c r="BH128" s="27">
        <v>0</v>
      </c>
      <c r="BI128" s="20" t="s">
        <v>16</v>
      </c>
      <c r="BJ128" s="20" t="s">
        <v>16</v>
      </c>
      <c r="BK128" s="20" t="s">
        <v>16</v>
      </c>
      <c r="BL128" s="20" t="s">
        <v>16</v>
      </c>
      <c r="BM128" s="20" t="s">
        <v>16</v>
      </c>
      <c r="BN128" s="20" t="s">
        <v>16</v>
      </c>
      <c r="BO128" s="20" t="s">
        <v>16</v>
      </c>
      <c r="BP128" s="20" t="s">
        <v>16</v>
      </c>
      <c r="BQ128" s="20" t="s">
        <v>16</v>
      </c>
      <c r="BR128" s="20" t="s">
        <v>16</v>
      </c>
      <c r="BS128" s="20" t="s">
        <v>16</v>
      </c>
      <c r="BT128" s="20" t="s">
        <v>16</v>
      </c>
      <c r="BU128" s="20" t="s">
        <v>16</v>
      </c>
      <c r="BV128" s="20" t="s">
        <v>16</v>
      </c>
      <c r="BW128" s="20" t="s">
        <v>16</v>
      </c>
      <c r="BX128" s="20" t="s">
        <v>16</v>
      </c>
      <c r="BY128" s="20" t="s">
        <v>16</v>
      </c>
      <c r="BZ128" s="20" t="s">
        <v>16</v>
      </c>
      <c r="CA128" s="20" t="s">
        <v>16</v>
      </c>
      <c r="CB128" s="20" t="s">
        <v>16</v>
      </c>
      <c r="CC128" s="20" t="s">
        <v>16</v>
      </c>
      <c r="CD128" s="20" t="s">
        <v>16</v>
      </c>
      <c r="CE128" s="20">
        <f t="shared" si="18"/>
        <v>0</v>
      </c>
      <c r="CF128" s="20" t="s">
        <v>16</v>
      </c>
      <c r="CG128" s="20" t="s">
        <v>16</v>
      </c>
      <c r="CH128" s="20" t="s">
        <v>16</v>
      </c>
      <c r="CI128" s="27" t="s">
        <v>16</v>
      </c>
      <c r="CJ128" s="27" t="s">
        <v>16</v>
      </c>
      <c r="CK128" s="31" t="s">
        <v>16</v>
      </c>
      <c r="CL128" s="27" t="s">
        <v>16</v>
      </c>
      <c r="CM128" s="20" t="s">
        <v>16</v>
      </c>
      <c r="CN128" s="20" t="s">
        <v>16</v>
      </c>
      <c r="CO128" s="20" t="s">
        <v>16</v>
      </c>
      <c r="CP128" s="20" t="s">
        <v>16</v>
      </c>
      <c r="CQ128" s="20" t="s">
        <v>16</v>
      </c>
      <c r="CR128" s="20" t="s">
        <v>16</v>
      </c>
      <c r="CS128" s="27">
        <v>1465517.24</v>
      </c>
      <c r="CT128" s="79">
        <f>IF(OR(CS128="",CS128="-"),"NA",IF(CS128&gt;10000000000,1,IF(CS128&gt;3000000000,2,IF(CS128&gt;1000000000,3,IF(CS128&gt;600000000,4,IF(CS128&gt;200000000,5,IF(CS128&gt;100000000,6,IF(CS128&gt;50000000,7,IF(CS128&gt;30000000,8,IF(CS128&gt;10000000,9,IF(CS128&gt;7000000,10,IF(CS128&gt;4000000,11,IF(CS128&gt;2000000,12,IF(CS128&gt;1000000,13,IF(CS128&gt;700000,14,IF(CS128&gt;600000,15,IF(CS128&gt;500000,16,IF(CS128&gt;400000,17,IF(CS128&gt;300000,18,IF(CS128&gt;200000,19,IF(CS128&gt;=0,20,ERROR”)))))))))))))))))))))</f>
        <v>13</v>
      </c>
      <c r="CU128" s="27">
        <v>1699999.9983999999</v>
      </c>
      <c r="CV128" s="27">
        <f t="shared" si="16"/>
        <v>234482.76</v>
      </c>
      <c r="CW128" s="32">
        <v>0.13793103529411765</v>
      </c>
      <c r="CX128" s="32">
        <v>0.86206896470588235</v>
      </c>
      <c r="CY128" s="27">
        <v>1.6000000759959221E-3</v>
      </c>
      <c r="CZ128" s="20" t="s">
        <v>16</v>
      </c>
      <c r="DA128" s="20" t="s">
        <v>16</v>
      </c>
      <c r="DB128" s="20">
        <v>129</v>
      </c>
      <c r="DC128" s="20">
        <v>4.3</v>
      </c>
      <c r="DD128" s="30">
        <v>0.01</v>
      </c>
      <c r="DE128" s="20">
        <v>0</v>
      </c>
      <c r="DF128" s="20"/>
      <c r="DG128" s="20">
        <v>0</v>
      </c>
      <c r="DH128" s="20">
        <v>0</v>
      </c>
      <c r="DI128" s="20" t="s">
        <v>16</v>
      </c>
      <c r="DJ128" s="20"/>
      <c r="DK128" s="20" t="s">
        <v>16</v>
      </c>
      <c r="DL128" s="20" t="s">
        <v>16</v>
      </c>
      <c r="DM128" s="20" t="s">
        <v>16</v>
      </c>
      <c r="DN128" s="20"/>
      <c r="DO128" s="33">
        <f t="shared" si="19"/>
        <v>1</v>
      </c>
      <c r="DP128" s="33">
        <f t="shared" si="20"/>
        <v>0</v>
      </c>
      <c r="DQ128" s="33">
        <f t="shared" si="21"/>
        <v>1</v>
      </c>
      <c r="DR128" s="33">
        <f t="shared" si="22"/>
        <v>0</v>
      </c>
      <c r="DS128" s="27">
        <f t="shared" si="23"/>
        <v>1465517.24</v>
      </c>
      <c r="DT128" s="27">
        <f t="shared" si="24"/>
        <v>0</v>
      </c>
      <c r="DU128" s="27">
        <f t="shared" si="25"/>
        <v>0</v>
      </c>
      <c r="DV128" s="27">
        <f t="shared" si="26"/>
        <v>1465517.24</v>
      </c>
      <c r="DW128" s="27">
        <f t="shared" si="30"/>
        <v>1465517.24</v>
      </c>
      <c r="DX128" s="20" t="s">
        <v>16</v>
      </c>
      <c r="DY128" s="20" t="s">
        <v>16</v>
      </c>
      <c r="DZ128" s="20" t="s">
        <v>16</v>
      </c>
      <c r="EA128" s="20" t="s">
        <v>16</v>
      </c>
      <c r="EB128" s="20">
        <v>1465517.24</v>
      </c>
      <c r="EC128" s="20">
        <v>0</v>
      </c>
      <c r="ED128" s="20" t="s">
        <v>16</v>
      </c>
      <c r="EE128" s="20">
        <v>0</v>
      </c>
      <c r="EF128" s="20">
        <v>0</v>
      </c>
      <c r="EG128" s="20" t="s">
        <v>16</v>
      </c>
      <c r="EH128" s="20">
        <v>1465517.24</v>
      </c>
      <c r="EI128" s="20" t="s">
        <v>16</v>
      </c>
      <c r="EJ128" s="20" t="s">
        <v>16</v>
      </c>
      <c r="EK128" s="20" t="s">
        <v>16</v>
      </c>
      <c r="EL128" s="20" t="s">
        <v>1074</v>
      </c>
      <c r="EM128" s="20" t="s">
        <v>1164</v>
      </c>
      <c r="EN128" s="20" t="s">
        <v>16</v>
      </c>
      <c r="EO128" s="20" t="s">
        <v>1168</v>
      </c>
      <c r="EP128" s="20" t="s">
        <v>16</v>
      </c>
      <c r="EQ128" s="20" t="s">
        <v>16</v>
      </c>
      <c r="ER128" s="20" t="s">
        <v>16</v>
      </c>
      <c r="ES128" s="20" t="s">
        <v>1170</v>
      </c>
      <c r="ET128" s="20">
        <v>5</v>
      </c>
      <c r="EU128" s="20">
        <v>4320</v>
      </c>
      <c r="EV128" s="20" t="s">
        <v>811</v>
      </c>
      <c r="EW128" s="20" t="s">
        <v>251</v>
      </c>
      <c r="EX128" s="34" t="s">
        <v>16</v>
      </c>
      <c r="EY128" s="58">
        <v>1</v>
      </c>
      <c r="EZ128" s="21"/>
    </row>
    <row r="129" spans="1:156" s="64" customFormat="1" ht="12.75" customHeight="1" x14ac:dyDescent="0.2">
      <c r="A129" s="64" t="s">
        <v>1090</v>
      </c>
      <c r="B129" s="64" t="s">
        <v>1092</v>
      </c>
      <c r="C129" s="64">
        <v>1033446</v>
      </c>
      <c r="D129" s="64" t="s">
        <v>1090</v>
      </c>
      <c r="E129" s="64" t="s">
        <v>1091</v>
      </c>
      <c r="F129" s="64" t="s">
        <v>1092</v>
      </c>
      <c r="G129" s="20" t="s">
        <v>194</v>
      </c>
      <c r="H129" s="20" t="s">
        <v>1083</v>
      </c>
      <c r="I129" s="20" t="s">
        <v>323</v>
      </c>
      <c r="J129" s="22" t="s">
        <v>1093</v>
      </c>
      <c r="K129" s="23">
        <v>0</v>
      </c>
      <c r="L129" s="23">
        <v>1</v>
      </c>
      <c r="M129" s="23" t="s">
        <v>16</v>
      </c>
      <c r="N129" s="23">
        <v>1</v>
      </c>
      <c r="O129" s="24" t="s">
        <v>1094</v>
      </c>
      <c r="P129" s="20" t="s">
        <v>1095</v>
      </c>
      <c r="Q129" s="20" t="s">
        <v>1094</v>
      </c>
      <c r="R129" s="20" t="s">
        <v>1096</v>
      </c>
      <c r="S129" s="20">
        <v>131</v>
      </c>
      <c r="T129" s="25" t="s">
        <v>1097</v>
      </c>
      <c r="U129" s="20" t="s">
        <v>795</v>
      </c>
      <c r="V129" s="20" t="s">
        <v>251</v>
      </c>
      <c r="W129" s="26" t="s">
        <v>1031</v>
      </c>
      <c r="X129" s="20" t="s">
        <v>16</v>
      </c>
      <c r="Y129" s="20" t="s">
        <v>16</v>
      </c>
      <c r="Z129" s="20" t="str">
        <f t="shared" si="17"/>
        <v>-</v>
      </c>
      <c r="AA129" s="20" t="s">
        <v>16</v>
      </c>
      <c r="AB129" s="20">
        <v>46101</v>
      </c>
      <c r="AC129" s="27">
        <v>26000000</v>
      </c>
      <c r="AD129" s="20" t="s">
        <v>1074</v>
      </c>
      <c r="AE129" s="20" t="s">
        <v>1098</v>
      </c>
      <c r="AF129" s="20">
        <v>4</v>
      </c>
      <c r="AG129" s="20">
        <v>1</v>
      </c>
      <c r="AH129" s="20">
        <v>12</v>
      </c>
      <c r="AI129" s="20">
        <v>1</v>
      </c>
      <c r="AJ129" s="20">
        <v>7</v>
      </c>
      <c r="AK129" s="20">
        <v>1</v>
      </c>
      <c r="AL129" s="20">
        <v>0</v>
      </c>
      <c r="AM129" s="20">
        <v>1</v>
      </c>
      <c r="AN129" s="20">
        <v>1</v>
      </c>
      <c r="AO129" s="20">
        <v>1</v>
      </c>
      <c r="AP129" s="26">
        <v>42373</v>
      </c>
      <c r="AQ129" s="26" t="s">
        <v>16</v>
      </c>
      <c r="AR129" s="26" t="s">
        <v>16</v>
      </c>
      <c r="AS129" s="20" t="s">
        <v>16</v>
      </c>
      <c r="AT129" s="26" t="s">
        <v>16</v>
      </c>
      <c r="AU129" s="26" t="s">
        <v>16</v>
      </c>
      <c r="AV129" s="26" t="s">
        <v>16</v>
      </c>
      <c r="AW129" s="28" t="s">
        <v>16</v>
      </c>
      <c r="AX129" s="28" t="s">
        <v>16</v>
      </c>
      <c r="AY129" s="28" t="s">
        <v>16</v>
      </c>
      <c r="AZ129" s="28" t="s">
        <v>16</v>
      </c>
      <c r="BA129" s="28" t="s">
        <v>16</v>
      </c>
      <c r="BB129" s="29">
        <v>0</v>
      </c>
      <c r="BC129" s="26">
        <v>42339</v>
      </c>
      <c r="BD129" s="26">
        <v>42455</v>
      </c>
      <c r="BE129" s="26">
        <v>42225</v>
      </c>
      <c r="BF129" s="20" t="s">
        <v>1093</v>
      </c>
      <c r="BG129" s="20">
        <v>0</v>
      </c>
      <c r="BH129" s="27">
        <v>0</v>
      </c>
      <c r="BI129" s="20" t="s">
        <v>16</v>
      </c>
      <c r="BJ129" s="20" t="s">
        <v>16</v>
      </c>
      <c r="BK129" s="20" t="s">
        <v>16</v>
      </c>
      <c r="BL129" s="20" t="s">
        <v>16</v>
      </c>
      <c r="BM129" s="20" t="s">
        <v>16</v>
      </c>
      <c r="BN129" s="20" t="s">
        <v>16</v>
      </c>
      <c r="BO129" s="20" t="s">
        <v>16</v>
      </c>
      <c r="BP129" s="20" t="s">
        <v>16</v>
      </c>
      <c r="BQ129" s="20" t="s">
        <v>16</v>
      </c>
      <c r="BR129" s="20" t="s">
        <v>16</v>
      </c>
      <c r="BS129" s="20" t="s">
        <v>16</v>
      </c>
      <c r="BT129" s="20" t="s">
        <v>16</v>
      </c>
      <c r="BU129" s="20" t="s">
        <v>16</v>
      </c>
      <c r="BV129" s="20" t="s">
        <v>16</v>
      </c>
      <c r="BW129" s="20" t="s">
        <v>16</v>
      </c>
      <c r="BX129" s="20" t="s">
        <v>16</v>
      </c>
      <c r="BY129" s="20" t="s">
        <v>16</v>
      </c>
      <c r="BZ129" s="20" t="s">
        <v>16</v>
      </c>
      <c r="CA129" s="20" t="s">
        <v>16</v>
      </c>
      <c r="CB129" s="20" t="s">
        <v>16</v>
      </c>
      <c r="CC129" s="20" t="s">
        <v>16</v>
      </c>
      <c r="CD129" s="20" t="s">
        <v>16</v>
      </c>
      <c r="CE129" s="20">
        <f t="shared" si="18"/>
        <v>0</v>
      </c>
      <c r="CF129" s="20" t="s">
        <v>16</v>
      </c>
      <c r="CG129" s="20" t="s">
        <v>16</v>
      </c>
      <c r="CH129" s="20" t="s">
        <v>16</v>
      </c>
      <c r="CI129" s="27" t="s">
        <v>16</v>
      </c>
      <c r="CJ129" s="27" t="s">
        <v>16</v>
      </c>
      <c r="CK129" s="31" t="s">
        <v>16</v>
      </c>
      <c r="CL129" s="27" t="s">
        <v>16</v>
      </c>
      <c r="CM129" s="20" t="s">
        <v>16</v>
      </c>
      <c r="CN129" s="20" t="s">
        <v>16</v>
      </c>
      <c r="CO129" s="20" t="s">
        <v>16</v>
      </c>
      <c r="CP129" s="20" t="s">
        <v>16</v>
      </c>
      <c r="CQ129" s="20" t="s">
        <v>16</v>
      </c>
      <c r="CR129" s="20" t="s">
        <v>16</v>
      </c>
      <c r="CS129" s="27">
        <v>1898750</v>
      </c>
      <c r="CT129" s="79">
        <f>IF(OR(CS129="",CS129="-"),"NA",IF(CS129&gt;10000000000,1,IF(CS129&gt;3000000000,2,IF(CS129&gt;1000000000,3,IF(CS129&gt;600000000,4,IF(CS129&gt;200000000,5,IF(CS129&gt;100000000,6,IF(CS129&gt;50000000,7,IF(CS129&gt;30000000,8,IF(CS129&gt;10000000,9,IF(CS129&gt;7000000,10,IF(CS129&gt;4000000,11,IF(CS129&gt;2000000,12,IF(CS129&gt;1000000,13,IF(CS129&gt;700000,14,IF(CS129&gt;600000,15,IF(CS129&gt;500000,16,IF(CS129&gt;400000,17,IF(CS129&gt;300000,18,IF(CS129&gt;200000,19,IF(CS129&gt;=0,20,ERROR”)))))))))))))))))))))</f>
        <v>13</v>
      </c>
      <c r="CU129" s="27">
        <v>2202550</v>
      </c>
      <c r="CV129" s="27">
        <f t="shared" si="16"/>
        <v>24101250</v>
      </c>
      <c r="CW129" s="32">
        <v>0.92697115384615381</v>
      </c>
      <c r="CX129" s="32">
        <v>7.3028846153846153E-2</v>
      </c>
      <c r="CY129" s="27">
        <v>23797450</v>
      </c>
      <c r="CZ129" s="20" t="s">
        <v>16</v>
      </c>
      <c r="DA129" s="20" t="s">
        <v>16</v>
      </c>
      <c r="DB129" s="20">
        <v>116</v>
      </c>
      <c r="DC129" s="20">
        <v>3.8666666666666667</v>
      </c>
      <c r="DD129" s="30">
        <v>0.01</v>
      </c>
      <c r="DE129" s="20">
        <v>0</v>
      </c>
      <c r="DF129" s="20"/>
      <c r="DG129" s="20">
        <v>0</v>
      </c>
      <c r="DH129" s="20">
        <v>0</v>
      </c>
      <c r="DI129" s="20">
        <v>1</v>
      </c>
      <c r="DJ129" s="20">
        <v>0</v>
      </c>
      <c r="DK129" s="20">
        <v>1635852.08</v>
      </c>
      <c r="DL129" s="76">
        <v>0</v>
      </c>
      <c r="DM129" s="28">
        <v>42916</v>
      </c>
      <c r="DN129" s="34">
        <v>1</v>
      </c>
      <c r="DO129" s="33">
        <f t="shared" si="19"/>
        <v>1</v>
      </c>
      <c r="DP129" s="33">
        <f t="shared" si="20"/>
        <v>0</v>
      </c>
      <c r="DQ129" s="33">
        <f t="shared" si="21"/>
        <v>1</v>
      </c>
      <c r="DR129" s="33">
        <f t="shared" si="22"/>
        <v>0</v>
      </c>
      <c r="DS129" s="27">
        <f t="shared" si="23"/>
        <v>1898750</v>
      </c>
      <c r="DT129" s="27">
        <f t="shared" si="24"/>
        <v>0</v>
      </c>
      <c r="DU129" s="27">
        <f t="shared" si="25"/>
        <v>0</v>
      </c>
      <c r="DV129" s="27">
        <f t="shared" si="26"/>
        <v>1898750</v>
      </c>
      <c r="DW129" s="27">
        <f t="shared" si="30"/>
        <v>1898750</v>
      </c>
      <c r="DX129" s="20" t="s">
        <v>16</v>
      </c>
      <c r="DY129" s="20" t="s">
        <v>16</v>
      </c>
      <c r="DZ129" s="20" t="s">
        <v>16</v>
      </c>
      <c r="EA129" s="20" t="s">
        <v>16</v>
      </c>
      <c r="EB129" s="20">
        <v>1898750</v>
      </c>
      <c r="EC129" s="20">
        <v>0</v>
      </c>
      <c r="ED129" s="20" t="s">
        <v>16</v>
      </c>
      <c r="EE129" s="20">
        <v>0</v>
      </c>
      <c r="EF129" s="20">
        <v>0</v>
      </c>
      <c r="EG129" s="20" t="s">
        <v>16</v>
      </c>
      <c r="EH129" s="20">
        <v>1898750</v>
      </c>
      <c r="EI129" s="20" t="s">
        <v>16</v>
      </c>
      <c r="EJ129" s="20" t="s">
        <v>16</v>
      </c>
      <c r="EK129" s="20" t="s">
        <v>16</v>
      </c>
      <c r="EL129" s="20" t="s">
        <v>1074</v>
      </c>
      <c r="EM129" s="20" t="s">
        <v>1093</v>
      </c>
      <c r="EN129" s="20" t="s">
        <v>16</v>
      </c>
      <c r="EO129" s="20" t="s">
        <v>1098</v>
      </c>
      <c r="EP129" s="20" t="s">
        <v>16</v>
      </c>
      <c r="EQ129" s="20" t="s">
        <v>16</v>
      </c>
      <c r="ER129" s="20" t="s">
        <v>16</v>
      </c>
      <c r="ES129" s="20" t="s">
        <v>1099</v>
      </c>
      <c r="ET129" s="20">
        <v>131</v>
      </c>
      <c r="EU129" s="20">
        <v>1030</v>
      </c>
      <c r="EV129" s="20" t="s">
        <v>799</v>
      </c>
      <c r="EW129" s="20" t="s">
        <v>251</v>
      </c>
      <c r="EX129" s="34" t="s">
        <v>16</v>
      </c>
      <c r="EY129" s="58">
        <v>1</v>
      </c>
      <c r="EZ129" s="21"/>
    </row>
    <row r="130" spans="1:156" s="64" customFormat="1" ht="12.75" customHeight="1" x14ac:dyDescent="0.2">
      <c r="A130" s="64" t="s">
        <v>1252</v>
      </c>
      <c r="B130" s="64" t="s">
        <v>1254</v>
      </c>
      <c r="C130" s="64">
        <v>1032198</v>
      </c>
      <c r="D130" s="64" t="s">
        <v>1252</v>
      </c>
      <c r="E130" s="64" t="s">
        <v>1253</v>
      </c>
      <c r="F130" s="64" t="s">
        <v>1254</v>
      </c>
      <c r="G130" s="20" t="s">
        <v>194</v>
      </c>
      <c r="H130" s="20" t="s">
        <v>1083</v>
      </c>
      <c r="I130" s="20" t="s">
        <v>323</v>
      </c>
      <c r="J130" s="22" t="s">
        <v>1255</v>
      </c>
      <c r="K130" s="23">
        <v>0</v>
      </c>
      <c r="L130" s="23">
        <v>1</v>
      </c>
      <c r="M130" s="23" t="s">
        <v>16</v>
      </c>
      <c r="N130" s="23">
        <v>1</v>
      </c>
      <c r="O130" s="24" t="s">
        <v>1256</v>
      </c>
      <c r="P130" s="20" t="s">
        <v>1257</v>
      </c>
      <c r="Q130" s="20" t="s">
        <v>1258</v>
      </c>
      <c r="R130" s="20" t="s">
        <v>1259</v>
      </c>
      <c r="S130" s="20">
        <v>46</v>
      </c>
      <c r="T130" s="25">
        <v>14310</v>
      </c>
      <c r="U130" s="20" t="s">
        <v>250</v>
      </c>
      <c r="V130" s="20" t="s">
        <v>251</v>
      </c>
      <c r="W130" s="26" t="s">
        <v>1031</v>
      </c>
      <c r="X130" s="20" t="s">
        <v>16</v>
      </c>
      <c r="Y130" s="20" t="s">
        <v>16</v>
      </c>
      <c r="Z130" s="20" t="str">
        <f t="shared" si="17"/>
        <v>-</v>
      </c>
      <c r="AA130" s="20" t="s">
        <v>16</v>
      </c>
      <c r="AB130" s="20">
        <v>46101</v>
      </c>
      <c r="AC130" s="27">
        <v>15650000</v>
      </c>
      <c r="AD130" s="20" t="s">
        <v>1074</v>
      </c>
      <c r="AE130" s="20" t="s">
        <v>1168</v>
      </c>
      <c r="AF130" s="20">
        <v>4</v>
      </c>
      <c r="AG130" s="20">
        <v>1</v>
      </c>
      <c r="AH130" s="20">
        <v>6</v>
      </c>
      <c r="AI130" s="20">
        <v>0.5</v>
      </c>
      <c r="AJ130" s="20">
        <v>6</v>
      </c>
      <c r="AK130" s="20">
        <v>1</v>
      </c>
      <c r="AL130" s="20">
        <v>0</v>
      </c>
      <c r="AM130" s="20">
        <v>0</v>
      </c>
      <c r="AN130" s="20">
        <v>1</v>
      </c>
      <c r="AO130" s="20">
        <v>1</v>
      </c>
      <c r="AP130" s="26">
        <v>42373</v>
      </c>
      <c r="AQ130" s="26" t="s">
        <v>16</v>
      </c>
      <c r="AR130" s="26" t="s">
        <v>16</v>
      </c>
      <c r="AS130" s="20" t="s">
        <v>16</v>
      </c>
      <c r="AT130" s="26" t="s">
        <v>16</v>
      </c>
      <c r="AU130" s="26" t="s">
        <v>16</v>
      </c>
      <c r="AV130" s="26" t="s">
        <v>16</v>
      </c>
      <c r="AW130" s="28" t="s">
        <v>16</v>
      </c>
      <c r="AX130" s="28" t="s">
        <v>16</v>
      </c>
      <c r="AY130" s="28" t="s">
        <v>16</v>
      </c>
      <c r="AZ130" s="28" t="s">
        <v>16</v>
      </c>
      <c r="BA130" s="28" t="s">
        <v>16</v>
      </c>
      <c r="BB130" s="29">
        <v>0</v>
      </c>
      <c r="BC130" s="26">
        <v>42339</v>
      </c>
      <c r="BD130" s="26">
        <v>42518</v>
      </c>
      <c r="BE130" s="26">
        <v>42287</v>
      </c>
      <c r="BF130" s="20" t="s">
        <v>1255</v>
      </c>
      <c r="BG130" s="20">
        <v>0</v>
      </c>
      <c r="BH130" s="27">
        <v>0</v>
      </c>
      <c r="BI130" s="20" t="s">
        <v>16</v>
      </c>
      <c r="BJ130" s="20" t="s">
        <v>16</v>
      </c>
      <c r="BK130" s="20" t="s">
        <v>16</v>
      </c>
      <c r="BL130" s="20" t="s">
        <v>16</v>
      </c>
      <c r="BM130" s="20" t="s">
        <v>16</v>
      </c>
      <c r="BN130" s="20" t="s">
        <v>16</v>
      </c>
      <c r="BO130" s="20" t="s">
        <v>16</v>
      </c>
      <c r="BP130" s="20" t="s">
        <v>16</v>
      </c>
      <c r="BQ130" s="20" t="s">
        <v>16</v>
      </c>
      <c r="BR130" s="20" t="s">
        <v>16</v>
      </c>
      <c r="BS130" s="20" t="s">
        <v>16</v>
      </c>
      <c r="BT130" s="20" t="s">
        <v>16</v>
      </c>
      <c r="BU130" s="20" t="s">
        <v>16</v>
      </c>
      <c r="BV130" s="20" t="s">
        <v>16</v>
      </c>
      <c r="BW130" s="20" t="s">
        <v>16</v>
      </c>
      <c r="BX130" s="20" t="s">
        <v>16</v>
      </c>
      <c r="BY130" s="20" t="s">
        <v>16</v>
      </c>
      <c r="BZ130" s="20" t="s">
        <v>16</v>
      </c>
      <c r="CA130" s="20" t="s">
        <v>16</v>
      </c>
      <c r="CB130" s="20" t="s">
        <v>16</v>
      </c>
      <c r="CC130" s="20" t="s">
        <v>16</v>
      </c>
      <c r="CD130" s="20" t="s">
        <v>16</v>
      </c>
      <c r="CE130" s="20">
        <f t="shared" si="18"/>
        <v>0</v>
      </c>
      <c r="CF130" s="20" t="s">
        <v>16</v>
      </c>
      <c r="CG130" s="20" t="s">
        <v>16</v>
      </c>
      <c r="CH130" s="20" t="s">
        <v>16</v>
      </c>
      <c r="CI130" s="27" t="s">
        <v>16</v>
      </c>
      <c r="CJ130" s="27" t="s">
        <v>16</v>
      </c>
      <c r="CK130" s="31" t="s">
        <v>16</v>
      </c>
      <c r="CL130" s="27" t="s">
        <v>16</v>
      </c>
      <c r="CM130" s="20" t="s">
        <v>16</v>
      </c>
      <c r="CN130" s="20" t="s">
        <v>16</v>
      </c>
      <c r="CO130" s="20" t="s">
        <v>16</v>
      </c>
      <c r="CP130" s="20" t="s">
        <v>16</v>
      </c>
      <c r="CQ130" s="20" t="s">
        <v>16</v>
      </c>
      <c r="CR130" s="20" t="s">
        <v>16</v>
      </c>
      <c r="CS130" s="27">
        <v>1683620.69</v>
      </c>
      <c r="CT130" s="79">
        <f>IF(OR(CS130="",CS130="-"),"NA",IF(CS130&gt;10000000000,1,IF(CS130&gt;3000000000,2,IF(CS130&gt;1000000000,3,IF(CS130&gt;600000000,4,IF(CS130&gt;200000000,5,IF(CS130&gt;100000000,6,IF(CS130&gt;50000000,7,IF(CS130&gt;30000000,8,IF(CS130&gt;10000000,9,IF(CS130&gt;7000000,10,IF(CS130&gt;4000000,11,IF(CS130&gt;2000000,12,IF(CS130&gt;1000000,13,IF(CS130&gt;700000,14,IF(CS130&gt;600000,15,IF(CS130&gt;500000,16,IF(CS130&gt;400000,17,IF(CS130&gt;300000,18,IF(CS130&gt;200000,19,IF(CS130&gt;=0,20,ERROR”)))))))))))))))))))))</f>
        <v>13</v>
      </c>
      <c r="CU130" s="27">
        <v>1953000.0003999998</v>
      </c>
      <c r="CV130" s="27">
        <f t="shared" ref="CV130:CV193" si="31">(AC130-CS130)</f>
        <v>13966379.310000001</v>
      </c>
      <c r="CW130" s="32">
        <v>0.89242040319488825</v>
      </c>
      <c r="CX130" s="32">
        <v>0.10757959680511182</v>
      </c>
      <c r="CY130" s="27">
        <v>13696999.999600001</v>
      </c>
      <c r="CZ130" s="20" t="s">
        <v>16</v>
      </c>
      <c r="DA130" s="20" t="s">
        <v>16</v>
      </c>
      <c r="DB130" s="20">
        <v>179</v>
      </c>
      <c r="DC130" s="20">
        <v>5.9666666666666668</v>
      </c>
      <c r="DD130" s="30">
        <v>0.01</v>
      </c>
      <c r="DE130" s="20">
        <v>0</v>
      </c>
      <c r="DF130" s="20"/>
      <c r="DG130" s="20">
        <v>0</v>
      </c>
      <c r="DH130" s="20">
        <v>0</v>
      </c>
      <c r="DI130" s="20">
        <v>1</v>
      </c>
      <c r="DJ130" s="20">
        <v>0</v>
      </c>
      <c r="DK130" s="20">
        <v>1682874.71</v>
      </c>
      <c r="DL130" s="76">
        <v>0</v>
      </c>
      <c r="DM130" s="28">
        <v>42846</v>
      </c>
      <c r="DN130" s="34">
        <v>1</v>
      </c>
      <c r="DO130" s="33">
        <f t="shared" si="19"/>
        <v>1</v>
      </c>
      <c r="DP130" s="33">
        <f t="shared" si="20"/>
        <v>0</v>
      </c>
      <c r="DQ130" s="33">
        <f t="shared" si="21"/>
        <v>1</v>
      </c>
      <c r="DR130" s="33">
        <f t="shared" si="22"/>
        <v>0</v>
      </c>
      <c r="DS130" s="27">
        <f t="shared" si="23"/>
        <v>1683620.69</v>
      </c>
      <c r="DT130" s="27">
        <f t="shared" si="24"/>
        <v>0</v>
      </c>
      <c r="DU130" s="27">
        <f t="shared" si="25"/>
        <v>0</v>
      </c>
      <c r="DV130" s="27">
        <f t="shared" si="26"/>
        <v>1683620.69</v>
      </c>
      <c r="DW130" s="27">
        <f t="shared" si="30"/>
        <v>1683620.69</v>
      </c>
      <c r="DX130" s="20" t="s">
        <v>16</v>
      </c>
      <c r="DY130" s="20" t="s">
        <v>16</v>
      </c>
      <c r="DZ130" s="20" t="s">
        <v>16</v>
      </c>
      <c r="EA130" s="20" t="s">
        <v>16</v>
      </c>
      <c r="EB130" s="20">
        <v>1683620.69</v>
      </c>
      <c r="EC130" s="20">
        <v>0</v>
      </c>
      <c r="ED130" s="20" t="s">
        <v>16</v>
      </c>
      <c r="EE130" s="20">
        <v>0</v>
      </c>
      <c r="EF130" s="20">
        <v>0</v>
      </c>
      <c r="EG130" s="20" t="s">
        <v>16</v>
      </c>
      <c r="EH130" s="20">
        <v>1683620.69</v>
      </c>
      <c r="EI130" s="20" t="s">
        <v>16</v>
      </c>
      <c r="EJ130" s="20" t="s">
        <v>16</v>
      </c>
      <c r="EK130" s="20" t="s">
        <v>16</v>
      </c>
      <c r="EL130" s="20" t="s">
        <v>1074</v>
      </c>
      <c r="EM130" s="20" t="s">
        <v>1255</v>
      </c>
      <c r="EN130" s="20" t="s">
        <v>16</v>
      </c>
      <c r="EO130" s="20" t="s">
        <v>1168</v>
      </c>
      <c r="EP130" s="20" t="s">
        <v>16</v>
      </c>
      <c r="EQ130" s="20" t="s">
        <v>16</v>
      </c>
      <c r="ER130" s="20" t="s">
        <v>16</v>
      </c>
      <c r="ES130" s="20" t="s">
        <v>1260</v>
      </c>
      <c r="ET130" s="20">
        <v>46</v>
      </c>
      <c r="EU130" s="20">
        <v>14310</v>
      </c>
      <c r="EV130" s="20" t="s">
        <v>319</v>
      </c>
      <c r="EW130" s="20" t="s">
        <v>251</v>
      </c>
      <c r="EX130" s="34" t="s">
        <v>16</v>
      </c>
      <c r="EY130" s="58">
        <v>1</v>
      </c>
      <c r="EZ130" s="21"/>
    </row>
    <row r="131" spans="1:156" s="64" customFormat="1" ht="12.75" customHeight="1" x14ac:dyDescent="0.2">
      <c r="A131" s="64" t="s">
        <v>1080</v>
      </c>
      <c r="B131" s="64" t="s">
        <v>1082</v>
      </c>
      <c r="C131" s="64">
        <v>1038638</v>
      </c>
      <c r="D131" s="64" t="s">
        <v>1080</v>
      </c>
      <c r="E131" s="64" t="s">
        <v>1081</v>
      </c>
      <c r="F131" s="64" t="s">
        <v>1082</v>
      </c>
      <c r="G131" s="20" t="s">
        <v>194</v>
      </c>
      <c r="H131" s="20" t="s">
        <v>1083</v>
      </c>
      <c r="I131" s="20" t="s">
        <v>323</v>
      </c>
      <c r="J131" s="22" t="s">
        <v>1084</v>
      </c>
      <c r="K131" s="23">
        <v>0</v>
      </c>
      <c r="L131" s="23">
        <v>1</v>
      </c>
      <c r="M131" s="23" t="s">
        <v>16</v>
      </c>
      <c r="N131" s="23">
        <v>1</v>
      </c>
      <c r="O131" s="24" t="s">
        <v>1085</v>
      </c>
      <c r="P131" s="20" t="s">
        <v>1086</v>
      </c>
      <c r="Q131" s="20" t="s">
        <v>1085</v>
      </c>
      <c r="R131" s="20" t="s">
        <v>1087</v>
      </c>
      <c r="S131" s="20">
        <v>85</v>
      </c>
      <c r="T131" s="25">
        <v>14000</v>
      </c>
      <c r="U131" s="20" t="s">
        <v>250</v>
      </c>
      <c r="V131" s="20" t="s">
        <v>251</v>
      </c>
      <c r="W131" s="26" t="s">
        <v>1031</v>
      </c>
      <c r="X131" s="20" t="s">
        <v>16</v>
      </c>
      <c r="Y131" s="20" t="s">
        <v>16</v>
      </c>
      <c r="Z131" s="20" t="str">
        <f t="shared" ref="Z131:Z194" si="32">IFERROR(_xlfn.DAYS(BC131,W131),"-")</f>
        <v>-</v>
      </c>
      <c r="AA131" s="20" t="s">
        <v>16</v>
      </c>
      <c r="AB131" s="20">
        <v>46101</v>
      </c>
      <c r="AC131" s="27">
        <v>2441250</v>
      </c>
      <c r="AD131" s="20" t="s">
        <v>1074</v>
      </c>
      <c r="AE131" s="20" t="s">
        <v>1088</v>
      </c>
      <c r="AF131" s="20">
        <v>4</v>
      </c>
      <c r="AG131" s="20">
        <v>1</v>
      </c>
      <c r="AH131" s="20">
        <v>8</v>
      </c>
      <c r="AI131" s="20">
        <v>1</v>
      </c>
      <c r="AJ131" s="20">
        <v>7</v>
      </c>
      <c r="AK131" s="20">
        <v>1</v>
      </c>
      <c r="AL131" s="20">
        <v>0</v>
      </c>
      <c r="AM131" s="20">
        <v>1</v>
      </c>
      <c r="AN131" s="20">
        <v>1</v>
      </c>
      <c r="AO131" s="20">
        <v>1</v>
      </c>
      <c r="AP131" s="26">
        <v>42678</v>
      </c>
      <c r="AQ131" s="26" t="s">
        <v>16</v>
      </c>
      <c r="AR131" s="26" t="s">
        <v>16</v>
      </c>
      <c r="AS131" s="20" t="s">
        <v>16</v>
      </c>
      <c r="AT131" s="26" t="s">
        <v>16</v>
      </c>
      <c r="AU131" s="26" t="s">
        <v>16</v>
      </c>
      <c r="AV131" s="26" t="s">
        <v>16</v>
      </c>
      <c r="AW131" s="28" t="s">
        <v>16</v>
      </c>
      <c r="AX131" s="28" t="s">
        <v>16</v>
      </c>
      <c r="AY131" s="28" t="s">
        <v>16</v>
      </c>
      <c r="AZ131" s="28" t="s">
        <v>16</v>
      </c>
      <c r="BA131" s="28" t="s">
        <v>16</v>
      </c>
      <c r="BB131" s="29">
        <v>0</v>
      </c>
      <c r="BC131" s="26">
        <v>42339</v>
      </c>
      <c r="BD131" s="26">
        <v>42510</v>
      </c>
      <c r="BE131" s="26">
        <v>42225</v>
      </c>
      <c r="BF131" s="20" t="s">
        <v>1084</v>
      </c>
      <c r="BG131" s="20">
        <v>0</v>
      </c>
      <c r="BH131" s="27">
        <v>0</v>
      </c>
      <c r="BI131" s="20" t="s">
        <v>16</v>
      </c>
      <c r="BJ131" s="20" t="s">
        <v>16</v>
      </c>
      <c r="BK131" s="20" t="s">
        <v>16</v>
      </c>
      <c r="BL131" s="20" t="s">
        <v>16</v>
      </c>
      <c r="BM131" s="20" t="s">
        <v>16</v>
      </c>
      <c r="BN131" s="20" t="s">
        <v>16</v>
      </c>
      <c r="BO131" s="20" t="s">
        <v>16</v>
      </c>
      <c r="BP131" s="20" t="s">
        <v>16</v>
      </c>
      <c r="BQ131" s="20" t="s">
        <v>16</v>
      </c>
      <c r="BR131" s="20" t="s">
        <v>16</v>
      </c>
      <c r="BS131" s="20" t="s">
        <v>16</v>
      </c>
      <c r="BT131" s="20" t="s">
        <v>16</v>
      </c>
      <c r="BU131" s="20" t="s">
        <v>16</v>
      </c>
      <c r="BV131" s="20" t="s">
        <v>16</v>
      </c>
      <c r="BW131" s="20" t="s">
        <v>16</v>
      </c>
      <c r="BX131" s="20" t="s">
        <v>16</v>
      </c>
      <c r="BY131" s="20" t="s">
        <v>16</v>
      </c>
      <c r="BZ131" s="20" t="s">
        <v>16</v>
      </c>
      <c r="CA131" s="20" t="s">
        <v>16</v>
      </c>
      <c r="CB131" s="20" t="s">
        <v>16</v>
      </c>
      <c r="CC131" s="20" t="s">
        <v>16</v>
      </c>
      <c r="CD131" s="20" t="s">
        <v>16</v>
      </c>
      <c r="CE131" s="20">
        <f t="shared" ref="CE131:CE194" si="33">SUM(CB131:CD131)</f>
        <v>0</v>
      </c>
      <c r="CF131" s="20" t="s">
        <v>16</v>
      </c>
      <c r="CG131" s="20" t="s">
        <v>16</v>
      </c>
      <c r="CH131" s="20" t="s">
        <v>16</v>
      </c>
      <c r="CI131" s="27" t="s">
        <v>16</v>
      </c>
      <c r="CJ131" s="27" t="s">
        <v>16</v>
      </c>
      <c r="CK131" s="31" t="s">
        <v>16</v>
      </c>
      <c r="CL131" s="27" t="s">
        <v>16</v>
      </c>
      <c r="CM131" s="20" t="s">
        <v>16</v>
      </c>
      <c r="CN131" s="20" t="s">
        <v>16</v>
      </c>
      <c r="CO131" s="20" t="s">
        <v>16</v>
      </c>
      <c r="CP131" s="20" t="s">
        <v>16</v>
      </c>
      <c r="CQ131" s="20" t="s">
        <v>16</v>
      </c>
      <c r="CR131" s="20" t="s">
        <v>16</v>
      </c>
      <c r="CS131" s="27">
        <v>2441250</v>
      </c>
      <c r="CT131" s="79">
        <f>IF(OR(CS131="",CS131="-"),"NA",IF(CS131&gt;10000000000,1,IF(CS131&gt;3000000000,2,IF(CS131&gt;1000000000,3,IF(CS131&gt;600000000,4,IF(CS131&gt;200000000,5,IF(CS131&gt;100000000,6,IF(CS131&gt;50000000,7,IF(CS131&gt;30000000,8,IF(CS131&gt;10000000,9,IF(CS131&gt;7000000,10,IF(CS131&gt;4000000,11,IF(CS131&gt;2000000,12,IF(CS131&gt;1000000,13,IF(CS131&gt;700000,14,IF(CS131&gt;600000,15,IF(CS131&gt;500000,16,IF(CS131&gt;400000,17,IF(CS131&gt;300000,18,IF(CS131&gt;200000,19,IF(CS131&gt;=0,20,ERROR”)))))))))))))))))))))</f>
        <v>12</v>
      </c>
      <c r="CU131" s="27">
        <v>2831850</v>
      </c>
      <c r="CV131" s="27">
        <f t="shared" si="31"/>
        <v>0</v>
      </c>
      <c r="CW131" s="32">
        <v>0</v>
      </c>
      <c r="CX131" s="32">
        <v>1</v>
      </c>
      <c r="CY131" s="27">
        <v>-390600</v>
      </c>
      <c r="CZ131" s="20" t="s">
        <v>16</v>
      </c>
      <c r="DA131" s="20" t="s">
        <v>16</v>
      </c>
      <c r="DB131" s="20">
        <v>171</v>
      </c>
      <c r="DC131" s="20">
        <v>5.7</v>
      </c>
      <c r="DD131" s="30">
        <v>0.01</v>
      </c>
      <c r="DE131" s="20">
        <v>0</v>
      </c>
      <c r="DF131" s="20"/>
      <c r="DG131" s="20">
        <v>0</v>
      </c>
      <c r="DH131" s="20">
        <v>0</v>
      </c>
      <c r="DI131" s="20">
        <v>0</v>
      </c>
      <c r="DJ131" s="20">
        <v>1</v>
      </c>
      <c r="DK131" s="20" t="s">
        <v>16</v>
      </c>
      <c r="DL131" s="20" t="s">
        <v>16</v>
      </c>
      <c r="DM131" s="28" t="s">
        <v>16</v>
      </c>
      <c r="DN131" s="28"/>
      <c r="DO131" s="33">
        <f t="shared" ref="DO131:DO194" si="34">COUNTIF($P$2:$P$338,P131)</f>
        <v>1</v>
      </c>
      <c r="DP131" s="33">
        <f t="shared" ref="DP131:DP194" si="35">COUNTIFS($AD$2:$AD$338, "LP",$P$2:$P$338,P131)</f>
        <v>0</v>
      </c>
      <c r="DQ131" s="33">
        <f t="shared" ref="DQ131:DQ194" si="36">COUNTIFS($AD$2:$AD$338, "AD",$P$2:$P$338,P131)</f>
        <v>1</v>
      </c>
      <c r="DR131" s="33">
        <f t="shared" ref="DR131:DR194" si="37">COUNTIFS($AD$2:$AD$338, "IR", $P$2:$P$338,P131)</f>
        <v>0</v>
      </c>
      <c r="DS131" s="27">
        <f t="shared" ref="DS131:DS194" si="38">SUMIF($P$2:$P$338,P131,$CS$2:$CS$338)</f>
        <v>2441250</v>
      </c>
      <c r="DT131" s="27">
        <f t="shared" ref="DT131:DT194" si="39">SUMIFS($CS$2:$CS$338,$AD$2:$AD$338,"LP",$P$2:$P$338,P131)</f>
        <v>0</v>
      </c>
      <c r="DU131" s="27">
        <f t="shared" ref="DU131:DU194" si="40">SUMIFS($CS$2:$CS$338,$AD$2:$AD$338,"IR",$P$2:$P$338,P131 )</f>
        <v>0</v>
      </c>
      <c r="DV131" s="27">
        <f t="shared" ref="DV131:DV194" si="41">SUMIFS($CS$2:$CS$338,$AD$2:$AD$338,"AD",$P$2:$P$338,P131)</f>
        <v>2441250</v>
      </c>
      <c r="DW131" s="27">
        <f t="shared" si="30"/>
        <v>2441250</v>
      </c>
      <c r="DX131" s="20" t="s">
        <v>16</v>
      </c>
      <c r="DY131" s="20" t="s">
        <v>16</v>
      </c>
      <c r="DZ131" s="20" t="s">
        <v>16</v>
      </c>
      <c r="EA131" s="20" t="s">
        <v>16</v>
      </c>
      <c r="EB131" s="20">
        <v>2441250</v>
      </c>
      <c r="EC131" s="20">
        <v>0</v>
      </c>
      <c r="ED131" s="20" t="s">
        <v>16</v>
      </c>
      <c r="EE131" s="20">
        <v>0</v>
      </c>
      <c r="EF131" s="20">
        <v>0</v>
      </c>
      <c r="EG131" s="20" t="s">
        <v>16</v>
      </c>
      <c r="EH131" s="20">
        <v>2441250</v>
      </c>
      <c r="EI131" s="20" t="s">
        <v>16</v>
      </c>
      <c r="EJ131" s="20" t="s">
        <v>16</v>
      </c>
      <c r="EK131" s="20" t="s">
        <v>16</v>
      </c>
      <c r="EL131" s="20" t="s">
        <v>1074</v>
      </c>
      <c r="EM131" s="20" t="s">
        <v>1084</v>
      </c>
      <c r="EN131" s="20" t="s">
        <v>16</v>
      </c>
      <c r="EO131" s="20" t="s">
        <v>1088</v>
      </c>
      <c r="EP131" s="20" t="s">
        <v>16</v>
      </c>
      <c r="EQ131" s="20" t="s">
        <v>16</v>
      </c>
      <c r="ER131" s="20" t="s">
        <v>16</v>
      </c>
      <c r="ES131" s="20" t="s">
        <v>1089</v>
      </c>
      <c r="ET131" s="20">
        <v>85</v>
      </c>
      <c r="EU131" s="20">
        <v>14000</v>
      </c>
      <c r="EV131" s="20" t="s">
        <v>319</v>
      </c>
      <c r="EW131" s="20" t="s">
        <v>251</v>
      </c>
      <c r="EX131" s="34" t="s">
        <v>16</v>
      </c>
      <c r="EY131" s="58">
        <v>1</v>
      </c>
      <c r="EZ131" s="21"/>
    </row>
    <row r="132" spans="1:156" s="64" customFormat="1" ht="12.75" customHeight="1" x14ac:dyDescent="0.2">
      <c r="A132" s="64" t="s">
        <v>2114</v>
      </c>
      <c r="B132" s="64" t="s">
        <v>2116</v>
      </c>
      <c r="C132" s="64">
        <v>1042111</v>
      </c>
      <c r="D132" s="64" t="s">
        <v>2114</v>
      </c>
      <c r="E132" s="64" t="s">
        <v>2115</v>
      </c>
      <c r="F132" s="64" t="s">
        <v>2116</v>
      </c>
      <c r="G132" s="20" t="s">
        <v>194</v>
      </c>
      <c r="H132" s="20" t="s">
        <v>1083</v>
      </c>
      <c r="I132" s="20" t="s">
        <v>323</v>
      </c>
      <c r="J132" s="22" t="s">
        <v>2117</v>
      </c>
      <c r="K132" s="23">
        <v>0</v>
      </c>
      <c r="L132" s="23">
        <v>1</v>
      </c>
      <c r="M132" s="23" t="s">
        <v>16</v>
      </c>
      <c r="N132" s="23">
        <v>1</v>
      </c>
      <c r="O132" s="24" t="s">
        <v>2118</v>
      </c>
      <c r="P132" s="24" t="s">
        <v>2118</v>
      </c>
      <c r="Q132" s="20" t="s">
        <v>2118</v>
      </c>
      <c r="R132" s="20" t="s">
        <v>2119</v>
      </c>
      <c r="S132" s="20">
        <v>401</v>
      </c>
      <c r="T132" s="25" t="s">
        <v>1803</v>
      </c>
      <c r="U132" s="20" t="s">
        <v>2120</v>
      </c>
      <c r="V132" s="20" t="s">
        <v>2121</v>
      </c>
      <c r="W132" s="26" t="s">
        <v>1031</v>
      </c>
      <c r="X132" s="20" t="s">
        <v>16</v>
      </c>
      <c r="Y132" s="20" t="s">
        <v>16</v>
      </c>
      <c r="Z132" s="20" t="str">
        <f t="shared" si="32"/>
        <v>-</v>
      </c>
      <c r="AA132" s="20" t="s">
        <v>16</v>
      </c>
      <c r="AB132" s="20">
        <v>46101</v>
      </c>
      <c r="AC132" s="27">
        <v>1953000</v>
      </c>
      <c r="AD132" s="20" t="s">
        <v>1074</v>
      </c>
      <c r="AE132" s="20" t="s">
        <v>1168</v>
      </c>
      <c r="AF132" s="20" t="s">
        <v>4870</v>
      </c>
      <c r="AG132" s="20">
        <v>1</v>
      </c>
      <c r="AH132" s="20">
        <v>5</v>
      </c>
      <c r="AI132" s="20">
        <v>0</v>
      </c>
      <c r="AJ132" s="20">
        <v>7</v>
      </c>
      <c r="AK132" s="20">
        <v>0</v>
      </c>
      <c r="AL132" s="20">
        <v>0</v>
      </c>
      <c r="AM132" s="20">
        <v>1</v>
      </c>
      <c r="AN132" s="20">
        <v>0</v>
      </c>
      <c r="AO132" s="20">
        <v>1</v>
      </c>
      <c r="AP132" s="26" t="s">
        <v>1655</v>
      </c>
      <c r="AQ132" s="26" t="s">
        <v>16</v>
      </c>
      <c r="AR132" s="26" t="s">
        <v>16</v>
      </c>
      <c r="AS132" s="20" t="s">
        <v>16</v>
      </c>
      <c r="AT132" s="26" t="s">
        <v>16</v>
      </c>
      <c r="AU132" s="26" t="s">
        <v>16</v>
      </c>
      <c r="AV132" s="26" t="s">
        <v>16</v>
      </c>
      <c r="AW132" s="28" t="s">
        <v>16</v>
      </c>
      <c r="AX132" s="28" t="s">
        <v>16</v>
      </c>
      <c r="AY132" s="28" t="s">
        <v>16</v>
      </c>
      <c r="AZ132" s="28" t="s">
        <v>16</v>
      </c>
      <c r="BA132" s="28" t="s">
        <v>16</v>
      </c>
      <c r="BB132" s="29">
        <v>0</v>
      </c>
      <c r="BC132" s="26">
        <v>42339</v>
      </c>
      <c r="BD132" s="26">
        <v>42521</v>
      </c>
      <c r="BE132" s="26" t="s">
        <v>1250</v>
      </c>
      <c r="BF132" s="20" t="s">
        <v>2117</v>
      </c>
      <c r="BG132" s="20">
        <v>0</v>
      </c>
      <c r="BH132" s="27">
        <v>0</v>
      </c>
      <c r="BI132" s="20" t="s">
        <v>16</v>
      </c>
      <c r="BJ132" s="20" t="s">
        <v>16</v>
      </c>
      <c r="BK132" s="20" t="s">
        <v>16</v>
      </c>
      <c r="BL132" s="20" t="s">
        <v>16</v>
      </c>
      <c r="BM132" s="20" t="s">
        <v>16</v>
      </c>
      <c r="BN132" s="20" t="s">
        <v>16</v>
      </c>
      <c r="BO132" s="20" t="s">
        <v>16</v>
      </c>
      <c r="BP132" s="20" t="s">
        <v>16</v>
      </c>
      <c r="BQ132" s="20" t="s">
        <v>16</v>
      </c>
      <c r="BR132" s="20" t="s">
        <v>16</v>
      </c>
      <c r="BS132" s="20" t="s">
        <v>16</v>
      </c>
      <c r="BT132" s="20" t="s">
        <v>16</v>
      </c>
      <c r="BU132" s="20" t="s">
        <v>16</v>
      </c>
      <c r="BV132" s="20" t="s">
        <v>16</v>
      </c>
      <c r="BW132" s="20" t="s">
        <v>16</v>
      </c>
      <c r="BX132" s="20" t="s">
        <v>16</v>
      </c>
      <c r="BY132" s="20" t="s">
        <v>16</v>
      </c>
      <c r="BZ132" s="20" t="s">
        <v>16</v>
      </c>
      <c r="CA132" s="20" t="s">
        <v>16</v>
      </c>
      <c r="CB132" s="20" t="s">
        <v>16</v>
      </c>
      <c r="CC132" s="20" t="s">
        <v>16</v>
      </c>
      <c r="CD132" s="20" t="s">
        <v>16</v>
      </c>
      <c r="CE132" s="20">
        <f t="shared" si="33"/>
        <v>0</v>
      </c>
      <c r="CF132" s="20" t="s">
        <v>16</v>
      </c>
      <c r="CG132" s="20" t="s">
        <v>16</v>
      </c>
      <c r="CH132" s="20" t="s">
        <v>16</v>
      </c>
      <c r="CI132" s="27" t="s">
        <v>16</v>
      </c>
      <c r="CJ132" s="27" t="s">
        <v>16</v>
      </c>
      <c r="CK132" s="31" t="s">
        <v>16</v>
      </c>
      <c r="CL132" s="27" t="s">
        <v>16</v>
      </c>
      <c r="CM132" s="20" t="s">
        <v>16</v>
      </c>
      <c r="CN132" s="20" t="s">
        <v>16</v>
      </c>
      <c r="CO132" s="20" t="s">
        <v>16</v>
      </c>
      <c r="CP132" s="20" t="s">
        <v>16</v>
      </c>
      <c r="CQ132" s="20" t="s">
        <v>16</v>
      </c>
      <c r="CR132" s="20" t="s">
        <v>16</v>
      </c>
      <c r="CS132" s="27">
        <v>1683620.69</v>
      </c>
      <c r="CT132" s="79">
        <f>IF(OR(CS132="",CS132="-"),"NA",IF(CS132&gt;10000000000,1,IF(CS132&gt;3000000000,2,IF(CS132&gt;1000000000,3,IF(CS132&gt;600000000,4,IF(CS132&gt;200000000,5,IF(CS132&gt;100000000,6,IF(CS132&gt;50000000,7,IF(CS132&gt;30000000,8,IF(CS132&gt;10000000,9,IF(CS132&gt;7000000,10,IF(CS132&gt;4000000,11,IF(CS132&gt;2000000,12,IF(CS132&gt;1000000,13,IF(CS132&gt;700000,14,IF(CS132&gt;600000,15,IF(CS132&gt;500000,16,IF(CS132&gt;400000,17,IF(CS132&gt;300000,18,IF(CS132&gt;200000,19,IF(CS132&gt;=0,20,ERROR”)))))))))))))))))))))</f>
        <v>13</v>
      </c>
      <c r="CU132" s="27">
        <v>1953000.0003999998</v>
      </c>
      <c r="CV132" s="27">
        <f t="shared" si="31"/>
        <v>269379.31000000006</v>
      </c>
      <c r="CW132" s="32">
        <v>0.13793103430619563</v>
      </c>
      <c r="CX132" s="32">
        <v>0.86206896569380442</v>
      </c>
      <c r="CY132" s="27">
        <v>-3.9999978616833687E-4</v>
      </c>
      <c r="CZ132" s="20" t="s">
        <v>16</v>
      </c>
      <c r="DA132" s="20" t="s">
        <v>16</v>
      </c>
      <c r="DB132" s="20">
        <v>182</v>
      </c>
      <c r="DC132" s="20">
        <v>6.0666666666666664</v>
      </c>
      <c r="DD132" s="30">
        <v>0.01</v>
      </c>
      <c r="DE132" s="20">
        <v>1</v>
      </c>
      <c r="DF132" s="20">
        <v>1</v>
      </c>
      <c r="DG132" s="20" t="s">
        <v>2124</v>
      </c>
      <c r="DH132" s="20">
        <v>5</v>
      </c>
      <c r="DI132" s="20" t="s">
        <v>16</v>
      </c>
      <c r="DJ132" s="20"/>
      <c r="DK132" s="20" t="s">
        <v>16</v>
      </c>
      <c r="DL132" s="20" t="s">
        <v>16</v>
      </c>
      <c r="DM132" s="20" t="s">
        <v>16</v>
      </c>
      <c r="DN132" s="20"/>
      <c r="DO132" s="33">
        <f t="shared" si="34"/>
        <v>1</v>
      </c>
      <c r="DP132" s="33">
        <f t="shared" si="35"/>
        <v>0</v>
      </c>
      <c r="DQ132" s="33">
        <f t="shared" si="36"/>
        <v>1</v>
      </c>
      <c r="DR132" s="33">
        <f t="shared" si="37"/>
        <v>0</v>
      </c>
      <c r="DS132" s="27">
        <f t="shared" si="38"/>
        <v>1683620.69</v>
      </c>
      <c r="DT132" s="27">
        <f t="shared" si="39"/>
        <v>0</v>
      </c>
      <c r="DU132" s="27">
        <f t="shared" si="40"/>
        <v>0</v>
      </c>
      <c r="DV132" s="27">
        <f t="shared" si="41"/>
        <v>1683620.69</v>
      </c>
      <c r="DW132" s="27">
        <f t="shared" si="30"/>
        <v>1683620.69</v>
      </c>
      <c r="DX132" s="20" t="s">
        <v>16</v>
      </c>
      <c r="DY132" s="20" t="s">
        <v>16</v>
      </c>
      <c r="DZ132" s="20" t="s">
        <v>16</v>
      </c>
      <c r="EA132" s="20" t="s">
        <v>16</v>
      </c>
      <c r="EB132" s="20">
        <v>1683620.69</v>
      </c>
      <c r="EC132" s="20">
        <v>0</v>
      </c>
      <c r="ED132" s="20" t="s">
        <v>16</v>
      </c>
      <c r="EE132" s="20">
        <v>0</v>
      </c>
      <c r="EF132" s="20">
        <v>0</v>
      </c>
      <c r="EG132" s="20" t="s">
        <v>16</v>
      </c>
      <c r="EH132" s="20">
        <v>1683620.69</v>
      </c>
      <c r="EI132" s="20" t="s">
        <v>16</v>
      </c>
      <c r="EJ132" s="20" t="s">
        <v>16</v>
      </c>
      <c r="EK132" s="20" t="s">
        <v>16</v>
      </c>
      <c r="EL132" s="20" t="s">
        <v>1074</v>
      </c>
      <c r="EM132" s="20" t="s">
        <v>2117</v>
      </c>
      <c r="EN132" s="20" t="s">
        <v>16</v>
      </c>
      <c r="EO132" s="20" t="s">
        <v>1168</v>
      </c>
      <c r="EP132" s="20" t="s">
        <v>16</v>
      </c>
      <c r="EQ132" s="20" t="s">
        <v>16</v>
      </c>
      <c r="ER132" s="20" t="s">
        <v>16</v>
      </c>
      <c r="ES132" s="20" t="s">
        <v>2127</v>
      </c>
      <c r="ET132" s="20">
        <v>401</v>
      </c>
      <c r="EU132" s="20">
        <v>61802</v>
      </c>
      <c r="EV132" s="20" t="s">
        <v>16</v>
      </c>
      <c r="EW132" s="20" t="s">
        <v>2128</v>
      </c>
      <c r="EX132" s="34" t="s">
        <v>16</v>
      </c>
      <c r="EY132" s="58">
        <v>1</v>
      </c>
      <c r="EZ132" s="21"/>
    </row>
    <row r="133" spans="1:156" s="64" customFormat="1" ht="12.75" customHeight="1" x14ac:dyDescent="0.2">
      <c r="A133" s="64" t="s">
        <v>1628</v>
      </c>
      <c r="B133" s="64" t="s">
        <v>1630</v>
      </c>
      <c r="C133" s="64">
        <v>1103310</v>
      </c>
      <c r="D133" s="64" t="s">
        <v>1628</v>
      </c>
      <c r="E133" s="64" t="s">
        <v>1629</v>
      </c>
      <c r="F133" s="64" t="s">
        <v>1630</v>
      </c>
      <c r="G133" s="20" t="s">
        <v>194</v>
      </c>
      <c r="H133" s="20" t="s">
        <v>1083</v>
      </c>
      <c r="I133" s="20" t="s">
        <v>323</v>
      </c>
      <c r="J133" s="22" t="s">
        <v>1631</v>
      </c>
      <c r="K133" s="23">
        <v>0</v>
      </c>
      <c r="L133" s="23">
        <v>1</v>
      </c>
      <c r="M133" s="23" t="s">
        <v>16</v>
      </c>
      <c r="N133" s="23">
        <v>1</v>
      </c>
      <c r="O133" s="24" t="s">
        <v>1632</v>
      </c>
      <c r="P133" s="24" t="s">
        <v>1632</v>
      </c>
      <c r="Q133" s="20" t="s">
        <v>1632</v>
      </c>
      <c r="R133" s="20" t="s">
        <v>1633</v>
      </c>
      <c r="S133" s="20">
        <v>285</v>
      </c>
      <c r="T133" s="25" t="s">
        <v>1634</v>
      </c>
      <c r="U133" s="20" t="s">
        <v>1635</v>
      </c>
      <c r="V133" s="20" t="s">
        <v>1057</v>
      </c>
      <c r="W133" s="26" t="s">
        <v>1031</v>
      </c>
      <c r="X133" s="20" t="s">
        <v>16</v>
      </c>
      <c r="Y133" s="20" t="s">
        <v>16</v>
      </c>
      <c r="Z133" s="20" t="str">
        <f t="shared" si="32"/>
        <v>-</v>
      </c>
      <c r="AA133" s="20" t="s">
        <v>16</v>
      </c>
      <c r="AB133" s="20">
        <v>46101</v>
      </c>
      <c r="AC133" s="27">
        <v>26000000</v>
      </c>
      <c r="AD133" s="20" t="s">
        <v>1074</v>
      </c>
      <c r="AE133" s="20" t="s">
        <v>1168</v>
      </c>
      <c r="AF133" s="20">
        <v>4</v>
      </c>
      <c r="AG133" s="20">
        <v>1</v>
      </c>
      <c r="AH133" s="20">
        <v>6</v>
      </c>
      <c r="AI133" s="20">
        <v>0.5</v>
      </c>
      <c r="AJ133" s="20">
        <v>8</v>
      </c>
      <c r="AK133" s="20">
        <v>0</v>
      </c>
      <c r="AL133" s="20">
        <v>0</v>
      </c>
      <c r="AM133" s="20">
        <v>0</v>
      </c>
      <c r="AN133" s="20">
        <v>0</v>
      </c>
      <c r="AO133" s="20">
        <v>1</v>
      </c>
      <c r="AP133" s="26">
        <v>42528</v>
      </c>
      <c r="AQ133" s="26" t="s">
        <v>16</v>
      </c>
      <c r="AR133" s="26" t="s">
        <v>16</v>
      </c>
      <c r="AS133" s="20" t="s">
        <v>16</v>
      </c>
      <c r="AT133" s="26" t="s">
        <v>16</v>
      </c>
      <c r="AU133" s="26" t="s">
        <v>16</v>
      </c>
      <c r="AV133" s="26" t="s">
        <v>16</v>
      </c>
      <c r="AW133" s="28" t="s">
        <v>16</v>
      </c>
      <c r="AX133" s="28" t="s">
        <v>16</v>
      </c>
      <c r="AY133" s="28" t="s">
        <v>16</v>
      </c>
      <c r="AZ133" s="28" t="s">
        <v>16</v>
      </c>
      <c r="BA133" s="28" t="s">
        <v>16</v>
      </c>
      <c r="BB133" s="29">
        <v>0</v>
      </c>
      <c r="BC133" s="26">
        <v>42339</v>
      </c>
      <c r="BD133" s="26">
        <v>42513</v>
      </c>
      <c r="BE133" s="26">
        <v>42225</v>
      </c>
      <c r="BF133" s="20" t="s">
        <v>1631</v>
      </c>
      <c r="BG133" s="20">
        <v>0</v>
      </c>
      <c r="BH133" s="27">
        <v>0</v>
      </c>
      <c r="BI133" s="20" t="s">
        <v>16</v>
      </c>
      <c r="BJ133" s="20" t="s">
        <v>16</v>
      </c>
      <c r="BK133" s="20" t="s">
        <v>16</v>
      </c>
      <c r="BL133" s="20" t="s">
        <v>16</v>
      </c>
      <c r="BM133" s="20" t="s">
        <v>16</v>
      </c>
      <c r="BN133" s="20" t="s">
        <v>16</v>
      </c>
      <c r="BO133" s="20" t="s">
        <v>16</v>
      </c>
      <c r="BP133" s="20" t="s">
        <v>16</v>
      </c>
      <c r="BQ133" s="20" t="s">
        <v>16</v>
      </c>
      <c r="BR133" s="20" t="s">
        <v>16</v>
      </c>
      <c r="BS133" s="20" t="s">
        <v>16</v>
      </c>
      <c r="BT133" s="20" t="s">
        <v>16</v>
      </c>
      <c r="BU133" s="20" t="s">
        <v>16</v>
      </c>
      <c r="BV133" s="20" t="s">
        <v>16</v>
      </c>
      <c r="BW133" s="20" t="s">
        <v>16</v>
      </c>
      <c r="BX133" s="20" t="s">
        <v>16</v>
      </c>
      <c r="BY133" s="20" t="s">
        <v>16</v>
      </c>
      <c r="BZ133" s="20" t="s">
        <v>16</v>
      </c>
      <c r="CA133" s="20" t="s">
        <v>16</v>
      </c>
      <c r="CB133" s="20" t="s">
        <v>16</v>
      </c>
      <c r="CC133" s="20" t="s">
        <v>16</v>
      </c>
      <c r="CD133" s="20" t="s">
        <v>16</v>
      </c>
      <c r="CE133" s="20">
        <f t="shared" si="33"/>
        <v>0</v>
      </c>
      <c r="CF133" s="20" t="s">
        <v>16</v>
      </c>
      <c r="CG133" s="20" t="s">
        <v>16</v>
      </c>
      <c r="CH133" s="20" t="s">
        <v>16</v>
      </c>
      <c r="CI133" s="27" t="s">
        <v>16</v>
      </c>
      <c r="CJ133" s="27" t="s">
        <v>16</v>
      </c>
      <c r="CK133" s="31" t="s">
        <v>16</v>
      </c>
      <c r="CL133" s="27" t="s">
        <v>16</v>
      </c>
      <c r="CM133" s="20" t="s">
        <v>16</v>
      </c>
      <c r="CN133" s="20" t="s">
        <v>16</v>
      </c>
      <c r="CO133" s="20" t="s">
        <v>16</v>
      </c>
      <c r="CP133" s="20" t="s">
        <v>16</v>
      </c>
      <c r="CQ133" s="20" t="s">
        <v>16</v>
      </c>
      <c r="CR133" s="20" t="s">
        <v>16</v>
      </c>
      <c r="CS133" s="27">
        <v>2984112</v>
      </c>
      <c r="CT133" s="79">
        <f>IF(OR(CS133="",CS133="-"),"NA",IF(CS133&gt;10000000000,1,IF(CS133&gt;3000000000,2,IF(CS133&gt;1000000000,3,IF(CS133&gt;600000000,4,IF(CS133&gt;200000000,5,IF(CS133&gt;100000000,6,IF(CS133&gt;50000000,7,IF(CS133&gt;30000000,8,IF(CS133&gt;10000000,9,IF(CS133&gt;7000000,10,IF(CS133&gt;4000000,11,IF(CS133&gt;2000000,12,IF(CS133&gt;1000000,13,IF(CS133&gt;700000,14,IF(CS133&gt;600000,15,IF(CS133&gt;500000,16,IF(CS133&gt;400000,17,IF(CS133&gt;300000,18,IF(CS133&gt;200000,19,IF(CS133&gt;=0,20,ERROR”)))))))))))))))))))))</f>
        <v>12</v>
      </c>
      <c r="CU133" s="27">
        <v>3461569.92</v>
      </c>
      <c r="CV133" s="27">
        <f t="shared" si="31"/>
        <v>23015888</v>
      </c>
      <c r="CW133" s="32">
        <v>0.88522646153846152</v>
      </c>
      <c r="CX133" s="32">
        <v>0.11477353846153845</v>
      </c>
      <c r="CY133" s="27">
        <v>22538430.079999998</v>
      </c>
      <c r="CZ133" s="20" t="s">
        <v>16</v>
      </c>
      <c r="DA133" s="20" t="s">
        <v>16</v>
      </c>
      <c r="DB133" s="20">
        <v>174</v>
      </c>
      <c r="DC133" s="20">
        <v>5.8</v>
      </c>
      <c r="DD133" s="30">
        <v>0.01</v>
      </c>
      <c r="DE133" s="20">
        <v>0</v>
      </c>
      <c r="DF133" s="20"/>
      <c r="DG133" s="20">
        <v>0</v>
      </c>
      <c r="DH133" s="20">
        <v>0</v>
      </c>
      <c r="DI133" s="20">
        <v>1</v>
      </c>
      <c r="DJ133" s="20">
        <v>0</v>
      </c>
      <c r="DK133" s="20">
        <v>96720</v>
      </c>
      <c r="DL133" s="68">
        <v>92250</v>
      </c>
      <c r="DM133" s="28">
        <v>42908</v>
      </c>
      <c r="DN133" s="34">
        <v>1</v>
      </c>
      <c r="DO133" s="33">
        <f t="shared" si="34"/>
        <v>1</v>
      </c>
      <c r="DP133" s="33">
        <f t="shared" si="35"/>
        <v>0</v>
      </c>
      <c r="DQ133" s="33">
        <f t="shared" si="36"/>
        <v>1</v>
      </c>
      <c r="DR133" s="33">
        <f t="shared" si="37"/>
        <v>0</v>
      </c>
      <c r="DS133" s="27">
        <f t="shared" si="38"/>
        <v>2984112</v>
      </c>
      <c r="DT133" s="27">
        <f t="shared" si="39"/>
        <v>0</v>
      </c>
      <c r="DU133" s="27">
        <f t="shared" si="40"/>
        <v>0</v>
      </c>
      <c r="DV133" s="27">
        <f t="shared" si="41"/>
        <v>2984112</v>
      </c>
      <c r="DW133" s="27">
        <f t="shared" ref="DW133:DW146" si="42">(DS133/DO133)</f>
        <v>2984112</v>
      </c>
      <c r="DX133" s="20" t="s">
        <v>16</v>
      </c>
      <c r="DY133" s="20" t="s">
        <v>16</v>
      </c>
      <c r="DZ133" s="20" t="s">
        <v>16</v>
      </c>
      <c r="EA133" s="20" t="s">
        <v>16</v>
      </c>
      <c r="EB133" s="20">
        <v>2984112</v>
      </c>
      <c r="EC133" s="20">
        <v>0</v>
      </c>
      <c r="ED133" s="20" t="s">
        <v>16</v>
      </c>
      <c r="EE133" s="20">
        <v>0</v>
      </c>
      <c r="EF133" s="20">
        <v>0</v>
      </c>
      <c r="EG133" s="20" t="s">
        <v>16</v>
      </c>
      <c r="EH133" s="20">
        <v>2984112</v>
      </c>
      <c r="EI133" s="20" t="s">
        <v>16</v>
      </c>
      <c r="EJ133" s="20" t="s">
        <v>16</v>
      </c>
      <c r="EK133" s="20" t="s">
        <v>16</v>
      </c>
      <c r="EL133" s="20" t="s">
        <v>1074</v>
      </c>
      <c r="EM133" s="20" t="s">
        <v>1631</v>
      </c>
      <c r="EN133" s="20" t="s">
        <v>16</v>
      </c>
      <c r="EO133" s="20" t="s">
        <v>1168</v>
      </c>
      <c r="EP133" s="20" t="s">
        <v>16</v>
      </c>
      <c r="EQ133" s="20" t="s">
        <v>16</v>
      </c>
      <c r="ER133" s="20" t="s">
        <v>16</v>
      </c>
      <c r="ES133" s="20" t="s">
        <v>1641</v>
      </c>
      <c r="ET133" s="20">
        <v>285</v>
      </c>
      <c r="EU133" s="20">
        <v>94598</v>
      </c>
      <c r="EV133" s="20" t="s">
        <v>1642</v>
      </c>
      <c r="EW133" s="20" t="s">
        <v>16</v>
      </c>
      <c r="EX133" s="34" t="s">
        <v>16</v>
      </c>
      <c r="EY133" s="58">
        <v>1</v>
      </c>
      <c r="EZ133" s="21"/>
    </row>
    <row r="134" spans="1:156" s="64" customFormat="1" ht="12.75" customHeight="1" x14ac:dyDescent="0.2">
      <c r="A134" s="64" t="s">
        <v>1275</v>
      </c>
      <c r="B134" s="64" t="s">
        <v>1277</v>
      </c>
      <c r="C134" s="64">
        <v>1103442</v>
      </c>
      <c r="D134" s="64" t="s">
        <v>1275</v>
      </c>
      <c r="E134" s="64" t="s">
        <v>1276</v>
      </c>
      <c r="F134" s="64" t="s">
        <v>1277</v>
      </c>
      <c r="G134" s="20" t="s">
        <v>194</v>
      </c>
      <c r="H134" s="20" t="s">
        <v>1083</v>
      </c>
      <c r="I134" s="20" t="s">
        <v>323</v>
      </c>
      <c r="J134" s="22" t="s">
        <v>1245</v>
      </c>
      <c r="K134" s="23">
        <v>0</v>
      </c>
      <c r="L134" s="23">
        <v>1</v>
      </c>
      <c r="M134" s="23" t="s">
        <v>16</v>
      </c>
      <c r="N134" s="23">
        <v>1</v>
      </c>
      <c r="O134" s="24" t="s">
        <v>1278</v>
      </c>
      <c r="P134" s="20" t="s">
        <v>1279</v>
      </c>
      <c r="Q134" s="20" t="s">
        <v>1278</v>
      </c>
      <c r="R134" s="20" t="s">
        <v>1280</v>
      </c>
      <c r="S134" s="20">
        <v>221</v>
      </c>
      <c r="T134" s="25" t="s">
        <v>1220</v>
      </c>
      <c r="U134" s="20" t="s">
        <v>365</v>
      </c>
      <c r="V134" s="20" t="s">
        <v>251</v>
      </c>
      <c r="W134" s="26" t="s">
        <v>1031</v>
      </c>
      <c r="X134" s="20" t="s">
        <v>16</v>
      </c>
      <c r="Y134" s="20" t="s">
        <v>16</v>
      </c>
      <c r="Z134" s="20" t="str">
        <f t="shared" si="32"/>
        <v>-</v>
      </c>
      <c r="AA134" s="20" t="s">
        <v>16</v>
      </c>
      <c r="AB134" s="20">
        <v>46101</v>
      </c>
      <c r="AC134" s="27">
        <v>15650000</v>
      </c>
      <c r="AD134" s="20" t="s">
        <v>1074</v>
      </c>
      <c r="AE134" s="20" t="s">
        <v>1168</v>
      </c>
      <c r="AF134" s="20">
        <v>4</v>
      </c>
      <c r="AG134" s="20">
        <v>1</v>
      </c>
      <c r="AH134" s="20">
        <v>6</v>
      </c>
      <c r="AI134" s="20">
        <v>0.5</v>
      </c>
      <c r="AJ134" s="20">
        <v>6</v>
      </c>
      <c r="AK134" s="20">
        <v>1</v>
      </c>
      <c r="AL134" s="20">
        <v>0</v>
      </c>
      <c r="AM134" s="20">
        <v>1</v>
      </c>
      <c r="AN134" s="20">
        <v>1</v>
      </c>
      <c r="AO134" s="20">
        <v>1</v>
      </c>
      <c r="AP134" s="26">
        <v>42528</v>
      </c>
      <c r="AQ134" s="26" t="s">
        <v>16</v>
      </c>
      <c r="AR134" s="26" t="s">
        <v>16</v>
      </c>
      <c r="AS134" s="20" t="s">
        <v>16</v>
      </c>
      <c r="AT134" s="26" t="s">
        <v>16</v>
      </c>
      <c r="AU134" s="26" t="s">
        <v>16</v>
      </c>
      <c r="AV134" s="26" t="s">
        <v>16</v>
      </c>
      <c r="AW134" s="28" t="s">
        <v>16</v>
      </c>
      <c r="AX134" s="28" t="s">
        <v>16</v>
      </c>
      <c r="AY134" s="28" t="s">
        <v>16</v>
      </c>
      <c r="AZ134" s="28" t="s">
        <v>16</v>
      </c>
      <c r="BA134" s="28" t="s">
        <v>16</v>
      </c>
      <c r="BB134" s="29">
        <v>0</v>
      </c>
      <c r="BC134" s="26">
        <v>42339</v>
      </c>
      <c r="BD134" s="26">
        <v>42458</v>
      </c>
      <c r="BE134" s="26" t="s">
        <v>1250</v>
      </c>
      <c r="BF134" s="20" t="s">
        <v>1245</v>
      </c>
      <c r="BG134" s="20">
        <v>0</v>
      </c>
      <c r="BH134" s="27">
        <v>0</v>
      </c>
      <c r="BI134" s="20" t="s">
        <v>16</v>
      </c>
      <c r="BJ134" s="20" t="s">
        <v>16</v>
      </c>
      <c r="BK134" s="20" t="s">
        <v>16</v>
      </c>
      <c r="BL134" s="20" t="s">
        <v>16</v>
      </c>
      <c r="BM134" s="20" t="s">
        <v>16</v>
      </c>
      <c r="BN134" s="20" t="s">
        <v>16</v>
      </c>
      <c r="BO134" s="20" t="s">
        <v>16</v>
      </c>
      <c r="BP134" s="20" t="s">
        <v>16</v>
      </c>
      <c r="BQ134" s="20" t="s">
        <v>16</v>
      </c>
      <c r="BR134" s="20" t="s">
        <v>16</v>
      </c>
      <c r="BS134" s="20" t="s">
        <v>16</v>
      </c>
      <c r="BT134" s="20" t="s">
        <v>16</v>
      </c>
      <c r="BU134" s="20" t="s">
        <v>16</v>
      </c>
      <c r="BV134" s="20" t="s">
        <v>16</v>
      </c>
      <c r="BW134" s="20" t="s">
        <v>16</v>
      </c>
      <c r="BX134" s="20" t="s">
        <v>16</v>
      </c>
      <c r="BY134" s="20" t="s">
        <v>16</v>
      </c>
      <c r="BZ134" s="20" t="s">
        <v>16</v>
      </c>
      <c r="CA134" s="20" t="s">
        <v>16</v>
      </c>
      <c r="CB134" s="20" t="s">
        <v>16</v>
      </c>
      <c r="CC134" s="20" t="s">
        <v>16</v>
      </c>
      <c r="CD134" s="20" t="s">
        <v>16</v>
      </c>
      <c r="CE134" s="20">
        <f t="shared" si="33"/>
        <v>0</v>
      </c>
      <c r="CF134" s="20" t="s">
        <v>16</v>
      </c>
      <c r="CG134" s="20" t="s">
        <v>16</v>
      </c>
      <c r="CH134" s="20" t="s">
        <v>16</v>
      </c>
      <c r="CI134" s="27" t="s">
        <v>16</v>
      </c>
      <c r="CJ134" s="27" t="s">
        <v>16</v>
      </c>
      <c r="CK134" s="31" t="s">
        <v>16</v>
      </c>
      <c r="CL134" s="27" t="s">
        <v>16</v>
      </c>
      <c r="CM134" s="20" t="s">
        <v>16</v>
      </c>
      <c r="CN134" s="20" t="s">
        <v>16</v>
      </c>
      <c r="CO134" s="20" t="s">
        <v>16</v>
      </c>
      <c r="CP134" s="20" t="s">
        <v>16</v>
      </c>
      <c r="CQ134" s="20" t="s">
        <v>16</v>
      </c>
      <c r="CR134" s="20" t="s">
        <v>16</v>
      </c>
      <c r="CS134" s="27">
        <v>1566702.59</v>
      </c>
      <c r="CT134" s="79">
        <f>IF(OR(CS134="",CS134="-"),"NA",IF(CS134&gt;10000000000,1,IF(CS134&gt;3000000000,2,IF(CS134&gt;1000000000,3,IF(CS134&gt;600000000,4,IF(CS134&gt;200000000,5,IF(CS134&gt;100000000,6,IF(CS134&gt;50000000,7,IF(CS134&gt;30000000,8,IF(CS134&gt;10000000,9,IF(CS134&gt;7000000,10,IF(CS134&gt;4000000,11,IF(CS134&gt;2000000,12,IF(CS134&gt;1000000,13,IF(CS134&gt;700000,14,IF(CS134&gt;600000,15,IF(CS134&gt;500000,16,IF(CS134&gt;400000,17,IF(CS134&gt;300000,18,IF(CS134&gt;200000,19,IF(CS134&gt;=0,20,ERROR”)))))))))))))))))))))</f>
        <v>13</v>
      </c>
      <c r="CU134" s="27">
        <v>1817375.0044</v>
      </c>
      <c r="CV134" s="27">
        <f t="shared" si="31"/>
        <v>14083297.41</v>
      </c>
      <c r="CW134" s="32">
        <v>0.89989120830670932</v>
      </c>
      <c r="CX134" s="32">
        <v>0.10010879169329075</v>
      </c>
      <c r="CY134" s="27">
        <v>13832624.9956</v>
      </c>
      <c r="CZ134" s="20" t="s">
        <v>16</v>
      </c>
      <c r="DA134" s="20" t="s">
        <v>16</v>
      </c>
      <c r="DB134" s="20">
        <v>119</v>
      </c>
      <c r="DC134" s="20">
        <v>3.9666666666666668</v>
      </c>
      <c r="DD134" s="30">
        <v>0.01</v>
      </c>
      <c r="DE134" s="20">
        <v>0</v>
      </c>
      <c r="DF134" s="20"/>
      <c r="DG134" s="20">
        <v>0</v>
      </c>
      <c r="DH134" s="20">
        <v>0</v>
      </c>
      <c r="DI134" s="20">
        <v>1</v>
      </c>
      <c r="DJ134" s="20">
        <v>0</v>
      </c>
      <c r="DK134" s="20">
        <v>940022.4</v>
      </c>
      <c r="DL134" s="68">
        <v>726950</v>
      </c>
      <c r="DM134" s="28">
        <v>42846</v>
      </c>
      <c r="DN134" s="34">
        <v>1</v>
      </c>
      <c r="DO134" s="33">
        <f t="shared" si="34"/>
        <v>1</v>
      </c>
      <c r="DP134" s="33">
        <f t="shared" si="35"/>
        <v>0</v>
      </c>
      <c r="DQ134" s="33">
        <f t="shared" si="36"/>
        <v>1</v>
      </c>
      <c r="DR134" s="33">
        <f t="shared" si="37"/>
        <v>0</v>
      </c>
      <c r="DS134" s="27">
        <f t="shared" si="38"/>
        <v>1566702.59</v>
      </c>
      <c r="DT134" s="27">
        <f t="shared" si="39"/>
        <v>0</v>
      </c>
      <c r="DU134" s="27">
        <f t="shared" si="40"/>
        <v>0</v>
      </c>
      <c r="DV134" s="27">
        <f t="shared" si="41"/>
        <v>1566702.59</v>
      </c>
      <c r="DW134" s="27">
        <f t="shared" si="42"/>
        <v>1566702.59</v>
      </c>
      <c r="DX134" s="20" t="s">
        <v>16</v>
      </c>
      <c r="DY134" s="20" t="s">
        <v>16</v>
      </c>
      <c r="DZ134" s="20" t="s">
        <v>16</v>
      </c>
      <c r="EA134" s="20" t="s">
        <v>16</v>
      </c>
      <c r="EB134" s="20">
        <v>1566702.59</v>
      </c>
      <c r="EC134" s="20">
        <v>0</v>
      </c>
      <c r="ED134" s="20" t="s">
        <v>16</v>
      </c>
      <c r="EE134" s="20">
        <v>0</v>
      </c>
      <c r="EF134" s="20">
        <v>0</v>
      </c>
      <c r="EG134" s="20" t="s">
        <v>16</v>
      </c>
      <c r="EH134" s="20">
        <v>1566702.59</v>
      </c>
      <c r="EI134" s="20" t="s">
        <v>16</v>
      </c>
      <c r="EJ134" s="20" t="s">
        <v>16</v>
      </c>
      <c r="EK134" s="20" t="s">
        <v>16</v>
      </c>
      <c r="EL134" s="20" t="s">
        <v>1074</v>
      </c>
      <c r="EM134" s="20" t="s">
        <v>1245</v>
      </c>
      <c r="EN134" s="20" t="s">
        <v>16</v>
      </c>
      <c r="EO134" s="20" t="s">
        <v>1168</v>
      </c>
      <c r="EP134" s="20" t="s">
        <v>16</v>
      </c>
      <c r="EQ134" s="20" t="s">
        <v>16</v>
      </c>
      <c r="ER134" s="20" t="s">
        <v>16</v>
      </c>
      <c r="ES134" s="20" t="s">
        <v>1281</v>
      </c>
      <c r="ET134" s="20">
        <v>221</v>
      </c>
      <c r="EU134" s="20">
        <v>3100</v>
      </c>
      <c r="EV134" s="20" t="s">
        <v>406</v>
      </c>
      <c r="EW134" s="20" t="s">
        <v>251</v>
      </c>
      <c r="EX134" s="34" t="s">
        <v>16</v>
      </c>
      <c r="EY134" s="58">
        <v>1</v>
      </c>
      <c r="EZ134" s="21"/>
    </row>
    <row r="135" spans="1:156" s="64" customFormat="1" ht="12.75" customHeight="1" x14ac:dyDescent="0.2">
      <c r="A135" s="64" t="s">
        <v>1171</v>
      </c>
      <c r="B135" s="64" t="s">
        <v>1173</v>
      </c>
      <c r="C135" s="64">
        <v>1033446</v>
      </c>
      <c r="D135" s="64" t="s">
        <v>1171</v>
      </c>
      <c r="E135" s="64" t="s">
        <v>1172</v>
      </c>
      <c r="F135" s="64" t="s">
        <v>1173</v>
      </c>
      <c r="G135" s="20" t="s">
        <v>194</v>
      </c>
      <c r="H135" s="20" t="s">
        <v>1083</v>
      </c>
      <c r="I135" s="20" t="s">
        <v>323</v>
      </c>
      <c r="J135" s="22" t="s">
        <v>1093</v>
      </c>
      <c r="K135" s="23">
        <v>0</v>
      </c>
      <c r="L135" s="23">
        <v>1</v>
      </c>
      <c r="M135" s="23" t="s">
        <v>16</v>
      </c>
      <c r="N135" s="23">
        <v>1</v>
      </c>
      <c r="O135" s="24" t="s">
        <v>1174</v>
      </c>
      <c r="P135" s="20" t="s">
        <v>1175</v>
      </c>
      <c r="Q135" s="20" t="s">
        <v>1174</v>
      </c>
      <c r="R135" s="20" t="s">
        <v>1096</v>
      </c>
      <c r="S135" s="20">
        <v>131</v>
      </c>
      <c r="T135" s="25" t="s">
        <v>617</v>
      </c>
      <c r="U135" s="20" t="s">
        <v>795</v>
      </c>
      <c r="V135" s="20" t="s">
        <v>251</v>
      </c>
      <c r="W135" s="26" t="s">
        <v>1031</v>
      </c>
      <c r="X135" s="20" t="s">
        <v>16</v>
      </c>
      <c r="Y135" s="20" t="s">
        <v>16</v>
      </c>
      <c r="Z135" s="20" t="str">
        <f t="shared" si="32"/>
        <v>-</v>
      </c>
      <c r="AA135" s="20" t="s">
        <v>16</v>
      </c>
      <c r="AB135" s="20">
        <v>46101</v>
      </c>
      <c r="AC135" s="27">
        <v>26000000</v>
      </c>
      <c r="AD135" s="20" t="s">
        <v>1074</v>
      </c>
      <c r="AE135" s="20" t="s">
        <v>1168</v>
      </c>
      <c r="AF135" s="20">
        <v>4</v>
      </c>
      <c r="AG135" s="20">
        <v>1</v>
      </c>
      <c r="AH135" s="20">
        <v>6</v>
      </c>
      <c r="AI135" s="20">
        <v>0.5</v>
      </c>
      <c r="AJ135" s="20">
        <v>7</v>
      </c>
      <c r="AK135" s="20">
        <v>0</v>
      </c>
      <c r="AL135" s="20">
        <v>0</v>
      </c>
      <c r="AM135" s="20">
        <v>1</v>
      </c>
      <c r="AN135" s="20">
        <v>1</v>
      </c>
      <c r="AO135" s="20">
        <v>1</v>
      </c>
      <c r="AP135" s="26">
        <v>42464</v>
      </c>
      <c r="AQ135" s="26" t="s">
        <v>16</v>
      </c>
      <c r="AR135" s="26" t="s">
        <v>16</v>
      </c>
      <c r="AS135" s="20" t="s">
        <v>16</v>
      </c>
      <c r="AT135" s="26" t="s">
        <v>16</v>
      </c>
      <c r="AU135" s="26" t="s">
        <v>16</v>
      </c>
      <c r="AV135" s="26" t="s">
        <v>16</v>
      </c>
      <c r="AW135" s="28" t="s">
        <v>16</v>
      </c>
      <c r="AX135" s="28" t="s">
        <v>16</v>
      </c>
      <c r="AY135" s="28" t="s">
        <v>16</v>
      </c>
      <c r="AZ135" s="28" t="s">
        <v>16</v>
      </c>
      <c r="BA135" s="28" t="s">
        <v>16</v>
      </c>
      <c r="BB135" s="29">
        <v>0</v>
      </c>
      <c r="BC135" s="26">
        <v>42339</v>
      </c>
      <c r="BD135" s="26">
        <v>42454</v>
      </c>
      <c r="BE135" s="26">
        <v>42225</v>
      </c>
      <c r="BF135" s="20" t="s">
        <v>1093</v>
      </c>
      <c r="BG135" s="20">
        <v>0</v>
      </c>
      <c r="BH135" s="27">
        <v>0</v>
      </c>
      <c r="BI135" s="20" t="s">
        <v>16</v>
      </c>
      <c r="BJ135" s="20" t="s">
        <v>16</v>
      </c>
      <c r="BK135" s="20" t="s">
        <v>16</v>
      </c>
      <c r="BL135" s="20" t="s">
        <v>16</v>
      </c>
      <c r="BM135" s="20" t="s">
        <v>16</v>
      </c>
      <c r="BN135" s="20" t="s">
        <v>16</v>
      </c>
      <c r="BO135" s="20" t="s">
        <v>16</v>
      </c>
      <c r="BP135" s="20" t="s">
        <v>16</v>
      </c>
      <c r="BQ135" s="20" t="s">
        <v>16</v>
      </c>
      <c r="BR135" s="20" t="s">
        <v>16</v>
      </c>
      <c r="BS135" s="20" t="s">
        <v>16</v>
      </c>
      <c r="BT135" s="20" t="s">
        <v>16</v>
      </c>
      <c r="BU135" s="20" t="s">
        <v>16</v>
      </c>
      <c r="BV135" s="20" t="s">
        <v>16</v>
      </c>
      <c r="BW135" s="20" t="s">
        <v>16</v>
      </c>
      <c r="BX135" s="20" t="s">
        <v>16</v>
      </c>
      <c r="BY135" s="20" t="s">
        <v>16</v>
      </c>
      <c r="BZ135" s="20" t="s">
        <v>16</v>
      </c>
      <c r="CA135" s="20" t="s">
        <v>16</v>
      </c>
      <c r="CB135" s="20" t="s">
        <v>16</v>
      </c>
      <c r="CC135" s="20" t="s">
        <v>16</v>
      </c>
      <c r="CD135" s="20" t="s">
        <v>16</v>
      </c>
      <c r="CE135" s="20">
        <f t="shared" si="33"/>
        <v>0</v>
      </c>
      <c r="CF135" s="20" t="s">
        <v>16</v>
      </c>
      <c r="CG135" s="20" t="s">
        <v>16</v>
      </c>
      <c r="CH135" s="20" t="s">
        <v>16</v>
      </c>
      <c r="CI135" s="27" t="s">
        <v>16</v>
      </c>
      <c r="CJ135" s="27" t="s">
        <v>16</v>
      </c>
      <c r="CK135" s="31" t="s">
        <v>16</v>
      </c>
      <c r="CL135" s="27" t="s">
        <v>16</v>
      </c>
      <c r="CM135" s="20" t="s">
        <v>16</v>
      </c>
      <c r="CN135" s="20" t="s">
        <v>16</v>
      </c>
      <c r="CO135" s="20" t="s">
        <v>16</v>
      </c>
      <c r="CP135" s="20" t="s">
        <v>16</v>
      </c>
      <c r="CQ135" s="20" t="s">
        <v>16</v>
      </c>
      <c r="CR135" s="20" t="s">
        <v>16</v>
      </c>
      <c r="CS135" s="27">
        <v>1636853.45</v>
      </c>
      <c r="CT135" s="79">
        <f>IF(OR(CS135="",CS135="-"),"NA",IF(CS135&gt;10000000000,1,IF(CS135&gt;3000000000,2,IF(CS135&gt;1000000000,3,IF(CS135&gt;600000000,4,IF(CS135&gt;200000000,5,IF(CS135&gt;100000000,6,IF(CS135&gt;50000000,7,IF(CS135&gt;30000000,8,IF(CS135&gt;10000000,9,IF(CS135&gt;7000000,10,IF(CS135&gt;4000000,11,IF(CS135&gt;2000000,12,IF(CS135&gt;1000000,13,IF(CS135&gt;700000,14,IF(CS135&gt;600000,15,IF(CS135&gt;500000,16,IF(CS135&gt;400000,17,IF(CS135&gt;300000,18,IF(CS135&gt;200000,19,IF(CS135&gt;=0,20,ERROR”)))))))))))))))))))))</f>
        <v>13</v>
      </c>
      <c r="CU135" s="27">
        <v>1898750.0019999999</v>
      </c>
      <c r="CV135" s="27">
        <f t="shared" si="31"/>
        <v>24363146.550000001</v>
      </c>
      <c r="CW135" s="32">
        <v>0.93704409807692313</v>
      </c>
      <c r="CX135" s="32">
        <v>6.2955901923076915E-2</v>
      </c>
      <c r="CY135" s="27">
        <v>24101249.998</v>
      </c>
      <c r="CZ135" s="20" t="s">
        <v>16</v>
      </c>
      <c r="DA135" s="20" t="s">
        <v>16</v>
      </c>
      <c r="DB135" s="20">
        <v>115</v>
      </c>
      <c r="DC135" s="20">
        <v>3.8333333333333335</v>
      </c>
      <c r="DD135" s="30">
        <v>0.01</v>
      </c>
      <c r="DE135" s="20">
        <v>0</v>
      </c>
      <c r="DF135" s="20"/>
      <c r="DG135" s="20">
        <v>0</v>
      </c>
      <c r="DH135" s="20">
        <v>0</v>
      </c>
      <c r="DI135" s="20">
        <v>1</v>
      </c>
      <c r="DJ135" s="20">
        <v>0</v>
      </c>
      <c r="DK135" s="20">
        <v>1636852.08</v>
      </c>
      <c r="DL135" s="69">
        <v>0</v>
      </c>
      <c r="DM135" s="28">
        <v>42916</v>
      </c>
      <c r="DN135" s="34">
        <v>1</v>
      </c>
      <c r="DO135" s="33">
        <f t="shared" si="34"/>
        <v>1</v>
      </c>
      <c r="DP135" s="33">
        <f t="shared" si="35"/>
        <v>0</v>
      </c>
      <c r="DQ135" s="33">
        <f t="shared" si="36"/>
        <v>1</v>
      </c>
      <c r="DR135" s="33">
        <f t="shared" si="37"/>
        <v>0</v>
      </c>
      <c r="DS135" s="27">
        <f t="shared" si="38"/>
        <v>1636853.45</v>
      </c>
      <c r="DT135" s="27">
        <f t="shared" si="39"/>
        <v>0</v>
      </c>
      <c r="DU135" s="27">
        <f t="shared" si="40"/>
        <v>0</v>
      </c>
      <c r="DV135" s="27">
        <f t="shared" si="41"/>
        <v>1636853.45</v>
      </c>
      <c r="DW135" s="27">
        <f t="shared" si="42"/>
        <v>1636853.45</v>
      </c>
      <c r="DX135" s="20" t="s">
        <v>16</v>
      </c>
      <c r="DY135" s="20" t="s">
        <v>16</v>
      </c>
      <c r="DZ135" s="20" t="s">
        <v>16</v>
      </c>
      <c r="EA135" s="20" t="s">
        <v>16</v>
      </c>
      <c r="EB135" s="20">
        <v>1636853.45</v>
      </c>
      <c r="EC135" s="20">
        <v>0</v>
      </c>
      <c r="ED135" s="20" t="s">
        <v>16</v>
      </c>
      <c r="EE135" s="20">
        <v>0</v>
      </c>
      <c r="EF135" s="20">
        <v>0</v>
      </c>
      <c r="EG135" s="20" t="s">
        <v>16</v>
      </c>
      <c r="EH135" s="20">
        <v>1636853.45</v>
      </c>
      <c r="EI135" s="20" t="s">
        <v>16</v>
      </c>
      <c r="EJ135" s="20" t="s">
        <v>16</v>
      </c>
      <c r="EK135" s="20" t="s">
        <v>16</v>
      </c>
      <c r="EL135" s="20" t="s">
        <v>1074</v>
      </c>
      <c r="EM135" s="20" t="s">
        <v>1093</v>
      </c>
      <c r="EN135" s="20" t="s">
        <v>16</v>
      </c>
      <c r="EO135" s="20" t="s">
        <v>1168</v>
      </c>
      <c r="EP135" s="20" t="s">
        <v>16</v>
      </c>
      <c r="EQ135" s="20" t="s">
        <v>16</v>
      </c>
      <c r="ER135" s="20" t="s">
        <v>16</v>
      </c>
      <c r="ES135" s="20" t="s">
        <v>1099</v>
      </c>
      <c r="ET135" s="20">
        <v>131</v>
      </c>
      <c r="EU135" s="20">
        <v>1030</v>
      </c>
      <c r="EV135" s="20" t="s">
        <v>799</v>
      </c>
      <c r="EW135" s="20" t="s">
        <v>251</v>
      </c>
      <c r="EX135" s="34" t="s">
        <v>16</v>
      </c>
      <c r="EY135" s="58">
        <v>1</v>
      </c>
      <c r="EZ135" s="21"/>
    </row>
    <row r="136" spans="1:156" s="64" customFormat="1" ht="12.75" customHeight="1" x14ac:dyDescent="0.2">
      <c r="A136" s="64" t="s">
        <v>1282</v>
      </c>
      <c r="B136" s="64" t="s">
        <v>1284</v>
      </c>
      <c r="C136" s="64">
        <v>1037341</v>
      </c>
      <c r="D136" s="64" t="s">
        <v>1282</v>
      </c>
      <c r="E136" s="64" t="s">
        <v>1283</v>
      </c>
      <c r="F136" s="64" t="s">
        <v>1284</v>
      </c>
      <c r="G136" s="20" t="s">
        <v>194</v>
      </c>
      <c r="H136" s="20" t="s">
        <v>1083</v>
      </c>
      <c r="I136" s="20" t="s">
        <v>323</v>
      </c>
      <c r="J136" s="22" t="s">
        <v>1285</v>
      </c>
      <c r="K136" s="23">
        <v>0</v>
      </c>
      <c r="L136" s="23">
        <v>1</v>
      </c>
      <c r="M136" s="23" t="s">
        <v>16</v>
      </c>
      <c r="N136" s="23">
        <v>1</v>
      </c>
      <c r="O136" s="24" t="s">
        <v>1286</v>
      </c>
      <c r="P136" s="20" t="s">
        <v>1287</v>
      </c>
      <c r="Q136" s="20" t="s">
        <v>1286</v>
      </c>
      <c r="R136" s="20" t="s">
        <v>1288</v>
      </c>
      <c r="S136" s="20" t="s">
        <v>16</v>
      </c>
      <c r="T136" s="25" t="s">
        <v>1289</v>
      </c>
      <c r="U136" s="20" t="s">
        <v>807</v>
      </c>
      <c r="V136" s="20" t="s">
        <v>251</v>
      </c>
      <c r="W136" s="26" t="s">
        <v>1031</v>
      </c>
      <c r="X136" s="20" t="s">
        <v>16</v>
      </c>
      <c r="Y136" s="20" t="s">
        <v>16</v>
      </c>
      <c r="Z136" s="20" t="str">
        <f t="shared" si="32"/>
        <v>-</v>
      </c>
      <c r="AA136" s="20" t="s">
        <v>16</v>
      </c>
      <c r="AB136" s="20">
        <v>46101</v>
      </c>
      <c r="AC136" s="27">
        <v>15650000</v>
      </c>
      <c r="AD136" s="20" t="s">
        <v>1074</v>
      </c>
      <c r="AE136" s="20" t="s">
        <v>1168</v>
      </c>
      <c r="AF136" s="20">
        <v>4</v>
      </c>
      <c r="AG136" s="20">
        <v>1</v>
      </c>
      <c r="AH136" s="20">
        <v>6</v>
      </c>
      <c r="AI136" s="20">
        <v>0.5</v>
      </c>
      <c r="AJ136" s="20">
        <v>6</v>
      </c>
      <c r="AK136" s="20">
        <v>1</v>
      </c>
      <c r="AL136" s="20">
        <v>0</v>
      </c>
      <c r="AM136" s="20">
        <v>1</v>
      </c>
      <c r="AN136" s="20">
        <v>1</v>
      </c>
      <c r="AO136" s="20">
        <v>1</v>
      </c>
      <c r="AP136" s="26">
        <v>42586</v>
      </c>
      <c r="AQ136" s="26" t="s">
        <v>16</v>
      </c>
      <c r="AR136" s="26" t="s">
        <v>16</v>
      </c>
      <c r="AS136" s="20" t="s">
        <v>16</v>
      </c>
      <c r="AT136" s="26" t="s">
        <v>16</v>
      </c>
      <c r="AU136" s="26" t="s">
        <v>16</v>
      </c>
      <c r="AV136" s="26" t="s">
        <v>16</v>
      </c>
      <c r="AW136" s="28" t="s">
        <v>16</v>
      </c>
      <c r="AX136" s="28" t="s">
        <v>16</v>
      </c>
      <c r="AY136" s="28" t="s">
        <v>16</v>
      </c>
      <c r="AZ136" s="28" t="s">
        <v>16</v>
      </c>
      <c r="BA136" s="28" t="s">
        <v>16</v>
      </c>
      <c r="BB136" s="29">
        <v>0</v>
      </c>
      <c r="BC136" s="26">
        <v>42340</v>
      </c>
      <c r="BD136" s="26">
        <v>42462</v>
      </c>
      <c r="BE136" s="26" t="s">
        <v>1250</v>
      </c>
      <c r="BF136" s="20" t="s">
        <v>1285</v>
      </c>
      <c r="BG136" s="20">
        <v>0</v>
      </c>
      <c r="BH136" s="27">
        <v>0</v>
      </c>
      <c r="BI136" s="20" t="s">
        <v>16</v>
      </c>
      <c r="BJ136" s="20" t="s">
        <v>16</v>
      </c>
      <c r="BK136" s="20" t="s">
        <v>16</v>
      </c>
      <c r="BL136" s="20" t="s">
        <v>16</v>
      </c>
      <c r="BM136" s="20" t="s">
        <v>16</v>
      </c>
      <c r="BN136" s="20" t="s">
        <v>16</v>
      </c>
      <c r="BO136" s="20" t="s">
        <v>16</v>
      </c>
      <c r="BP136" s="20" t="s">
        <v>16</v>
      </c>
      <c r="BQ136" s="20" t="s">
        <v>16</v>
      </c>
      <c r="BR136" s="20" t="s">
        <v>16</v>
      </c>
      <c r="BS136" s="20" t="s">
        <v>16</v>
      </c>
      <c r="BT136" s="20" t="s">
        <v>16</v>
      </c>
      <c r="BU136" s="20" t="s">
        <v>16</v>
      </c>
      <c r="BV136" s="20" t="s">
        <v>16</v>
      </c>
      <c r="BW136" s="20" t="s">
        <v>16</v>
      </c>
      <c r="BX136" s="20" t="s">
        <v>16</v>
      </c>
      <c r="BY136" s="20" t="s">
        <v>16</v>
      </c>
      <c r="BZ136" s="20" t="s">
        <v>16</v>
      </c>
      <c r="CA136" s="20" t="s">
        <v>16</v>
      </c>
      <c r="CB136" s="20" t="s">
        <v>16</v>
      </c>
      <c r="CC136" s="20" t="s">
        <v>16</v>
      </c>
      <c r="CD136" s="20" t="s">
        <v>16</v>
      </c>
      <c r="CE136" s="20">
        <f t="shared" si="33"/>
        <v>0</v>
      </c>
      <c r="CF136" s="20" t="s">
        <v>16</v>
      </c>
      <c r="CG136" s="20" t="s">
        <v>16</v>
      </c>
      <c r="CH136" s="20" t="s">
        <v>16</v>
      </c>
      <c r="CI136" s="27" t="s">
        <v>16</v>
      </c>
      <c r="CJ136" s="27" t="s">
        <v>16</v>
      </c>
      <c r="CK136" s="31" t="s">
        <v>16</v>
      </c>
      <c r="CL136" s="27" t="s">
        <v>16</v>
      </c>
      <c r="CM136" s="20" t="s">
        <v>16</v>
      </c>
      <c r="CN136" s="20" t="s">
        <v>16</v>
      </c>
      <c r="CO136" s="20" t="s">
        <v>16</v>
      </c>
      <c r="CP136" s="20" t="s">
        <v>16</v>
      </c>
      <c r="CQ136" s="20" t="s">
        <v>16</v>
      </c>
      <c r="CR136" s="20" t="s">
        <v>16</v>
      </c>
      <c r="CS136" s="27">
        <v>1403017.24</v>
      </c>
      <c r="CT136" s="79">
        <f>IF(OR(CS136="",CS136="-"),"NA",IF(CS136&gt;10000000000,1,IF(CS136&gt;3000000000,2,IF(CS136&gt;1000000000,3,IF(CS136&gt;600000000,4,IF(CS136&gt;200000000,5,IF(CS136&gt;100000000,6,IF(CS136&gt;50000000,7,IF(CS136&gt;30000000,8,IF(CS136&gt;10000000,9,IF(CS136&gt;7000000,10,IF(CS136&gt;4000000,11,IF(CS136&gt;2000000,12,IF(CS136&gt;1000000,13,IF(CS136&gt;700000,14,IF(CS136&gt;600000,15,IF(CS136&gt;500000,16,IF(CS136&gt;400000,17,IF(CS136&gt;300000,18,IF(CS136&gt;200000,19,IF(CS136&gt;=0,20,ERROR”)))))))))))))))))))))</f>
        <v>13</v>
      </c>
      <c r="CU136" s="27">
        <v>1627499.9983999999</v>
      </c>
      <c r="CV136" s="27">
        <f t="shared" si="31"/>
        <v>14246982.76</v>
      </c>
      <c r="CW136" s="32">
        <v>0.91035033610223637</v>
      </c>
      <c r="CX136" s="32">
        <v>8.9649663897763576E-2</v>
      </c>
      <c r="CY136" s="27">
        <v>14022500.001600001</v>
      </c>
      <c r="CZ136" s="20" t="s">
        <v>16</v>
      </c>
      <c r="DA136" s="20" t="s">
        <v>16</v>
      </c>
      <c r="DB136" s="20">
        <v>122</v>
      </c>
      <c r="DC136" s="20">
        <v>4.0666666666666664</v>
      </c>
      <c r="DD136" s="30">
        <v>0.01</v>
      </c>
      <c r="DE136" s="20">
        <v>0</v>
      </c>
      <c r="DF136" s="20"/>
      <c r="DG136" s="20">
        <v>0</v>
      </c>
      <c r="DH136" s="20">
        <v>0</v>
      </c>
      <c r="DI136" s="20">
        <v>1</v>
      </c>
      <c r="DJ136" s="20">
        <v>0</v>
      </c>
      <c r="DK136" s="20">
        <v>841810.55</v>
      </c>
      <c r="DL136" s="68">
        <v>86126.69</v>
      </c>
      <c r="DM136" s="28">
        <v>42845</v>
      </c>
      <c r="DN136" s="34">
        <v>1</v>
      </c>
      <c r="DO136" s="33">
        <f t="shared" si="34"/>
        <v>1</v>
      </c>
      <c r="DP136" s="33">
        <f t="shared" si="35"/>
        <v>0</v>
      </c>
      <c r="DQ136" s="33">
        <f t="shared" si="36"/>
        <v>1</v>
      </c>
      <c r="DR136" s="33">
        <f t="shared" si="37"/>
        <v>0</v>
      </c>
      <c r="DS136" s="27">
        <f t="shared" si="38"/>
        <v>1403017.24</v>
      </c>
      <c r="DT136" s="27">
        <f t="shared" si="39"/>
        <v>0</v>
      </c>
      <c r="DU136" s="27">
        <f t="shared" si="40"/>
        <v>0</v>
      </c>
      <c r="DV136" s="27">
        <f t="shared" si="41"/>
        <v>1403017.24</v>
      </c>
      <c r="DW136" s="27">
        <f t="shared" si="42"/>
        <v>1403017.24</v>
      </c>
      <c r="DX136" s="20" t="s">
        <v>16</v>
      </c>
      <c r="DY136" s="20" t="s">
        <v>16</v>
      </c>
      <c r="DZ136" s="20" t="s">
        <v>16</v>
      </c>
      <c r="EA136" s="20" t="s">
        <v>16</v>
      </c>
      <c r="EB136" s="20">
        <v>1403017.24</v>
      </c>
      <c r="EC136" s="20">
        <v>0</v>
      </c>
      <c r="ED136" s="20" t="s">
        <v>16</v>
      </c>
      <c r="EE136" s="20">
        <v>0</v>
      </c>
      <c r="EF136" s="20">
        <v>0</v>
      </c>
      <c r="EG136" s="20" t="s">
        <v>16</v>
      </c>
      <c r="EH136" s="20">
        <v>1403017.24</v>
      </c>
      <c r="EI136" s="20" t="s">
        <v>16</v>
      </c>
      <c r="EJ136" s="20" t="s">
        <v>16</v>
      </c>
      <c r="EK136" s="20" t="s">
        <v>16</v>
      </c>
      <c r="EL136" s="20" t="s">
        <v>1074</v>
      </c>
      <c r="EM136" s="20" t="s">
        <v>1285</v>
      </c>
      <c r="EN136" s="20" t="s">
        <v>16</v>
      </c>
      <c r="EO136" s="20" t="s">
        <v>1168</v>
      </c>
      <c r="EP136" s="20" t="s">
        <v>16</v>
      </c>
      <c r="EQ136" s="20" t="s">
        <v>16</v>
      </c>
      <c r="ER136" s="20" t="s">
        <v>16</v>
      </c>
      <c r="ES136" s="20" t="s">
        <v>1290</v>
      </c>
      <c r="ET136" s="20" t="s">
        <v>1240</v>
      </c>
      <c r="EU136" s="20">
        <v>4320</v>
      </c>
      <c r="EV136" s="20" t="s">
        <v>811</v>
      </c>
      <c r="EW136" s="20" t="s">
        <v>251</v>
      </c>
      <c r="EX136" s="34" t="s">
        <v>16</v>
      </c>
      <c r="EY136" s="58">
        <v>1</v>
      </c>
      <c r="EZ136" s="21"/>
    </row>
    <row r="137" spans="1:156" s="64" customFormat="1" ht="12.75" customHeight="1" x14ac:dyDescent="0.2">
      <c r="A137" s="64" t="s">
        <v>1291</v>
      </c>
      <c r="B137" s="64" t="s">
        <v>1293</v>
      </c>
      <c r="C137" s="64">
        <v>1032142</v>
      </c>
      <c r="D137" s="64" t="s">
        <v>1291</v>
      </c>
      <c r="E137" s="64" t="s">
        <v>1292</v>
      </c>
      <c r="F137" s="64" t="s">
        <v>1293</v>
      </c>
      <c r="G137" s="20" t="s">
        <v>194</v>
      </c>
      <c r="H137" s="20" t="s">
        <v>1083</v>
      </c>
      <c r="I137" s="20" t="s">
        <v>323</v>
      </c>
      <c r="J137" s="22" t="s">
        <v>1255</v>
      </c>
      <c r="K137" s="23">
        <v>0</v>
      </c>
      <c r="L137" s="23">
        <v>1</v>
      </c>
      <c r="M137" s="23" t="s">
        <v>16</v>
      </c>
      <c r="N137" s="23">
        <v>1</v>
      </c>
      <c r="O137" s="24" t="s">
        <v>1294</v>
      </c>
      <c r="P137" s="20" t="s">
        <v>1295</v>
      </c>
      <c r="Q137" s="20" t="s">
        <v>1294</v>
      </c>
      <c r="R137" s="20" t="s">
        <v>1296</v>
      </c>
      <c r="S137" s="20">
        <v>60</v>
      </c>
      <c r="T137" s="25" t="s">
        <v>1297</v>
      </c>
      <c r="U137" s="20" t="s">
        <v>795</v>
      </c>
      <c r="V137" s="20" t="s">
        <v>251</v>
      </c>
      <c r="W137" s="26" t="s">
        <v>1031</v>
      </c>
      <c r="X137" s="20" t="s">
        <v>16</v>
      </c>
      <c r="Y137" s="20" t="s">
        <v>16</v>
      </c>
      <c r="Z137" s="20" t="str">
        <f t="shared" si="32"/>
        <v>-</v>
      </c>
      <c r="AA137" s="20" t="s">
        <v>16</v>
      </c>
      <c r="AB137" s="20">
        <v>46101</v>
      </c>
      <c r="AC137" s="27">
        <v>15650000</v>
      </c>
      <c r="AD137" s="20" t="s">
        <v>1074</v>
      </c>
      <c r="AE137" s="20" t="s">
        <v>1168</v>
      </c>
      <c r="AF137" s="20">
        <v>4</v>
      </c>
      <c r="AG137" s="20">
        <v>1</v>
      </c>
      <c r="AH137" s="20">
        <v>6</v>
      </c>
      <c r="AI137" s="20">
        <v>1</v>
      </c>
      <c r="AJ137" s="20">
        <v>7</v>
      </c>
      <c r="AK137" s="20">
        <v>1</v>
      </c>
      <c r="AL137" s="20">
        <v>0</v>
      </c>
      <c r="AM137" s="20">
        <v>0</v>
      </c>
      <c r="AN137" s="20">
        <v>1</v>
      </c>
      <c r="AO137" s="20">
        <v>1</v>
      </c>
      <c r="AP137" s="26">
        <v>42373</v>
      </c>
      <c r="AQ137" s="26" t="s">
        <v>16</v>
      </c>
      <c r="AR137" s="26" t="s">
        <v>16</v>
      </c>
      <c r="AS137" s="20" t="s">
        <v>16</v>
      </c>
      <c r="AT137" s="26" t="s">
        <v>16</v>
      </c>
      <c r="AU137" s="26" t="s">
        <v>16</v>
      </c>
      <c r="AV137" s="26" t="s">
        <v>16</v>
      </c>
      <c r="AW137" s="28" t="s">
        <v>16</v>
      </c>
      <c r="AX137" s="28" t="s">
        <v>16</v>
      </c>
      <c r="AY137" s="28" t="s">
        <v>16</v>
      </c>
      <c r="AZ137" s="28" t="s">
        <v>16</v>
      </c>
      <c r="BA137" s="28" t="s">
        <v>16</v>
      </c>
      <c r="BB137" s="29">
        <v>0</v>
      </c>
      <c r="BC137" s="26">
        <v>42339</v>
      </c>
      <c r="BD137" s="26">
        <v>42518</v>
      </c>
      <c r="BE137" s="26" t="s">
        <v>1250</v>
      </c>
      <c r="BF137" s="20" t="s">
        <v>1255</v>
      </c>
      <c r="BG137" s="20">
        <v>0</v>
      </c>
      <c r="BH137" s="27">
        <v>0</v>
      </c>
      <c r="BI137" s="20" t="s">
        <v>16</v>
      </c>
      <c r="BJ137" s="20" t="s">
        <v>16</v>
      </c>
      <c r="BK137" s="20" t="s">
        <v>16</v>
      </c>
      <c r="BL137" s="20" t="s">
        <v>16</v>
      </c>
      <c r="BM137" s="20" t="s">
        <v>16</v>
      </c>
      <c r="BN137" s="20" t="s">
        <v>16</v>
      </c>
      <c r="BO137" s="20" t="s">
        <v>16</v>
      </c>
      <c r="BP137" s="20" t="s">
        <v>16</v>
      </c>
      <c r="BQ137" s="20" t="s">
        <v>16</v>
      </c>
      <c r="BR137" s="20" t="s">
        <v>16</v>
      </c>
      <c r="BS137" s="20" t="s">
        <v>16</v>
      </c>
      <c r="BT137" s="20" t="s">
        <v>16</v>
      </c>
      <c r="BU137" s="20" t="s">
        <v>16</v>
      </c>
      <c r="BV137" s="20" t="s">
        <v>16</v>
      </c>
      <c r="BW137" s="20" t="s">
        <v>16</v>
      </c>
      <c r="BX137" s="20" t="s">
        <v>16</v>
      </c>
      <c r="BY137" s="20" t="s">
        <v>16</v>
      </c>
      <c r="BZ137" s="20" t="s">
        <v>16</v>
      </c>
      <c r="CA137" s="20" t="s">
        <v>16</v>
      </c>
      <c r="CB137" s="20" t="s">
        <v>16</v>
      </c>
      <c r="CC137" s="20" t="s">
        <v>16</v>
      </c>
      <c r="CD137" s="20" t="s">
        <v>16</v>
      </c>
      <c r="CE137" s="20">
        <f t="shared" si="33"/>
        <v>0</v>
      </c>
      <c r="CF137" s="20" t="s">
        <v>16</v>
      </c>
      <c r="CG137" s="20" t="s">
        <v>16</v>
      </c>
      <c r="CH137" s="20" t="s">
        <v>16</v>
      </c>
      <c r="CI137" s="27" t="s">
        <v>16</v>
      </c>
      <c r="CJ137" s="27" t="s">
        <v>16</v>
      </c>
      <c r="CK137" s="31" t="s">
        <v>16</v>
      </c>
      <c r="CL137" s="27" t="s">
        <v>16</v>
      </c>
      <c r="CM137" s="20" t="s">
        <v>16</v>
      </c>
      <c r="CN137" s="20" t="s">
        <v>16</v>
      </c>
      <c r="CO137" s="20" t="s">
        <v>16</v>
      </c>
      <c r="CP137" s="20" t="s">
        <v>16</v>
      </c>
      <c r="CQ137" s="20" t="s">
        <v>16</v>
      </c>
      <c r="CR137" s="20" t="s">
        <v>16</v>
      </c>
      <c r="CS137" s="27">
        <v>1683620.7</v>
      </c>
      <c r="CT137" s="79">
        <f>IF(OR(CS137="",CS137="-"),"NA",IF(CS137&gt;10000000000,1,IF(CS137&gt;3000000000,2,IF(CS137&gt;1000000000,3,IF(CS137&gt;600000000,4,IF(CS137&gt;200000000,5,IF(CS137&gt;100000000,6,IF(CS137&gt;50000000,7,IF(CS137&gt;30000000,8,IF(CS137&gt;10000000,9,IF(CS137&gt;7000000,10,IF(CS137&gt;4000000,11,IF(CS137&gt;2000000,12,IF(CS137&gt;1000000,13,IF(CS137&gt;700000,14,IF(CS137&gt;600000,15,IF(CS137&gt;500000,16,IF(CS137&gt;400000,17,IF(CS137&gt;300000,18,IF(CS137&gt;200000,19,IF(CS137&gt;=0,20,ERROR”)))))))))))))))))))))</f>
        <v>13</v>
      </c>
      <c r="CU137" s="27">
        <v>1953000.0119999999</v>
      </c>
      <c r="CV137" s="27">
        <f t="shared" si="31"/>
        <v>13966379.300000001</v>
      </c>
      <c r="CW137" s="32">
        <v>0.8924204025559106</v>
      </c>
      <c r="CX137" s="32">
        <v>0.10757959744408946</v>
      </c>
      <c r="CY137" s="27">
        <v>13696999.988</v>
      </c>
      <c r="CZ137" s="20" t="s">
        <v>16</v>
      </c>
      <c r="DA137" s="20" t="s">
        <v>16</v>
      </c>
      <c r="DB137" s="20">
        <v>179</v>
      </c>
      <c r="DC137" s="20">
        <v>5.9666666666666668</v>
      </c>
      <c r="DD137" s="30">
        <v>0.01</v>
      </c>
      <c r="DE137" s="20">
        <v>0</v>
      </c>
      <c r="DF137" s="20"/>
      <c r="DG137" s="20">
        <v>0</v>
      </c>
      <c r="DH137" s="20">
        <v>0</v>
      </c>
      <c r="DI137" s="20">
        <v>1</v>
      </c>
      <c r="DJ137" s="20">
        <v>0</v>
      </c>
      <c r="DK137" s="20">
        <v>1683572.08</v>
      </c>
      <c r="DL137" s="68">
        <v>0</v>
      </c>
      <c r="DM137" s="20" t="s">
        <v>4872</v>
      </c>
      <c r="DN137" s="34">
        <v>1</v>
      </c>
      <c r="DO137" s="33">
        <f t="shared" si="34"/>
        <v>1</v>
      </c>
      <c r="DP137" s="33">
        <f t="shared" si="35"/>
        <v>0</v>
      </c>
      <c r="DQ137" s="33">
        <f t="shared" si="36"/>
        <v>1</v>
      </c>
      <c r="DR137" s="33">
        <f t="shared" si="37"/>
        <v>0</v>
      </c>
      <c r="DS137" s="27">
        <f t="shared" si="38"/>
        <v>1683620.7</v>
      </c>
      <c r="DT137" s="27">
        <f t="shared" si="39"/>
        <v>0</v>
      </c>
      <c r="DU137" s="27">
        <f t="shared" si="40"/>
        <v>0</v>
      </c>
      <c r="DV137" s="27">
        <f t="shared" si="41"/>
        <v>1683620.7</v>
      </c>
      <c r="DW137" s="27">
        <f t="shared" si="42"/>
        <v>1683620.7</v>
      </c>
      <c r="DX137" s="20" t="s">
        <v>16</v>
      </c>
      <c r="DY137" s="20" t="s">
        <v>16</v>
      </c>
      <c r="DZ137" s="20" t="s">
        <v>16</v>
      </c>
      <c r="EA137" s="20" t="s">
        <v>16</v>
      </c>
      <c r="EB137" s="20">
        <v>1683620.7</v>
      </c>
      <c r="EC137" s="20">
        <v>0</v>
      </c>
      <c r="ED137" s="20" t="s">
        <v>16</v>
      </c>
      <c r="EE137" s="20">
        <v>0</v>
      </c>
      <c r="EF137" s="20">
        <v>0</v>
      </c>
      <c r="EG137" s="20" t="s">
        <v>16</v>
      </c>
      <c r="EH137" s="20">
        <v>1683620.7</v>
      </c>
      <c r="EI137" s="20" t="s">
        <v>16</v>
      </c>
      <c r="EJ137" s="20" t="s">
        <v>16</v>
      </c>
      <c r="EK137" s="20" t="s">
        <v>16</v>
      </c>
      <c r="EL137" s="20" t="s">
        <v>1074</v>
      </c>
      <c r="EM137" s="20" t="s">
        <v>1255</v>
      </c>
      <c r="EN137" s="20" t="s">
        <v>16</v>
      </c>
      <c r="EO137" s="20" t="s">
        <v>1168</v>
      </c>
      <c r="EP137" s="20" t="s">
        <v>16</v>
      </c>
      <c r="EQ137" s="20" t="s">
        <v>16</v>
      </c>
      <c r="ER137" s="20" t="s">
        <v>16</v>
      </c>
      <c r="ES137" s="20" t="s">
        <v>1298</v>
      </c>
      <c r="ET137" s="20">
        <v>60</v>
      </c>
      <c r="EU137" s="20">
        <v>1070</v>
      </c>
      <c r="EV137" s="20" t="s">
        <v>799</v>
      </c>
      <c r="EW137" s="20" t="s">
        <v>251</v>
      </c>
      <c r="EX137" s="34" t="s">
        <v>16</v>
      </c>
      <c r="EY137" s="58">
        <v>1</v>
      </c>
      <c r="EZ137" s="21"/>
    </row>
    <row r="138" spans="1:156" s="64" customFormat="1" ht="12.75" customHeight="1" x14ac:dyDescent="0.2">
      <c r="A138" s="64" t="s">
        <v>1176</v>
      </c>
      <c r="B138" s="64" t="s">
        <v>1178</v>
      </c>
      <c r="C138" s="64">
        <v>1037233</v>
      </c>
      <c r="D138" s="64" t="s">
        <v>1176</v>
      </c>
      <c r="E138" s="64" t="s">
        <v>1177</v>
      </c>
      <c r="F138" s="64" t="s">
        <v>1178</v>
      </c>
      <c r="G138" s="20" t="s">
        <v>194</v>
      </c>
      <c r="H138" s="20" t="s">
        <v>1083</v>
      </c>
      <c r="I138" s="20" t="s">
        <v>323</v>
      </c>
      <c r="J138" s="22" t="s">
        <v>1179</v>
      </c>
      <c r="K138" s="23">
        <v>0</v>
      </c>
      <c r="L138" s="23">
        <v>1</v>
      </c>
      <c r="M138" s="23" t="s">
        <v>16</v>
      </c>
      <c r="N138" s="23">
        <v>1</v>
      </c>
      <c r="O138" s="24" t="s">
        <v>1180</v>
      </c>
      <c r="P138" s="20" t="s">
        <v>1181</v>
      </c>
      <c r="Q138" s="20" t="s">
        <v>1180</v>
      </c>
      <c r="R138" s="20" t="s">
        <v>1182</v>
      </c>
      <c r="S138" s="20">
        <v>16</v>
      </c>
      <c r="T138" s="25">
        <v>14010</v>
      </c>
      <c r="U138" s="20" t="s">
        <v>250</v>
      </c>
      <c r="V138" s="20" t="s">
        <v>251</v>
      </c>
      <c r="W138" s="26" t="s">
        <v>1031</v>
      </c>
      <c r="X138" s="20" t="s">
        <v>16</v>
      </c>
      <c r="Y138" s="20" t="s">
        <v>16</v>
      </c>
      <c r="Z138" s="20" t="str">
        <f t="shared" si="32"/>
        <v>-</v>
      </c>
      <c r="AA138" s="20" t="s">
        <v>16</v>
      </c>
      <c r="AB138" s="20">
        <v>46101</v>
      </c>
      <c r="AC138" s="27">
        <v>26000000</v>
      </c>
      <c r="AD138" s="20" t="s">
        <v>1074</v>
      </c>
      <c r="AE138" s="20" t="s">
        <v>1168</v>
      </c>
      <c r="AF138" s="20">
        <v>4</v>
      </c>
      <c r="AG138" s="20">
        <v>1</v>
      </c>
      <c r="AH138" s="20">
        <v>6</v>
      </c>
      <c r="AI138" s="20">
        <v>0.5</v>
      </c>
      <c r="AJ138" s="20">
        <v>7</v>
      </c>
      <c r="AK138" s="20">
        <v>0</v>
      </c>
      <c r="AL138" s="20">
        <v>0</v>
      </c>
      <c r="AM138" s="20">
        <v>1</v>
      </c>
      <c r="AN138" s="20">
        <v>1</v>
      </c>
      <c r="AO138" s="20">
        <v>1</v>
      </c>
      <c r="AP138" s="26">
        <v>42586</v>
      </c>
      <c r="AQ138" s="26" t="s">
        <v>16</v>
      </c>
      <c r="AR138" s="26" t="s">
        <v>16</v>
      </c>
      <c r="AS138" s="20" t="s">
        <v>16</v>
      </c>
      <c r="AT138" s="26" t="s">
        <v>16</v>
      </c>
      <c r="AU138" s="26" t="s">
        <v>16</v>
      </c>
      <c r="AV138" s="26" t="s">
        <v>16</v>
      </c>
      <c r="AW138" s="28" t="s">
        <v>16</v>
      </c>
      <c r="AX138" s="28" t="s">
        <v>16</v>
      </c>
      <c r="AY138" s="28" t="s">
        <v>16</v>
      </c>
      <c r="AZ138" s="28" t="s">
        <v>16</v>
      </c>
      <c r="BA138" s="28" t="s">
        <v>16</v>
      </c>
      <c r="BB138" s="29">
        <v>0</v>
      </c>
      <c r="BC138" s="26">
        <v>42339</v>
      </c>
      <c r="BD138" s="26">
        <v>42513</v>
      </c>
      <c r="BE138" s="26">
        <v>42225</v>
      </c>
      <c r="BF138" s="20" t="s">
        <v>1179</v>
      </c>
      <c r="BG138" s="20">
        <v>0</v>
      </c>
      <c r="BH138" s="27">
        <v>0</v>
      </c>
      <c r="BI138" s="20" t="s">
        <v>16</v>
      </c>
      <c r="BJ138" s="20" t="s">
        <v>16</v>
      </c>
      <c r="BK138" s="20" t="s">
        <v>16</v>
      </c>
      <c r="BL138" s="20" t="s">
        <v>16</v>
      </c>
      <c r="BM138" s="20" t="s">
        <v>16</v>
      </c>
      <c r="BN138" s="20" t="s">
        <v>16</v>
      </c>
      <c r="BO138" s="20" t="s">
        <v>16</v>
      </c>
      <c r="BP138" s="20" t="s">
        <v>16</v>
      </c>
      <c r="BQ138" s="20" t="s">
        <v>16</v>
      </c>
      <c r="BR138" s="20" t="s">
        <v>16</v>
      </c>
      <c r="BS138" s="20" t="s">
        <v>16</v>
      </c>
      <c r="BT138" s="20" t="s">
        <v>16</v>
      </c>
      <c r="BU138" s="20" t="s">
        <v>16</v>
      </c>
      <c r="BV138" s="20" t="s">
        <v>16</v>
      </c>
      <c r="BW138" s="20" t="s">
        <v>16</v>
      </c>
      <c r="BX138" s="20" t="s">
        <v>16</v>
      </c>
      <c r="BY138" s="20" t="s">
        <v>16</v>
      </c>
      <c r="BZ138" s="20" t="s">
        <v>16</v>
      </c>
      <c r="CA138" s="20" t="s">
        <v>16</v>
      </c>
      <c r="CB138" s="20" t="s">
        <v>16</v>
      </c>
      <c r="CC138" s="20" t="s">
        <v>16</v>
      </c>
      <c r="CD138" s="20" t="s">
        <v>16</v>
      </c>
      <c r="CE138" s="20">
        <f t="shared" si="33"/>
        <v>0</v>
      </c>
      <c r="CF138" s="20" t="s">
        <v>16</v>
      </c>
      <c r="CG138" s="20" t="s">
        <v>16</v>
      </c>
      <c r="CH138" s="20" t="s">
        <v>16</v>
      </c>
      <c r="CI138" s="27" t="s">
        <v>16</v>
      </c>
      <c r="CJ138" s="27" t="s">
        <v>16</v>
      </c>
      <c r="CK138" s="31" t="s">
        <v>16</v>
      </c>
      <c r="CL138" s="27" t="s">
        <v>16</v>
      </c>
      <c r="CM138" s="20" t="s">
        <v>16</v>
      </c>
      <c r="CN138" s="20" t="s">
        <v>16</v>
      </c>
      <c r="CO138" s="20" t="s">
        <v>16</v>
      </c>
      <c r="CP138" s="20" t="s">
        <v>16</v>
      </c>
      <c r="CQ138" s="20" t="s">
        <v>16</v>
      </c>
      <c r="CR138" s="20" t="s">
        <v>16</v>
      </c>
      <c r="CS138" s="27">
        <v>2104525.86</v>
      </c>
      <c r="CT138" s="79">
        <f>IF(OR(CS138="",CS138="-"),"NA",IF(CS138&gt;10000000000,1,IF(CS138&gt;3000000000,2,IF(CS138&gt;1000000000,3,IF(CS138&gt;600000000,4,IF(CS138&gt;200000000,5,IF(CS138&gt;100000000,6,IF(CS138&gt;50000000,7,IF(CS138&gt;30000000,8,IF(CS138&gt;10000000,9,IF(CS138&gt;7000000,10,IF(CS138&gt;4000000,11,IF(CS138&gt;2000000,12,IF(CS138&gt;1000000,13,IF(CS138&gt;700000,14,IF(CS138&gt;600000,15,IF(CS138&gt;500000,16,IF(CS138&gt;400000,17,IF(CS138&gt;300000,18,IF(CS138&gt;200000,19,IF(CS138&gt;=0,20,ERROR”)))))))))))))))))))))</f>
        <v>12</v>
      </c>
      <c r="CU138" s="27">
        <v>2441249.9975999999</v>
      </c>
      <c r="CV138" s="27">
        <f t="shared" si="31"/>
        <v>23895474.140000001</v>
      </c>
      <c r="CW138" s="32">
        <v>0.91905669769230769</v>
      </c>
      <c r="CX138" s="32">
        <v>8.0943302307692297E-2</v>
      </c>
      <c r="CY138" s="27">
        <v>23558750.0024</v>
      </c>
      <c r="CZ138" s="20" t="s">
        <v>16</v>
      </c>
      <c r="DA138" s="20" t="s">
        <v>16</v>
      </c>
      <c r="DB138" s="20">
        <v>174</v>
      </c>
      <c r="DC138" s="20">
        <v>5.8</v>
      </c>
      <c r="DD138" s="30">
        <v>0.01</v>
      </c>
      <c r="DE138" s="20">
        <v>0</v>
      </c>
      <c r="DF138" s="20"/>
      <c r="DG138" s="20">
        <v>0</v>
      </c>
      <c r="DH138" s="20">
        <v>0</v>
      </c>
      <c r="DI138" s="20" t="s">
        <v>16</v>
      </c>
      <c r="DJ138" s="20"/>
      <c r="DK138" s="20" t="s">
        <v>16</v>
      </c>
      <c r="DL138" s="20" t="s">
        <v>16</v>
      </c>
      <c r="DM138" s="20" t="s">
        <v>16</v>
      </c>
      <c r="DN138" s="20"/>
      <c r="DO138" s="33">
        <f t="shared" si="34"/>
        <v>1</v>
      </c>
      <c r="DP138" s="33">
        <f t="shared" si="35"/>
        <v>0</v>
      </c>
      <c r="DQ138" s="33">
        <f t="shared" si="36"/>
        <v>1</v>
      </c>
      <c r="DR138" s="33">
        <f t="shared" si="37"/>
        <v>0</v>
      </c>
      <c r="DS138" s="27">
        <f t="shared" si="38"/>
        <v>2104525.86</v>
      </c>
      <c r="DT138" s="27">
        <f t="shared" si="39"/>
        <v>0</v>
      </c>
      <c r="DU138" s="27">
        <f t="shared" si="40"/>
        <v>0</v>
      </c>
      <c r="DV138" s="27">
        <f t="shared" si="41"/>
        <v>2104525.86</v>
      </c>
      <c r="DW138" s="27">
        <f t="shared" si="42"/>
        <v>2104525.86</v>
      </c>
      <c r="DX138" s="20" t="s">
        <v>16</v>
      </c>
      <c r="DY138" s="20" t="s">
        <v>16</v>
      </c>
      <c r="DZ138" s="20" t="s">
        <v>16</v>
      </c>
      <c r="EA138" s="20" t="s">
        <v>16</v>
      </c>
      <c r="EB138" s="20">
        <v>2104525.86</v>
      </c>
      <c r="EC138" s="20">
        <v>0</v>
      </c>
      <c r="ED138" s="20" t="s">
        <v>16</v>
      </c>
      <c r="EE138" s="20">
        <v>0</v>
      </c>
      <c r="EF138" s="20">
        <v>0</v>
      </c>
      <c r="EG138" s="20" t="s">
        <v>16</v>
      </c>
      <c r="EH138" s="20">
        <v>2104525.86</v>
      </c>
      <c r="EI138" s="20" t="s">
        <v>16</v>
      </c>
      <c r="EJ138" s="20" t="s">
        <v>16</v>
      </c>
      <c r="EK138" s="20" t="s">
        <v>16</v>
      </c>
      <c r="EL138" s="20" t="s">
        <v>1074</v>
      </c>
      <c r="EM138" s="20" t="s">
        <v>1179</v>
      </c>
      <c r="EN138" s="20" t="s">
        <v>16</v>
      </c>
      <c r="EO138" s="20" t="s">
        <v>1168</v>
      </c>
      <c r="EP138" s="20" t="s">
        <v>16</v>
      </c>
      <c r="EQ138" s="20" t="s">
        <v>16</v>
      </c>
      <c r="ER138" s="20" t="s">
        <v>16</v>
      </c>
      <c r="ES138" s="20" t="s">
        <v>1183</v>
      </c>
      <c r="ET138" s="20">
        <v>16</v>
      </c>
      <c r="EU138" s="20">
        <v>14010</v>
      </c>
      <c r="EV138" s="20" t="s">
        <v>319</v>
      </c>
      <c r="EW138" s="20" t="s">
        <v>251</v>
      </c>
      <c r="EX138" s="34" t="s">
        <v>16</v>
      </c>
      <c r="EY138" s="58">
        <v>1</v>
      </c>
      <c r="EZ138" s="21"/>
    </row>
    <row r="139" spans="1:156" s="64" customFormat="1" ht="12.75" customHeight="1" x14ac:dyDescent="0.2">
      <c r="A139" s="64" t="s">
        <v>1644</v>
      </c>
      <c r="B139" s="64" t="s">
        <v>1647</v>
      </c>
      <c r="C139" s="64">
        <v>1041842</v>
      </c>
      <c r="D139" s="64" t="s">
        <v>1644</v>
      </c>
      <c r="E139" s="64" t="s">
        <v>1645</v>
      </c>
      <c r="F139" s="64" t="s">
        <v>1647</v>
      </c>
      <c r="G139" s="20" t="s">
        <v>194</v>
      </c>
      <c r="H139" s="20" t="s">
        <v>1083</v>
      </c>
      <c r="I139" s="20" t="s">
        <v>323</v>
      </c>
      <c r="J139" s="22" t="s">
        <v>1648</v>
      </c>
      <c r="K139" s="23">
        <v>0</v>
      </c>
      <c r="L139" s="23">
        <v>1</v>
      </c>
      <c r="M139" s="23" t="s">
        <v>16</v>
      </c>
      <c r="N139" s="23">
        <v>1</v>
      </c>
      <c r="O139" s="24" t="s">
        <v>1650</v>
      </c>
      <c r="P139" s="24" t="s">
        <v>1650</v>
      </c>
      <c r="Q139" s="20" t="s">
        <v>1650</v>
      </c>
      <c r="R139" s="20" t="s">
        <v>1651</v>
      </c>
      <c r="S139" s="20">
        <v>6363</v>
      </c>
      <c r="T139" s="25" t="s">
        <v>1652</v>
      </c>
      <c r="U139" s="20" t="s">
        <v>1653</v>
      </c>
      <c r="V139" s="20" t="s">
        <v>1057</v>
      </c>
      <c r="W139" s="26" t="s">
        <v>1031</v>
      </c>
      <c r="X139" s="20" t="s">
        <v>16</v>
      </c>
      <c r="Y139" s="20" t="s">
        <v>16</v>
      </c>
      <c r="Z139" s="20" t="str">
        <f t="shared" si="32"/>
        <v>-</v>
      </c>
      <c r="AA139" s="20" t="s">
        <v>16</v>
      </c>
      <c r="AB139" s="20">
        <v>46101</v>
      </c>
      <c r="AC139" s="27">
        <v>26000000</v>
      </c>
      <c r="AD139" s="20" t="s">
        <v>1074</v>
      </c>
      <c r="AE139" s="20" t="s">
        <v>1168</v>
      </c>
      <c r="AF139" s="20" t="s">
        <v>4870</v>
      </c>
      <c r="AG139" s="20">
        <v>1</v>
      </c>
      <c r="AH139" s="20">
        <v>6</v>
      </c>
      <c r="AI139" s="20">
        <v>0.5</v>
      </c>
      <c r="AJ139" s="20">
        <v>8</v>
      </c>
      <c r="AK139" s="20">
        <v>0</v>
      </c>
      <c r="AL139" s="20">
        <v>0</v>
      </c>
      <c r="AM139" s="20">
        <v>1</v>
      </c>
      <c r="AN139" s="20">
        <v>0</v>
      </c>
      <c r="AO139" s="20">
        <v>1</v>
      </c>
      <c r="AP139" s="26" t="s">
        <v>1655</v>
      </c>
      <c r="AQ139" s="26" t="s">
        <v>16</v>
      </c>
      <c r="AR139" s="26" t="s">
        <v>16</v>
      </c>
      <c r="AS139" s="20" t="s">
        <v>16</v>
      </c>
      <c r="AT139" s="26" t="s">
        <v>16</v>
      </c>
      <c r="AU139" s="26" t="s">
        <v>16</v>
      </c>
      <c r="AV139" s="26" t="s">
        <v>16</v>
      </c>
      <c r="AW139" s="28" t="s">
        <v>16</v>
      </c>
      <c r="AX139" s="28" t="s">
        <v>16</v>
      </c>
      <c r="AY139" s="28" t="s">
        <v>16</v>
      </c>
      <c r="AZ139" s="28" t="s">
        <v>16</v>
      </c>
      <c r="BA139" s="28" t="s">
        <v>16</v>
      </c>
      <c r="BB139" s="29">
        <v>0</v>
      </c>
      <c r="BC139" s="26">
        <v>42339</v>
      </c>
      <c r="BD139" s="26">
        <v>42513</v>
      </c>
      <c r="BE139" s="26">
        <v>42225</v>
      </c>
      <c r="BF139" s="20" t="s">
        <v>1656</v>
      </c>
      <c r="BG139" s="20">
        <v>0</v>
      </c>
      <c r="BH139" s="27">
        <v>0</v>
      </c>
      <c r="BI139" s="20" t="s">
        <v>16</v>
      </c>
      <c r="BJ139" s="20" t="s">
        <v>16</v>
      </c>
      <c r="BK139" s="20" t="s">
        <v>16</v>
      </c>
      <c r="BL139" s="20" t="s">
        <v>16</v>
      </c>
      <c r="BM139" s="20" t="s">
        <v>16</v>
      </c>
      <c r="BN139" s="20" t="s">
        <v>16</v>
      </c>
      <c r="BO139" s="20" t="s">
        <v>16</v>
      </c>
      <c r="BP139" s="20" t="s">
        <v>16</v>
      </c>
      <c r="BQ139" s="20" t="s">
        <v>16</v>
      </c>
      <c r="BR139" s="20" t="s">
        <v>16</v>
      </c>
      <c r="BS139" s="20" t="s">
        <v>16</v>
      </c>
      <c r="BT139" s="20" t="s">
        <v>16</v>
      </c>
      <c r="BU139" s="20" t="s">
        <v>16</v>
      </c>
      <c r="BV139" s="20" t="s">
        <v>16</v>
      </c>
      <c r="BW139" s="20" t="s">
        <v>16</v>
      </c>
      <c r="BX139" s="20" t="s">
        <v>16</v>
      </c>
      <c r="BY139" s="20" t="s">
        <v>16</v>
      </c>
      <c r="BZ139" s="20" t="s">
        <v>16</v>
      </c>
      <c r="CA139" s="20" t="s">
        <v>16</v>
      </c>
      <c r="CB139" s="20" t="s">
        <v>16</v>
      </c>
      <c r="CC139" s="20" t="s">
        <v>16</v>
      </c>
      <c r="CD139" s="20" t="s">
        <v>16</v>
      </c>
      <c r="CE139" s="20">
        <f t="shared" si="33"/>
        <v>0</v>
      </c>
      <c r="CF139" s="20" t="s">
        <v>16</v>
      </c>
      <c r="CG139" s="20" t="s">
        <v>16</v>
      </c>
      <c r="CH139" s="20" t="s">
        <v>16</v>
      </c>
      <c r="CI139" s="27" t="s">
        <v>16</v>
      </c>
      <c r="CJ139" s="27" t="s">
        <v>16</v>
      </c>
      <c r="CK139" s="31" t="s">
        <v>16</v>
      </c>
      <c r="CL139" s="27" t="s">
        <v>16</v>
      </c>
      <c r="CM139" s="20" t="s">
        <v>16</v>
      </c>
      <c r="CN139" s="20" t="s">
        <v>16</v>
      </c>
      <c r="CO139" s="20" t="s">
        <v>16</v>
      </c>
      <c r="CP139" s="20" t="s">
        <v>16</v>
      </c>
      <c r="CQ139" s="20" t="s">
        <v>16</v>
      </c>
      <c r="CR139" s="20" t="s">
        <v>16</v>
      </c>
      <c r="CS139" s="27">
        <v>2996683.2</v>
      </c>
      <c r="CT139" s="79">
        <f>IF(OR(CS139="",CS139="-"),"NA",IF(CS139&gt;10000000000,1,IF(CS139&gt;3000000000,2,IF(CS139&gt;1000000000,3,IF(CS139&gt;600000000,4,IF(CS139&gt;200000000,5,IF(CS139&gt;100000000,6,IF(CS139&gt;50000000,7,IF(CS139&gt;30000000,8,IF(CS139&gt;10000000,9,IF(CS139&gt;7000000,10,IF(CS139&gt;4000000,11,IF(CS139&gt;2000000,12,IF(CS139&gt;1000000,13,IF(CS139&gt;700000,14,IF(CS139&gt;600000,15,IF(CS139&gt;500000,16,IF(CS139&gt;400000,17,IF(CS139&gt;300000,18,IF(CS139&gt;200000,19,IF(CS139&gt;=0,20,ERROR”)))))))))))))))))))))</f>
        <v>12</v>
      </c>
      <c r="CU139" s="27">
        <v>3476152.5120000001</v>
      </c>
      <c r="CV139" s="27">
        <f t="shared" si="31"/>
        <v>23003316.800000001</v>
      </c>
      <c r="CW139" s="32">
        <v>0.88474295384615387</v>
      </c>
      <c r="CX139" s="32">
        <v>0.11525704615384616</v>
      </c>
      <c r="CY139" s="27">
        <v>22523847.487999998</v>
      </c>
      <c r="CZ139" s="20" t="s">
        <v>16</v>
      </c>
      <c r="DA139" s="20" t="s">
        <v>16</v>
      </c>
      <c r="DB139" s="20" t="e">
        <v>#NAME?</v>
      </c>
      <c r="DC139" s="20" t="e">
        <v>#NAME?</v>
      </c>
      <c r="DD139" s="30">
        <v>0.01</v>
      </c>
      <c r="DE139" s="20">
        <v>0</v>
      </c>
      <c r="DF139" s="20"/>
      <c r="DG139" s="20">
        <v>0</v>
      </c>
      <c r="DH139" s="20">
        <v>0</v>
      </c>
      <c r="DI139" s="20" t="s">
        <v>16</v>
      </c>
      <c r="DJ139" s="20"/>
      <c r="DK139" s="20" t="s">
        <v>16</v>
      </c>
      <c r="DL139" s="20" t="s">
        <v>16</v>
      </c>
      <c r="DM139" s="20" t="s">
        <v>16</v>
      </c>
      <c r="DN139" s="20"/>
      <c r="DO139" s="33">
        <f t="shared" si="34"/>
        <v>1</v>
      </c>
      <c r="DP139" s="33">
        <f t="shared" si="35"/>
        <v>0</v>
      </c>
      <c r="DQ139" s="33">
        <f t="shared" si="36"/>
        <v>1</v>
      </c>
      <c r="DR139" s="33">
        <f t="shared" si="37"/>
        <v>0</v>
      </c>
      <c r="DS139" s="27">
        <f t="shared" si="38"/>
        <v>2996683.2</v>
      </c>
      <c r="DT139" s="27">
        <f t="shared" si="39"/>
        <v>0</v>
      </c>
      <c r="DU139" s="27">
        <f t="shared" si="40"/>
        <v>0</v>
      </c>
      <c r="DV139" s="27">
        <f t="shared" si="41"/>
        <v>2996683.2</v>
      </c>
      <c r="DW139" s="27">
        <f t="shared" si="42"/>
        <v>2996683.2</v>
      </c>
      <c r="DX139" s="20" t="s">
        <v>16</v>
      </c>
      <c r="DY139" s="20" t="s">
        <v>16</v>
      </c>
      <c r="DZ139" s="20" t="s">
        <v>16</v>
      </c>
      <c r="EA139" s="20" t="s">
        <v>16</v>
      </c>
      <c r="EB139" s="20">
        <v>2996683.2</v>
      </c>
      <c r="EC139" s="20">
        <v>0</v>
      </c>
      <c r="ED139" s="20" t="s">
        <v>16</v>
      </c>
      <c r="EE139" s="20">
        <v>0</v>
      </c>
      <c r="EF139" s="20">
        <v>0</v>
      </c>
      <c r="EG139" s="20" t="s">
        <v>16</v>
      </c>
      <c r="EH139" s="20">
        <v>2996683.2</v>
      </c>
      <c r="EI139" s="20" t="s">
        <v>16</v>
      </c>
      <c r="EJ139" s="20" t="s">
        <v>16</v>
      </c>
      <c r="EK139" s="20" t="s">
        <v>16</v>
      </c>
      <c r="EL139" s="20" t="s">
        <v>1074</v>
      </c>
      <c r="EM139" s="20" t="s">
        <v>1656</v>
      </c>
      <c r="EN139" s="20" t="s">
        <v>16</v>
      </c>
      <c r="EO139" s="20" t="s">
        <v>1168</v>
      </c>
      <c r="EP139" s="20" t="s">
        <v>16</v>
      </c>
      <c r="EQ139" s="20" t="s">
        <v>16</v>
      </c>
      <c r="ER139" s="20" t="s">
        <v>16</v>
      </c>
      <c r="ES139" s="20" t="s">
        <v>1668</v>
      </c>
      <c r="ET139" s="20">
        <v>6363</v>
      </c>
      <c r="EU139" s="20">
        <v>94608</v>
      </c>
      <c r="EV139" s="20" t="s">
        <v>1669</v>
      </c>
      <c r="EW139" s="20" t="s">
        <v>16</v>
      </c>
      <c r="EX139" s="34" t="s">
        <v>16</v>
      </c>
      <c r="EY139" s="58">
        <v>1</v>
      </c>
      <c r="EZ139" s="21"/>
    </row>
    <row r="140" spans="1:156" s="64" customFormat="1" ht="12.75" customHeight="1" x14ac:dyDescent="0.2">
      <c r="A140" s="64" t="s">
        <v>1354</v>
      </c>
      <c r="B140" s="64" t="s">
        <v>1356</v>
      </c>
      <c r="C140" s="64">
        <v>993709</v>
      </c>
      <c r="D140" s="64" t="s">
        <v>1354</v>
      </c>
      <c r="E140" s="64" t="s">
        <v>1355</v>
      </c>
      <c r="F140" s="64" t="s">
        <v>1356</v>
      </c>
      <c r="G140" s="20" t="s">
        <v>194</v>
      </c>
      <c r="H140" s="20" t="s">
        <v>1138</v>
      </c>
      <c r="I140" s="20" t="s">
        <v>358</v>
      </c>
      <c r="J140" s="22" t="s">
        <v>1357</v>
      </c>
      <c r="K140" s="23">
        <v>0</v>
      </c>
      <c r="L140" s="23">
        <v>1</v>
      </c>
      <c r="M140" s="23" t="s">
        <v>16</v>
      </c>
      <c r="N140" s="23">
        <v>1</v>
      </c>
      <c r="O140" s="24" t="s">
        <v>1358</v>
      </c>
      <c r="P140" s="20" t="s">
        <v>1359</v>
      </c>
      <c r="Q140" s="20" t="s">
        <v>1360</v>
      </c>
      <c r="R140" s="20" t="s">
        <v>1361</v>
      </c>
      <c r="S140" s="20">
        <v>4911</v>
      </c>
      <c r="T140" s="25" t="s">
        <v>617</v>
      </c>
      <c r="U140" s="20" t="s">
        <v>250</v>
      </c>
      <c r="V140" s="20" t="s">
        <v>251</v>
      </c>
      <c r="W140" s="26" t="s">
        <v>1362</v>
      </c>
      <c r="X140" s="20">
        <v>84</v>
      </c>
      <c r="Y140" s="20" t="s">
        <v>251</v>
      </c>
      <c r="Z140" s="20" t="str">
        <f t="shared" si="32"/>
        <v>-</v>
      </c>
      <c r="AA140" s="20" t="s">
        <v>1363</v>
      </c>
      <c r="AB140" s="20">
        <v>46101</v>
      </c>
      <c r="AC140" s="27">
        <v>24247762.57</v>
      </c>
      <c r="AD140" s="20" t="s">
        <v>1074</v>
      </c>
      <c r="AE140" s="20" t="s">
        <v>1364</v>
      </c>
      <c r="AF140" s="20">
        <v>2</v>
      </c>
      <c r="AG140" s="20">
        <v>1</v>
      </c>
      <c r="AH140" s="20">
        <v>14</v>
      </c>
      <c r="AI140" s="20">
        <v>0.5</v>
      </c>
      <c r="AJ140" s="20">
        <v>6</v>
      </c>
      <c r="AK140" s="20">
        <v>0</v>
      </c>
      <c r="AL140" s="20">
        <v>0</v>
      </c>
      <c r="AM140" s="20">
        <v>0</v>
      </c>
      <c r="AN140" s="20">
        <v>0</v>
      </c>
      <c r="AO140" s="20">
        <v>1</v>
      </c>
      <c r="AP140" s="26">
        <v>42462</v>
      </c>
      <c r="AQ140" s="26" t="s">
        <v>16</v>
      </c>
      <c r="AR140" s="26" t="s">
        <v>16</v>
      </c>
      <c r="AS140" s="20" t="s">
        <v>16</v>
      </c>
      <c r="AT140" s="26" t="s">
        <v>16</v>
      </c>
      <c r="AU140" s="26" t="s">
        <v>16</v>
      </c>
      <c r="AV140" s="26" t="s">
        <v>16</v>
      </c>
      <c r="AW140" s="28" t="s">
        <v>16</v>
      </c>
      <c r="AX140" s="28" t="s">
        <v>16</v>
      </c>
      <c r="AY140" s="28" t="s">
        <v>16</v>
      </c>
      <c r="AZ140" s="28" t="s">
        <v>16</v>
      </c>
      <c r="BA140" s="28" t="s">
        <v>16</v>
      </c>
      <c r="BB140" s="29">
        <v>0</v>
      </c>
      <c r="BC140" s="26">
        <v>42339</v>
      </c>
      <c r="BD140" s="26">
        <v>42398</v>
      </c>
      <c r="BE140" s="26" t="s">
        <v>1031</v>
      </c>
      <c r="BF140" s="20" t="s">
        <v>1357</v>
      </c>
      <c r="BG140" s="30">
        <v>0.3</v>
      </c>
      <c r="BH140" s="27">
        <v>7274328.7709999997</v>
      </c>
      <c r="BI140" s="20" t="s">
        <v>16</v>
      </c>
      <c r="BJ140" s="20" t="s">
        <v>16</v>
      </c>
      <c r="BK140" s="20" t="s">
        <v>16</v>
      </c>
      <c r="BL140" s="20" t="s">
        <v>16</v>
      </c>
      <c r="BM140" s="20" t="s">
        <v>16</v>
      </c>
      <c r="BN140" s="20" t="s">
        <v>16</v>
      </c>
      <c r="BO140" s="20" t="s">
        <v>16</v>
      </c>
      <c r="BP140" s="20" t="s">
        <v>16</v>
      </c>
      <c r="BQ140" s="20" t="s">
        <v>16</v>
      </c>
      <c r="BR140" s="20" t="s">
        <v>16</v>
      </c>
      <c r="BS140" s="20" t="s">
        <v>16</v>
      </c>
      <c r="BT140" s="20" t="s">
        <v>16</v>
      </c>
      <c r="BU140" s="20" t="s">
        <v>16</v>
      </c>
      <c r="BV140" s="20" t="s">
        <v>16</v>
      </c>
      <c r="BW140" s="20" t="s">
        <v>16</v>
      </c>
      <c r="BX140" s="20" t="s">
        <v>16</v>
      </c>
      <c r="BY140" s="20" t="s">
        <v>16</v>
      </c>
      <c r="BZ140" s="20" t="s">
        <v>16</v>
      </c>
      <c r="CA140" s="20" t="s">
        <v>16</v>
      </c>
      <c r="CB140" s="20" t="s">
        <v>16</v>
      </c>
      <c r="CC140" s="20" t="s">
        <v>16</v>
      </c>
      <c r="CD140" s="20" t="s">
        <v>16</v>
      </c>
      <c r="CE140" s="20">
        <f t="shared" si="33"/>
        <v>0</v>
      </c>
      <c r="CF140" s="20" t="s">
        <v>16</v>
      </c>
      <c r="CG140" s="20" t="s">
        <v>16</v>
      </c>
      <c r="CH140" s="20" t="s">
        <v>16</v>
      </c>
      <c r="CI140" s="27" t="s">
        <v>16</v>
      </c>
      <c r="CJ140" s="27" t="s">
        <v>16</v>
      </c>
      <c r="CK140" s="31" t="s">
        <v>16</v>
      </c>
      <c r="CL140" s="27" t="s">
        <v>16</v>
      </c>
      <c r="CM140" s="20" t="s">
        <v>16</v>
      </c>
      <c r="CN140" s="20" t="s">
        <v>16</v>
      </c>
      <c r="CO140" s="20" t="s">
        <v>16</v>
      </c>
      <c r="CP140" s="20" t="s">
        <v>16</v>
      </c>
      <c r="CQ140" s="20" t="s">
        <v>16</v>
      </c>
      <c r="CR140" s="20" t="s">
        <v>16</v>
      </c>
      <c r="CS140" s="27">
        <v>24247762.57</v>
      </c>
      <c r="CT140" s="79">
        <f>IF(OR(CS140="",CS140="-"),"NA",IF(CS140&gt;10000000000,1,IF(CS140&gt;3000000000,2,IF(CS140&gt;1000000000,3,IF(CS140&gt;600000000,4,IF(CS140&gt;200000000,5,IF(CS140&gt;100000000,6,IF(CS140&gt;50000000,7,IF(CS140&gt;30000000,8,IF(CS140&gt;10000000,9,IF(CS140&gt;7000000,10,IF(CS140&gt;4000000,11,IF(CS140&gt;2000000,12,IF(CS140&gt;1000000,13,IF(CS140&gt;700000,14,IF(CS140&gt;600000,15,IF(CS140&gt;500000,16,IF(CS140&gt;400000,17,IF(CS140&gt;300000,18,IF(CS140&gt;200000,19,IF(CS140&gt;=0,20,ERROR”)))))))))))))))))))))</f>
        <v>9</v>
      </c>
      <c r="CU140" s="27">
        <v>28127404.5812</v>
      </c>
      <c r="CV140" s="27">
        <f t="shared" si="31"/>
        <v>0</v>
      </c>
      <c r="CW140" s="32">
        <v>0</v>
      </c>
      <c r="CX140" s="32">
        <v>1</v>
      </c>
      <c r="CY140" s="27">
        <v>-3879642.0111999996</v>
      </c>
      <c r="CZ140" s="20" t="s">
        <v>16</v>
      </c>
      <c r="DA140" s="20" t="s">
        <v>16</v>
      </c>
      <c r="DB140" s="20">
        <v>59</v>
      </c>
      <c r="DC140" s="20">
        <v>1.9666666666666666</v>
      </c>
      <c r="DD140" s="30">
        <v>0.01</v>
      </c>
      <c r="DE140" s="20">
        <v>1</v>
      </c>
      <c r="DF140" s="20">
        <v>1</v>
      </c>
      <c r="DG140" s="20" t="s">
        <v>1365</v>
      </c>
      <c r="DH140" s="20">
        <v>3</v>
      </c>
      <c r="DI140" s="20">
        <v>1</v>
      </c>
      <c r="DJ140" s="20">
        <v>0</v>
      </c>
      <c r="DK140" s="20">
        <v>24247762.57</v>
      </c>
      <c r="DL140" s="76">
        <v>0</v>
      </c>
      <c r="DM140" s="20" t="s">
        <v>1366</v>
      </c>
      <c r="DN140" s="34">
        <v>0</v>
      </c>
      <c r="DO140" s="33">
        <f t="shared" si="34"/>
        <v>1</v>
      </c>
      <c r="DP140" s="33">
        <f t="shared" si="35"/>
        <v>0</v>
      </c>
      <c r="DQ140" s="33">
        <f t="shared" si="36"/>
        <v>1</v>
      </c>
      <c r="DR140" s="33">
        <f t="shared" si="37"/>
        <v>0</v>
      </c>
      <c r="DS140" s="27">
        <f t="shared" si="38"/>
        <v>24247762.57</v>
      </c>
      <c r="DT140" s="27">
        <f t="shared" si="39"/>
        <v>0</v>
      </c>
      <c r="DU140" s="27">
        <f t="shared" si="40"/>
        <v>0</v>
      </c>
      <c r="DV140" s="27">
        <f t="shared" si="41"/>
        <v>24247762.57</v>
      </c>
      <c r="DW140" s="27">
        <f t="shared" si="42"/>
        <v>24247762.57</v>
      </c>
      <c r="DX140" s="20" t="s">
        <v>16</v>
      </c>
      <c r="DY140" s="20" t="s">
        <v>16</v>
      </c>
      <c r="DZ140" s="20" t="s">
        <v>16</v>
      </c>
      <c r="EA140" s="20" t="s">
        <v>16</v>
      </c>
      <c r="EB140" s="20">
        <v>24247762.57</v>
      </c>
      <c r="EC140" s="30">
        <v>0.1</v>
      </c>
      <c r="ED140" s="20" t="s">
        <v>16</v>
      </c>
      <c r="EE140" s="30">
        <v>0.1</v>
      </c>
      <c r="EF140" s="30">
        <v>0.1</v>
      </c>
      <c r="EG140" s="20" t="s">
        <v>16</v>
      </c>
      <c r="EH140" s="20">
        <v>24247762.57</v>
      </c>
      <c r="EI140" s="20" t="s">
        <v>16</v>
      </c>
      <c r="EJ140" s="20" t="s">
        <v>16</v>
      </c>
      <c r="EK140" s="20" t="s">
        <v>16</v>
      </c>
      <c r="EL140" s="20" t="s">
        <v>1074</v>
      </c>
      <c r="EM140" s="20" t="s">
        <v>1357</v>
      </c>
      <c r="EN140" s="20" t="s">
        <v>16</v>
      </c>
      <c r="EO140" s="20" t="s">
        <v>1364</v>
      </c>
      <c r="EP140" s="20" t="s">
        <v>16</v>
      </c>
      <c r="EQ140" s="20" t="s">
        <v>16</v>
      </c>
      <c r="ER140" s="20" t="s">
        <v>725</v>
      </c>
      <c r="ES140" s="20" t="s">
        <v>1367</v>
      </c>
      <c r="ET140" s="20">
        <v>4911</v>
      </c>
      <c r="EU140" s="20">
        <v>14000</v>
      </c>
      <c r="EV140" s="20" t="s">
        <v>319</v>
      </c>
      <c r="EW140" s="20" t="s">
        <v>251</v>
      </c>
      <c r="EX140" s="34" t="s">
        <v>16</v>
      </c>
      <c r="EY140" s="58">
        <v>1</v>
      </c>
      <c r="EZ140" s="21"/>
    </row>
    <row r="141" spans="1:156" s="64" customFormat="1" ht="12.75" customHeight="1" x14ac:dyDescent="0.2">
      <c r="A141" s="64" t="s">
        <v>1184</v>
      </c>
      <c r="B141" s="64" t="s">
        <v>1186</v>
      </c>
      <c r="C141" s="64">
        <v>1043951</v>
      </c>
      <c r="D141" s="64" t="s">
        <v>1184</v>
      </c>
      <c r="E141" s="64" t="s">
        <v>1185</v>
      </c>
      <c r="F141" s="64" t="s">
        <v>1186</v>
      </c>
      <c r="G141" s="20" t="s">
        <v>194</v>
      </c>
      <c r="H141" s="20" t="s">
        <v>1138</v>
      </c>
      <c r="I141" s="20" t="s">
        <v>358</v>
      </c>
      <c r="J141" s="22" t="s">
        <v>1187</v>
      </c>
      <c r="K141" s="23">
        <v>0</v>
      </c>
      <c r="L141" s="23">
        <v>1</v>
      </c>
      <c r="M141" s="23" t="s">
        <v>16</v>
      </c>
      <c r="N141" s="23">
        <v>1</v>
      </c>
      <c r="O141" s="24" t="s">
        <v>1188</v>
      </c>
      <c r="P141" s="20" t="s">
        <v>1189</v>
      </c>
      <c r="Q141" s="20" t="s">
        <v>1190</v>
      </c>
      <c r="R141" s="20" t="s">
        <v>1191</v>
      </c>
      <c r="S141" s="20">
        <v>38</v>
      </c>
      <c r="T141" s="25" t="s">
        <v>882</v>
      </c>
      <c r="U141" s="20" t="s">
        <v>365</v>
      </c>
      <c r="V141" s="20" t="s">
        <v>251</v>
      </c>
      <c r="W141" s="26">
        <v>42152</v>
      </c>
      <c r="X141" s="20">
        <v>96</v>
      </c>
      <c r="Y141" s="20" t="s">
        <v>251</v>
      </c>
      <c r="Z141" s="20">
        <f t="shared" si="32"/>
        <v>188</v>
      </c>
      <c r="AA141" s="20" t="s">
        <v>1192</v>
      </c>
      <c r="AB141" s="20">
        <v>46101</v>
      </c>
      <c r="AC141" s="27">
        <v>720001</v>
      </c>
      <c r="AD141" s="20" t="s">
        <v>1074</v>
      </c>
      <c r="AE141" s="20" t="s">
        <v>1193</v>
      </c>
      <c r="AF141" s="20">
        <v>1</v>
      </c>
      <c r="AG141" s="20">
        <v>1</v>
      </c>
      <c r="AH141" s="20" t="s">
        <v>16</v>
      </c>
      <c r="AI141" s="21" t="s">
        <v>4862</v>
      </c>
      <c r="AJ141" s="20">
        <v>6</v>
      </c>
      <c r="AK141" s="20">
        <v>1</v>
      </c>
      <c r="AL141" s="20" t="s">
        <v>16</v>
      </c>
      <c r="AM141" s="20">
        <v>0</v>
      </c>
      <c r="AN141" s="20">
        <v>1</v>
      </c>
      <c r="AO141" s="20">
        <v>1</v>
      </c>
      <c r="AP141" s="26" t="s">
        <v>1194</v>
      </c>
      <c r="AQ141" s="26" t="s">
        <v>16</v>
      </c>
      <c r="AR141" s="26" t="s">
        <v>16</v>
      </c>
      <c r="AS141" s="20" t="s">
        <v>16</v>
      </c>
      <c r="AT141" s="26" t="s">
        <v>16</v>
      </c>
      <c r="AU141" s="26" t="s">
        <v>16</v>
      </c>
      <c r="AV141" s="26" t="s">
        <v>16</v>
      </c>
      <c r="AW141" s="28" t="s">
        <v>16</v>
      </c>
      <c r="AX141" s="28" t="s">
        <v>16</v>
      </c>
      <c r="AY141" s="28" t="s">
        <v>16</v>
      </c>
      <c r="AZ141" s="28" t="s">
        <v>16</v>
      </c>
      <c r="BA141" s="28" t="s">
        <v>16</v>
      </c>
      <c r="BB141" s="29">
        <v>0</v>
      </c>
      <c r="BC141" s="26">
        <v>42340</v>
      </c>
      <c r="BD141" s="26">
        <v>42369</v>
      </c>
      <c r="BE141" s="26" t="s">
        <v>1031</v>
      </c>
      <c r="BF141" s="20" t="s">
        <v>1187</v>
      </c>
      <c r="BG141" s="30">
        <v>0.3</v>
      </c>
      <c r="BH141" s="27">
        <v>186206.89800000002</v>
      </c>
      <c r="BI141" s="20" t="s">
        <v>16</v>
      </c>
      <c r="BJ141" s="20" t="s">
        <v>16</v>
      </c>
      <c r="BK141" s="20" t="s">
        <v>16</v>
      </c>
      <c r="BL141" s="20" t="s">
        <v>16</v>
      </c>
      <c r="BM141" s="20" t="s">
        <v>16</v>
      </c>
      <c r="BN141" s="20" t="s">
        <v>16</v>
      </c>
      <c r="BO141" s="20" t="s">
        <v>16</v>
      </c>
      <c r="BP141" s="20" t="s">
        <v>16</v>
      </c>
      <c r="BQ141" s="20" t="s">
        <v>16</v>
      </c>
      <c r="BR141" s="20" t="s">
        <v>16</v>
      </c>
      <c r="BS141" s="20" t="s">
        <v>16</v>
      </c>
      <c r="BT141" s="20" t="s">
        <v>16</v>
      </c>
      <c r="BU141" s="20" t="s">
        <v>16</v>
      </c>
      <c r="BV141" s="20" t="s">
        <v>16</v>
      </c>
      <c r="BW141" s="20" t="s">
        <v>16</v>
      </c>
      <c r="BX141" s="20" t="s">
        <v>16</v>
      </c>
      <c r="BY141" s="20" t="s">
        <v>16</v>
      </c>
      <c r="BZ141" s="20" t="s">
        <v>16</v>
      </c>
      <c r="CA141" s="20" t="s">
        <v>16</v>
      </c>
      <c r="CB141" s="20" t="s">
        <v>16</v>
      </c>
      <c r="CC141" s="20" t="s">
        <v>16</v>
      </c>
      <c r="CD141" s="20" t="s">
        <v>16</v>
      </c>
      <c r="CE141" s="20">
        <f t="shared" si="33"/>
        <v>0</v>
      </c>
      <c r="CF141" s="20" t="s">
        <v>16</v>
      </c>
      <c r="CG141" s="20" t="s">
        <v>16</v>
      </c>
      <c r="CH141" s="20" t="s">
        <v>16</v>
      </c>
      <c r="CI141" s="27" t="s">
        <v>16</v>
      </c>
      <c r="CJ141" s="27" t="s">
        <v>16</v>
      </c>
      <c r="CK141" s="31" t="s">
        <v>16</v>
      </c>
      <c r="CL141" s="27" t="s">
        <v>16</v>
      </c>
      <c r="CM141" s="20" t="s">
        <v>16</v>
      </c>
      <c r="CN141" s="20" t="s">
        <v>16</v>
      </c>
      <c r="CO141" s="20" t="s">
        <v>16</v>
      </c>
      <c r="CP141" s="20" t="s">
        <v>16</v>
      </c>
      <c r="CQ141" s="20" t="s">
        <v>16</v>
      </c>
      <c r="CR141" s="20" t="s">
        <v>16</v>
      </c>
      <c r="CS141" s="27">
        <v>620689.66</v>
      </c>
      <c r="CT141" s="79">
        <f>IF(OR(CS141="",CS141="-"),"NA",IF(CS141&gt;10000000000,1,IF(CS141&gt;3000000000,2,IF(CS141&gt;1000000000,3,IF(CS141&gt;600000000,4,IF(CS141&gt;200000000,5,IF(CS141&gt;100000000,6,IF(CS141&gt;50000000,7,IF(CS141&gt;30000000,8,IF(CS141&gt;10000000,9,IF(CS141&gt;7000000,10,IF(CS141&gt;4000000,11,IF(CS141&gt;2000000,12,IF(CS141&gt;1000000,13,IF(CS141&gt;700000,14,IF(CS141&gt;600000,15,IF(CS141&gt;500000,16,IF(CS141&gt;400000,17,IF(CS141&gt;300000,18,IF(CS141&gt;200000,19,IF(CS141&gt;=0,20,ERROR”)))))))))))))))))))))</f>
        <v>15</v>
      </c>
      <c r="CU141" s="27">
        <v>720000.00560000003</v>
      </c>
      <c r="CV141" s="27">
        <f t="shared" si="31"/>
        <v>99311.339999999967</v>
      </c>
      <c r="CW141" s="32">
        <v>0.13793222509413178</v>
      </c>
      <c r="CX141" s="32">
        <v>0.86206777490586828</v>
      </c>
      <c r="CY141" s="27">
        <v>0.99439999996684492</v>
      </c>
      <c r="CZ141" s="20" t="s">
        <v>16</v>
      </c>
      <c r="DA141" s="20" t="s">
        <v>16</v>
      </c>
      <c r="DB141" s="20">
        <v>29</v>
      </c>
      <c r="DC141" s="20">
        <v>0.96666666666666667</v>
      </c>
      <c r="DD141" s="30">
        <v>0.01</v>
      </c>
      <c r="DE141" s="20">
        <v>0</v>
      </c>
      <c r="DF141" s="20"/>
      <c r="DG141" s="20">
        <v>0</v>
      </c>
      <c r="DH141" s="20">
        <v>0</v>
      </c>
      <c r="DI141" s="20">
        <v>1</v>
      </c>
      <c r="DJ141" s="20">
        <v>0</v>
      </c>
      <c r="DK141" s="20">
        <v>620689.66</v>
      </c>
      <c r="DL141" s="76">
        <v>0</v>
      </c>
      <c r="DM141" s="20" t="s">
        <v>1195</v>
      </c>
      <c r="DN141" s="34">
        <v>0</v>
      </c>
      <c r="DO141" s="33">
        <f t="shared" si="34"/>
        <v>1</v>
      </c>
      <c r="DP141" s="33">
        <f t="shared" si="35"/>
        <v>0</v>
      </c>
      <c r="DQ141" s="33">
        <f t="shared" si="36"/>
        <v>1</v>
      </c>
      <c r="DR141" s="33">
        <f t="shared" si="37"/>
        <v>0</v>
      </c>
      <c r="DS141" s="27">
        <f t="shared" si="38"/>
        <v>620689.66</v>
      </c>
      <c r="DT141" s="27">
        <f t="shared" si="39"/>
        <v>0</v>
      </c>
      <c r="DU141" s="27">
        <f t="shared" si="40"/>
        <v>0</v>
      </c>
      <c r="DV141" s="27">
        <f t="shared" si="41"/>
        <v>620689.66</v>
      </c>
      <c r="DW141" s="27">
        <f t="shared" si="42"/>
        <v>620689.66</v>
      </c>
      <c r="DX141" s="20" t="s">
        <v>16</v>
      </c>
      <c r="DY141" s="20" t="s">
        <v>16</v>
      </c>
      <c r="DZ141" s="20" t="s">
        <v>16</v>
      </c>
      <c r="EA141" s="20" t="s">
        <v>16</v>
      </c>
      <c r="EB141" s="20">
        <v>620689.66</v>
      </c>
      <c r="EC141" s="30">
        <v>0.1</v>
      </c>
      <c r="ED141" s="20" t="s">
        <v>16</v>
      </c>
      <c r="EE141" s="30">
        <v>0.1</v>
      </c>
      <c r="EF141" s="30">
        <v>0.1</v>
      </c>
      <c r="EG141" s="20" t="s">
        <v>16</v>
      </c>
      <c r="EH141" s="20">
        <v>620689.66</v>
      </c>
      <c r="EI141" s="20" t="s">
        <v>16</v>
      </c>
      <c r="EJ141" s="20" t="s">
        <v>16</v>
      </c>
      <c r="EK141" s="20" t="s">
        <v>16</v>
      </c>
      <c r="EL141" s="20" t="s">
        <v>1074</v>
      </c>
      <c r="EM141" s="20" t="s">
        <v>1187</v>
      </c>
      <c r="EN141" s="20" t="s">
        <v>16</v>
      </c>
      <c r="EO141" s="20" t="s">
        <v>1193</v>
      </c>
      <c r="EP141" s="20" t="s">
        <v>16</v>
      </c>
      <c r="EQ141" s="20" t="s">
        <v>16</v>
      </c>
      <c r="ER141" s="20" t="s">
        <v>1196</v>
      </c>
      <c r="ES141" s="20" t="s">
        <v>1197</v>
      </c>
      <c r="ET141" s="20">
        <v>38</v>
      </c>
      <c r="EU141" s="20">
        <v>3810</v>
      </c>
      <c r="EV141" s="20" t="s">
        <v>406</v>
      </c>
      <c r="EW141" s="20" t="s">
        <v>251</v>
      </c>
      <c r="EX141" s="34" t="s">
        <v>16</v>
      </c>
      <c r="EY141" s="58">
        <v>1</v>
      </c>
      <c r="EZ141" s="21"/>
    </row>
    <row r="142" spans="1:156" s="64" customFormat="1" ht="12.75" customHeight="1" x14ac:dyDescent="0.2">
      <c r="A142" s="64" t="s">
        <v>1153</v>
      </c>
      <c r="B142" s="64" t="s">
        <v>1155</v>
      </c>
      <c r="C142" s="64">
        <v>1036573</v>
      </c>
      <c r="D142" s="64" t="s">
        <v>1153</v>
      </c>
      <c r="E142" s="64" t="s">
        <v>1154</v>
      </c>
      <c r="F142" s="64" t="s">
        <v>1155</v>
      </c>
      <c r="G142" s="20" t="s">
        <v>194</v>
      </c>
      <c r="H142" s="20" t="s">
        <v>1083</v>
      </c>
      <c r="I142" s="20" t="s">
        <v>323</v>
      </c>
      <c r="J142" s="22" t="s">
        <v>1156</v>
      </c>
      <c r="K142" s="23">
        <v>0</v>
      </c>
      <c r="L142" s="23">
        <v>1</v>
      </c>
      <c r="M142" s="23" t="s">
        <v>16</v>
      </c>
      <c r="N142" s="23">
        <v>1</v>
      </c>
      <c r="O142" s="24" t="s">
        <v>1157</v>
      </c>
      <c r="P142" s="20" t="s">
        <v>1158</v>
      </c>
      <c r="Q142" s="20" t="s">
        <v>1157</v>
      </c>
      <c r="R142" s="20" t="s">
        <v>1159</v>
      </c>
      <c r="S142" s="20">
        <v>1615</v>
      </c>
      <c r="T142" s="25" t="s">
        <v>731</v>
      </c>
      <c r="U142" s="20" t="s">
        <v>467</v>
      </c>
      <c r="V142" s="20" t="s">
        <v>251</v>
      </c>
      <c r="W142" s="26" t="s">
        <v>1031</v>
      </c>
      <c r="X142" s="20" t="s">
        <v>16</v>
      </c>
      <c r="Y142" s="20" t="s">
        <v>16</v>
      </c>
      <c r="Z142" s="20" t="str">
        <f t="shared" si="32"/>
        <v>-</v>
      </c>
      <c r="AA142" s="20" t="s">
        <v>16</v>
      </c>
      <c r="AB142" s="20">
        <v>46101</v>
      </c>
      <c r="AC142" s="27">
        <v>26000000</v>
      </c>
      <c r="AD142" s="20" t="s">
        <v>1074</v>
      </c>
      <c r="AE142" s="20" t="s">
        <v>1088</v>
      </c>
      <c r="AF142" s="20">
        <v>4</v>
      </c>
      <c r="AG142" s="20">
        <v>1</v>
      </c>
      <c r="AH142" s="20">
        <v>11</v>
      </c>
      <c r="AI142" s="20">
        <v>1</v>
      </c>
      <c r="AJ142" s="20">
        <v>7</v>
      </c>
      <c r="AK142" s="20">
        <v>0</v>
      </c>
      <c r="AL142" s="20">
        <v>0</v>
      </c>
      <c r="AM142" s="20">
        <v>1</v>
      </c>
      <c r="AN142" s="20">
        <v>1</v>
      </c>
      <c r="AO142" s="20" t="s">
        <v>16</v>
      </c>
      <c r="AP142" s="26">
        <v>42555</v>
      </c>
      <c r="AQ142" s="26" t="s">
        <v>16</v>
      </c>
      <c r="AR142" s="26" t="s">
        <v>16</v>
      </c>
      <c r="AS142" s="20" t="s">
        <v>16</v>
      </c>
      <c r="AT142" s="26" t="s">
        <v>16</v>
      </c>
      <c r="AU142" s="26" t="s">
        <v>16</v>
      </c>
      <c r="AV142" s="26" t="s">
        <v>16</v>
      </c>
      <c r="AW142" s="28" t="s">
        <v>16</v>
      </c>
      <c r="AX142" s="28" t="s">
        <v>16</v>
      </c>
      <c r="AY142" s="28" t="s">
        <v>16</v>
      </c>
      <c r="AZ142" s="28" t="s">
        <v>16</v>
      </c>
      <c r="BA142" s="28" t="s">
        <v>16</v>
      </c>
      <c r="BB142" s="29">
        <v>0</v>
      </c>
      <c r="BC142" s="26">
        <v>42339</v>
      </c>
      <c r="BD142" s="26">
        <v>42513</v>
      </c>
      <c r="BE142" s="26" t="s">
        <v>1031</v>
      </c>
      <c r="BF142" s="20" t="s">
        <v>1156</v>
      </c>
      <c r="BG142" s="20">
        <v>0</v>
      </c>
      <c r="BH142" s="27">
        <v>0</v>
      </c>
      <c r="BI142" s="20" t="s">
        <v>16</v>
      </c>
      <c r="BJ142" s="20" t="s">
        <v>16</v>
      </c>
      <c r="BK142" s="20" t="s">
        <v>16</v>
      </c>
      <c r="BL142" s="20" t="s">
        <v>16</v>
      </c>
      <c r="BM142" s="20" t="s">
        <v>16</v>
      </c>
      <c r="BN142" s="20" t="s">
        <v>16</v>
      </c>
      <c r="BO142" s="20" t="s">
        <v>16</v>
      </c>
      <c r="BP142" s="20" t="s">
        <v>16</v>
      </c>
      <c r="BQ142" s="20" t="s">
        <v>16</v>
      </c>
      <c r="BR142" s="20" t="s">
        <v>16</v>
      </c>
      <c r="BS142" s="20" t="s">
        <v>16</v>
      </c>
      <c r="BT142" s="20" t="s">
        <v>16</v>
      </c>
      <c r="BU142" s="20" t="s">
        <v>16</v>
      </c>
      <c r="BV142" s="20" t="s">
        <v>16</v>
      </c>
      <c r="BW142" s="20" t="s">
        <v>16</v>
      </c>
      <c r="BX142" s="20" t="s">
        <v>16</v>
      </c>
      <c r="BY142" s="20" t="s">
        <v>16</v>
      </c>
      <c r="BZ142" s="20" t="s">
        <v>16</v>
      </c>
      <c r="CA142" s="20" t="s">
        <v>16</v>
      </c>
      <c r="CB142" s="20" t="s">
        <v>16</v>
      </c>
      <c r="CC142" s="20" t="s">
        <v>16</v>
      </c>
      <c r="CD142" s="20" t="s">
        <v>16</v>
      </c>
      <c r="CE142" s="20">
        <f t="shared" si="33"/>
        <v>0</v>
      </c>
      <c r="CF142" s="20" t="s">
        <v>16</v>
      </c>
      <c r="CG142" s="20" t="s">
        <v>16</v>
      </c>
      <c r="CH142" s="20" t="s">
        <v>16</v>
      </c>
      <c r="CI142" s="27" t="s">
        <v>16</v>
      </c>
      <c r="CJ142" s="27" t="s">
        <v>16</v>
      </c>
      <c r="CK142" s="31" t="s">
        <v>16</v>
      </c>
      <c r="CL142" s="27" t="s">
        <v>16</v>
      </c>
      <c r="CM142" s="20" t="s">
        <v>16</v>
      </c>
      <c r="CN142" s="20" t="s">
        <v>16</v>
      </c>
      <c r="CO142" s="20" t="s">
        <v>16</v>
      </c>
      <c r="CP142" s="20" t="s">
        <v>16</v>
      </c>
      <c r="CQ142" s="20" t="s">
        <v>16</v>
      </c>
      <c r="CR142" s="20" t="s">
        <v>16</v>
      </c>
      <c r="CS142" s="27">
        <v>2104525.86</v>
      </c>
      <c r="CT142" s="79">
        <f>IF(OR(CS142="",CS142="-"),"NA",IF(CS142&gt;10000000000,1,IF(CS142&gt;3000000000,2,IF(CS142&gt;1000000000,3,IF(CS142&gt;600000000,4,IF(CS142&gt;200000000,5,IF(CS142&gt;100000000,6,IF(CS142&gt;50000000,7,IF(CS142&gt;30000000,8,IF(CS142&gt;10000000,9,IF(CS142&gt;7000000,10,IF(CS142&gt;4000000,11,IF(CS142&gt;2000000,12,IF(CS142&gt;1000000,13,IF(CS142&gt;700000,14,IF(CS142&gt;600000,15,IF(CS142&gt;500000,16,IF(CS142&gt;400000,17,IF(CS142&gt;300000,18,IF(CS142&gt;200000,19,IF(CS142&gt;=0,20,ERROR”)))))))))))))))))))))</f>
        <v>12</v>
      </c>
      <c r="CU142" s="27">
        <v>2441249.9975999999</v>
      </c>
      <c r="CV142" s="27">
        <f t="shared" si="31"/>
        <v>23895474.140000001</v>
      </c>
      <c r="CW142" s="32">
        <v>0.91905669769230769</v>
      </c>
      <c r="CX142" s="32">
        <v>8.0943302307692297E-2</v>
      </c>
      <c r="CY142" s="27">
        <v>23558750.0024</v>
      </c>
      <c r="CZ142" s="20" t="s">
        <v>16</v>
      </c>
      <c r="DA142" s="20" t="s">
        <v>16</v>
      </c>
      <c r="DB142" s="20">
        <v>174</v>
      </c>
      <c r="DC142" s="20">
        <v>5.8</v>
      </c>
      <c r="DD142" s="30">
        <v>0.01</v>
      </c>
      <c r="DE142" s="20">
        <v>0</v>
      </c>
      <c r="DF142" s="20"/>
      <c r="DG142" s="20">
        <v>0</v>
      </c>
      <c r="DH142" s="20">
        <v>0</v>
      </c>
      <c r="DI142" s="20">
        <v>0</v>
      </c>
      <c r="DJ142" s="20">
        <v>1</v>
      </c>
      <c r="DK142" s="20" t="s">
        <v>16</v>
      </c>
      <c r="DL142" s="20" t="s">
        <v>16</v>
      </c>
      <c r="DM142" s="20" t="s">
        <v>16</v>
      </c>
      <c r="DN142" s="20"/>
      <c r="DO142" s="33">
        <f t="shared" si="34"/>
        <v>2</v>
      </c>
      <c r="DP142" s="33">
        <f t="shared" si="35"/>
        <v>0</v>
      </c>
      <c r="DQ142" s="33">
        <f t="shared" si="36"/>
        <v>2</v>
      </c>
      <c r="DR142" s="33">
        <f t="shared" si="37"/>
        <v>0</v>
      </c>
      <c r="DS142" s="27">
        <f t="shared" si="38"/>
        <v>3984568.96</v>
      </c>
      <c r="DT142" s="27">
        <f t="shared" si="39"/>
        <v>0</v>
      </c>
      <c r="DU142" s="27">
        <f t="shared" si="40"/>
        <v>0</v>
      </c>
      <c r="DV142" s="27">
        <f t="shared" si="41"/>
        <v>3984568.96</v>
      </c>
      <c r="DW142" s="27">
        <f t="shared" si="42"/>
        <v>1992284.48</v>
      </c>
      <c r="DX142" s="20" t="s">
        <v>16</v>
      </c>
      <c r="DY142" s="20" t="s">
        <v>16</v>
      </c>
      <c r="DZ142" s="20" t="s">
        <v>16</v>
      </c>
      <c r="EA142" s="20" t="s">
        <v>16</v>
      </c>
      <c r="EB142" s="20">
        <v>2104525.86</v>
      </c>
      <c r="EC142" s="20">
        <v>0</v>
      </c>
      <c r="ED142" s="20" t="s">
        <v>16</v>
      </c>
      <c r="EE142" s="20">
        <v>0</v>
      </c>
      <c r="EF142" s="20">
        <v>0</v>
      </c>
      <c r="EG142" s="20" t="s">
        <v>16</v>
      </c>
      <c r="EH142" s="20">
        <v>2104525.86</v>
      </c>
      <c r="EI142" s="20" t="s">
        <v>16</v>
      </c>
      <c r="EJ142" s="20" t="s">
        <v>16</v>
      </c>
      <c r="EK142" s="20" t="s">
        <v>16</v>
      </c>
      <c r="EL142" s="20" t="s">
        <v>1074</v>
      </c>
      <c r="EM142" s="20" t="s">
        <v>1156</v>
      </c>
      <c r="EN142" s="20" t="s">
        <v>16</v>
      </c>
      <c r="EO142" s="20" t="s">
        <v>1088</v>
      </c>
      <c r="EP142" s="20" t="s">
        <v>16</v>
      </c>
      <c r="EQ142" s="20" t="s">
        <v>16</v>
      </c>
      <c r="ER142" s="20" t="s">
        <v>16</v>
      </c>
      <c r="ES142" s="20" t="s">
        <v>1160</v>
      </c>
      <c r="ET142" s="20">
        <v>1615</v>
      </c>
      <c r="EU142" s="20">
        <v>11000</v>
      </c>
      <c r="EV142" s="20" t="s">
        <v>500</v>
      </c>
      <c r="EW142" s="20" t="s">
        <v>251</v>
      </c>
      <c r="EX142" s="34" t="s">
        <v>16</v>
      </c>
      <c r="EY142" s="21" t="s">
        <v>16</v>
      </c>
      <c r="EZ142" s="21"/>
    </row>
    <row r="143" spans="1:156" s="64" customFormat="1" ht="12.75" customHeight="1" x14ac:dyDescent="0.2">
      <c r="A143" s="64" t="s">
        <v>2340</v>
      </c>
      <c r="B143" s="64" t="s">
        <v>2341</v>
      </c>
      <c r="C143" s="64" t="s">
        <v>16</v>
      </c>
      <c r="D143" s="64" t="s">
        <v>2340</v>
      </c>
      <c r="E143" s="64" t="s">
        <v>1589</v>
      </c>
      <c r="F143" s="64" t="s">
        <v>2341</v>
      </c>
      <c r="G143" s="20" t="s">
        <v>194</v>
      </c>
      <c r="H143" s="20" t="s">
        <v>1591</v>
      </c>
      <c r="I143" s="20" t="s">
        <v>1592</v>
      </c>
      <c r="J143" s="22" t="s">
        <v>2342</v>
      </c>
      <c r="K143" s="23">
        <v>0</v>
      </c>
      <c r="L143" s="23">
        <v>1</v>
      </c>
      <c r="M143" s="23" t="s">
        <v>16</v>
      </c>
      <c r="N143" s="23">
        <v>1</v>
      </c>
      <c r="O143" s="24" t="s">
        <v>2343</v>
      </c>
      <c r="P143" s="20" t="s">
        <v>2344</v>
      </c>
      <c r="Q143" s="20" t="s">
        <v>2345</v>
      </c>
      <c r="R143" s="20" t="s">
        <v>2346</v>
      </c>
      <c r="S143" s="20">
        <v>369</v>
      </c>
      <c r="T143" s="25" t="s">
        <v>1945</v>
      </c>
      <c r="U143" s="20" t="s">
        <v>795</v>
      </c>
      <c r="V143" s="20" t="s">
        <v>251</v>
      </c>
      <c r="W143" s="26">
        <v>36047</v>
      </c>
      <c r="X143" s="20">
        <v>186</v>
      </c>
      <c r="Y143" s="20" t="s">
        <v>251</v>
      </c>
      <c r="Z143" s="20">
        <f t="shared" si="32"/>
        <v>5921</v>
      </c>
      <c r="AA143" s="20" t="s">
        <v>2347</v>
      </c>
      <c r="AB143" s="20">
        <v>46101</v>
      </c>
      <c r="AC143" s="27">
        <v>389000</v>
      </c>
      <c r="AD143" s="20" t="s">
        <v>1074</v>
      </c>
      <c r="AE143" s="20" t="s">
        <v>1344</v>
      </c>
      <c r="AF143" s="20">
        <v>1</v>
      </c>
      <c r="AG143" s="20">
        <v>1</v>
      </c>
      <c r="AH143" s="20" t="s">
        <v>16</v>
      </c>
      <c r="AI143" s="21" t="s">
        <v>4862</v>
      </c>
      <c r="AJ143" s="20">
        <v>2</v>
      </c>
      <c r="AK143" s="20">
        <v>0</v>
      </c>
      <c r="AL143" s="20" t="s">
        <v>16</v>
      </c>
      <c r="AM143" s="20">
        <v>1</v>
      </c>
      <c r="AN143" s="20">
        <v>1</v>
      </c>
      <c r="AO143" s="20">
        <v>0</v>
      </c>
      <c r="AP143" s="26" t="s">
        <v>1031</v>
      </c>
      <c r="AQ143" s="26" t="s">
        <v>16</v>
      </c>
      <c r="AR143" s="26" t="s">
        <v>16</v>
      </c>
      <c r="AS143" s="20" t="s">
        <v>16</v>
      </c>
      <c r="AT143" s="26" t="s">
        <v>16</v>
      </c>
      <c r="AU143" s="26" t="s">
        <v>16</v>
      </c>
      <c r="AV143" s="26" t="s">
        <v>16</v>
      </c>
      <c r="AW143" s="28" t="s">
        <v>16</v>
      </c>
      <c r="AX143" s="28" t="s">
        <v>16</v>
      </c>
      <c r="AY143" s="28" t="s">
        <v>16</v>
      </c>
      <c r="AZ143" s="28" t="s">
        <v>16</v>
      </c>
      <c r="BA143" s="28" t="s">
        <v>16</v>
      </c>
      <c r="BB143" s="29">
        <v>0</v>
      </c>
      <c r="BC143" s="26">
        <v>41968</v>
      </c>
      <c r="BD143" s="26">
        <v>42004</v>
      </c>
      <c r="BE143" s="26" t="s">
        <v>1031</v>
      </c>
      <c r="BF143" s="20" t="s">
        <v>2342</v>
      </c>
      <c r="BG143" s="30">
        <v>0.1</v>
      </c>
      <c r="BH143" s="27">
        <v>38900</v>
      </c>
      <c r="BI143" s="20" t="s">
        <v>16</v>
      </c>
      <c r="BJ143" s="20" t="s">
        <v>16</v>
      </c>
      <c r="BK143" s="20" t="s">
        <v>16</v>
      </c>
      <c r="BL143" s="20" t="s">
        <v>16</v>
      </c>
      <c r="BM143" s="20" t="s">
        <v>16</v>
      </c>
      <c r="BN143" s="20" t="s">
        <v>16</v>
      </c>
      <c r="BO143" s="20" t="s">
        <v>16</v>
      </c>
      <c r="BP143" s="20" t="s">
        <v>16</v>
      </c>
      <c r="BQ143" s="20" t="s">
        <v>16</v>
      </c>
      <c r="BR143" s="20" t="s">
        <v>16</v>
      </c>
      <c r="BS143" s="20" t="s">
        <v>16</v>
      </c>
      <c r="BT143" s="20" t="s">
        <v>16</v>
      </c>
      <c r="BU143" s="20" t="s">
        <v>16</v>
      </c>
      <c r="BV143" s="20" t="s">
        <v>16</v>
      </c>
      <c r="BW143" s="20" t="s">
        <v>16</v>
      </c>
      <c r="BX143" s="20" t="s">
        <v>16</v>
      </c>
      <c r="BY143" s="20" t="s">
        <v>16</v>
      </c>
      <c r="BZ143" s="20" t="s">
        <v>16</v>
      </c>
      <c r="CA143" s="20" t="s">
        <v>16</v>
      </c>
      <c r="CB143" s="20" t="s">
        <v>16</v>
      </c>
      <c r="CC143" s="20" t="s">
        <v>16</v>
      </c>
      <c r="CD143" s="20" t="s">
        <v>16</v>
      </c>
      <c r="CE143" s="20">
        <f t="shared" si="33"/>
        <v>0</v>
      </c>
      <c r="CF143" s="20" t="s">
        <v>16</v>
      </c>
      <c r="CG143" s="20" t="s">
        <v>16</v>
      </c>
      <c r="CH143" s="20" t="s">
        <v>16</v>
      </c>
      <c r="CI143" s="27" t="s">
        <v>16</v>
      </c>
      <c r="CJ143" s="27" t="s">
        <v>16</v>
      </c>
      <c r="CK143" s="31" t="s">
        <v>16</v>
      </c>
      <c r="CL143" s="27" t="s">
        <v>16</v>
      </c>
      <c r="CM143" s="20" t="s">
        <v>16</v>
      </c>
      <c r="CN143" s="20" t="s">
        <v>16</v>
      </c>
      <c r="CO143" s="20" t="s">
        <v>16</v>
      </c>
      <c r="CP143" s="20" t="s">
        <v>16</v>
      </c>
      <c r="CQ143" s="20" t="s">
        <v>16</v>
      </c>
      <c r="CR143" s="20" t="s">
        <v>16</v>
      </c>
      <c r="CS143" s="27">
        <v>389000</v>
      </c>
      <c r="CT143" s="79">
        <f>IF(OR(CS143="",CS143="-"),"NA",IF(CS143&gt;10000000000,1,IF(CS143&gt;3000000000,2,IF(CS143&gt;1000000000,3,IF(CS143&gt;600000000,4,IF(CS143&gt;200000000,5,IF(CS143&gt;100000000,6,IF(CS143&gt;50000000,7,IF(CS143&gt;30000000,8,IF(CS143&gt;10000000,9,IF(CS143&gt;7000000,10,IF(CS143&gt;4000000,11,IF(CS143&gt;2000000,12,IF(CS143&gt;1000000,13,IF(CS143&gt;700000,14,IF(CS143&gt;600000,15,IF(CS143&gt;500000,16,IF(CS143&gt;400000,17,IF(CS143&gt;300000,18,IF(CS143&gt;200000,19,IF(CS143&gt;=0,20,ERROR”)))))))))))))))))))))</f>
        <v>18</v>
      </c>
      <c r="CU143" s="27">
        <v>451239.99999999994</v>
      </c>
      <c r="CV143" s="27">
        <f t="shared" si="31"/>
        <v>0</v>
      </c>
      <c r="CW143" s="32">
        <v>0</v>
      </c>
      <c r="CX143" s="32">
        <v>1</v>
      </c>
      <c r="CY143" s="27">
        <v>-62239.999999999942</v>
      </c>
      <c r="CZ143" s="20" t="s">
        <v>16</v>
      </c>
      <c r="DA143" s="20" t="s">
        <v>16</v>
      </c>
      <c r="DB143" s="20">
        <v>36</v>
      </c>
      <c r="DC143" s="20">
        <v>1.2</v>
      </c>
      <c r="DD143" s="30">
        <v>0.02</v>
      </c>
      <c r="DE143" s="20">
        <v>0</v>
      </c>
      <c r="DF143" s="20"/>
      <c r="DG143" s="20">
        <v>0</v>
      </c>
      <c r="DH143" s="20">
        <v>0</v>
      </c>
      <c r="DI143" s="20" t="s">
        <v>16</v>
      </c>
      <c r="DJ143" s="20"/>
      <c r="DK143" s="20" t="s">
        <v>16</v>
      </c>
      <c r="DL143" s="20" t="s">
        <v>16</v>
      </c>
      <c r="DM143" s="20" t="s">
        <v>16</v>
      </c>
      <c r="DN143" s="20"/>
      <c r="DO143" s="33">
        <f t="shared" si="34"/>
        <v>1</v>
      </c>
      <c r="DP143" s="33">
        <f t="shared" si="35"/>
        <v>0</v>
      </c>
      <c r="DQ143" s="33">
        <f t="shared" si="36"/>
        <v>1</v>
      </c>
      <c r="DR143" s="33">
        <f t="shared" si="37"/>
        <v>0</v>
      </c>
      <c r="DS143" s="27">
        <f t="shared" si="38"/>
        <v>389000</v>
      </c>
      <c r="DT143" s="27">
        <f t="shared" si="39"/>
        <v>0</v>
      </c>
      <c r="DU143" s="27">
        <f t="shared" si="40"/>
        <v>0</v>
      </c>
      <c r="DV143" s="27">
        <f t="shared" si="41"/>
        <v>389000</v>
      </c>
      <c r="DW143" s="27">
        <f t="shared" si="42"/>
        <v>389000</v>
      </c>
      <c r="DX143" s="20" t="s">
        <v>16</v>
      </c>
      <c r="DY143" s="20" t="s">
        <v>16</v>
      </c>
      <c r="DZ143" s="20" t="s">
        <v>16</v>
      </c>
      <c r="EA143" s="20" t="s">
        <v>16</v>
      </c>
      <c r="EB143" s="20">
        <v>389000</v>
      </c>
      <c r="EC143" s="20">
        <v>0</v>
      </c>
      <c r="ED143" s="20" t="s">
        <v>16</v>
      </c>
      <c r="EE143" s="20">
        <v>0</v>
      </c>
      <c r="EF143" s="30">
        <v>0.1</v>
      </c>
      <c r="EG143" s="20" t="s">
        <v>16</v>
      </c>
      <c r="EH143" s="20">
        <v>389000</v>
      </c>
      <c r="EI143" s="20" t="s">
        <v>16</v>
      </c>
      <c r="EJ143" s="20" t="s">
        <v>16</v>
      </c>
      <c r="EK143" s="20" t="s">
        <v>16</v>
      </c>
      <c r="EL143" s="20" t="s">
        <v>1074</v>
      </c>
      <c r="EM143" s="20" t="s">
        <v>2342</v>
      </c>
      <c r="EN143" s="20" t="s">
        <v>16</v>
      </c>
      <c r="EO143" s="20" t="s">
        <v>1344</v>
      </c>
      <c r="EP143" s="20" t="s">
        <v>16</v>
      </c>
      <c r="EQ143" s="20" t="s">
        <v>16</v>
      </c>
      <c r="ER143" s="20" t="s">
        <v>2348</v>
      </c>
      <c r="ES143" s="20" t="s">
        <v>2349</v>
      </c>
      <c r="ET143" s="20">
        <v>369</v>
      </c>
      <c r="EU143" s="20">
        <v>1090</v>
      </c>
      <c r="EV143" s="20" t="s">
        <v>799</v>
      </c>
      <c r="EW143" s="20" t="s">
        <v>251</v>
      </c>
      <c r="EX143" s="34" t="s">
        <v>16</v>
      </c>
      <c r="EY143" s="58">
        <v>1</v>
      </c>
      <c r="EZ143" s="21"/>
    </row>
    <row r="144" spans="1:156" s="64" customFormat="1" ht="12.75" customHeight="1" x14ac:dyDescent="0.2">
      <c r="A144" s="64" t="s">
        <v>2470</v>
      </c>
      <c r="B144" s="64" t="s">
        <v>2471</v>
      </c>
      <c r="C144" s="64" t="s">
        <v>16</v>
      </c>
      <c r="D144" s="64" t="s">
        <v>2470</v>
      </c>
      <c r="E144" s="64" t="s">
        <v>2471</v>
      </c>
      <c r="F144" s="64" t="s">
        <v>2471</v>
      </c>
      <c r="G144" s="20" t="s">
        <v>194</v>
      </c>
      <c r="H144" s="20" t="s">
        <v>1083</v>
      </c>
      <c r="I144" s="20" t="s">
        <v>323</v>
      </c>
      <c r="J144" s="22" t="s">
        <v>2472</v>
      </c>
      <c r="K144" s="23">
        <v>1</v>
      </c>
      <c r="L144" s="23">
        <v>1</v>
      </c>
      <c r="M144" s="23">
        <v>3</v>
      </c>
      <c r="N144" s="23">
        <v>1</v>
      </c>
      <c r="O144" s="24" t="s">
        <v>2473</v>
      </c>
      <c r="P144" s="20" t="s">
        <v>2474</v>
      </c>
      <c r="Q144" s="20" t="s">
        <v>2475</v>
      </c>
      <c r="R144" s="20" t="s">
        <v>779</v>
      </c>
      <c r="S144" s="20">
        <v>414</v>
      </c>
      <c r="T144" s="25" t="s">
        <v>721</v>
      </c>
      <c r="U144" s="20" t="s">
        <v>695</v>
      </c>
      <c r="V144" s="20" t="s">
        <v>251</v>
      </c>
      <c r="W144" s="26" t="s">
        <v>16</v>
      </c>
      <c r="X144" s="20" t="s">
        <v>16</v>
      </c>
      <c r="Y144" s="20" t="s">
        <v>16</v>
      </c>
      <c r="Z144" s="20" t="str">
        <f t="shared" si="32"/>
        <v>-</v>
      </c>
      <c r="AA144" s="20" t="s">
        <v>16</v>
      </c>
      <c r="AB144" s="20">
        <v>46101</v>
      </c>
      <c r="AC144" s="27">
        <v>2136433615</v>
      </c>
      <c r="AD144" s="20" t="s">
        <v>1074</v>
      </c>
      <c r="AE144" s="20" t="s">
        <v>2476</v>
      </c>
      <c r="AF144" s="20">
        <v>6</v>
      </c>
      <c r="AG144" s="20">
        <v>1</v>
      </c>
      <c r="AH144" s="20">
        <v>29</v>
      </c>
      <c r="AI144" s="20">
        <v>0.5</v>
      </c>
      <c r="AJ144" s="20">
        <v>7</v>
      </c>
      <c r="AK144" s="20">
        <v>0</v>
      </c>
      <c r="AL144" s="20" t="s">
        <v>16</v>
      </c>
      <c r="AM144" s="20">
        <v>0</v>
      </c>
      <c r="AN144" s="20">
        <v>0</v>
      </c>
      <c r="AO144" s="20">
        <v>0</v>
      </c>
      <c r="AP144" s="26" t="s">
        <v>16</v>
      </c>
      <c r="AQ144" s="26" t="s">
        <v>16</v>
      </c>
      <c r="AR144" s="26" t="s">
        <v>16</v>
      </c>
      <c r="AS144" s="20" t="s">
        <v>16</v>
      </c>
      <c r="AT144" s="26" t="s">
        <v>16</v>
      </c>
      <c r="AU144" s="26" t="s">
        <v>16</v>
      </c>
      <c r="AV144" s="26" t="s">
        <v>16</v>
      </c>
      <c r="AW144" s="28" t="s">
        <v>16</v>
      </c>
      <c r="AX144" s="28" t="s">
        <v>16</v>
      </c>
      <c r="AY144" s="28" t="s">
        <v>16</v>
      </c>
      <c r="AZ144" s="28" t="s">
        <v>16</v>
      </c>
      <c r="BA144" s="28" t="s">
        <v>16</v>
      </c>
      <c r="BB144" s="29">
        <v>0</v>
      </c>
      <c r="BC144" s="26">
        <v>41974</v>
      </c>
      <c r="BD144" s="26">
        <v>43433</v>
      </c>
      <c r="BE144" s="26">
        <v>41651</v>
      </c>
      <c r="BF144" s="20" t="s">
        <v>2472</v>
      </c>
      <c r="BG144" s="30">
        <v>0.2</v>
      </c>
      <c r="BH144" s="27">
        <v>455210113.99600005</v>
      </c>
      <c r="BI144" s="20" t="s">
        <v>16</v>
      </c>
      <c r="BJ144" s="20" t="s">
        <v>16</v>
      </c>
      <c r="BK144" s="20" t="s">
        <v>16</v>
      </c>
      <c r="BL144" s="20" t="s">
        <v>16</v>
      </c>
      <c r="BM144" s="20" t="s">
        <v>16</v>
      </c>
      <c r="BN144" s="20" t="s">
        <v>16</v>
      </c>
      <c r="BO144" s="20" t="s">
        <v>16</v>
      </c>
      <c r="BP144" s="20" t="s">
        <v>16</v>
      </c>
      <c r="BQ144" s="20" t="s">
        <v>16</v>
      </c>
      <c r="BR144" s="20" t="s">
        <v>16</v>
      </c>
      <c r="BS144" s="20" t="s">
        <v>16</v>
      </c>
      <c r="BT144" s="20" t="s">
        <v>16</v>
      </c>
      <c r="BU144" s="20" t="s">
        <v>16</v>
      </c>
      <c r="BV144" s="20" t="s">
        <v>16</v>
      </c>
      <c r="BW144" s="20" t="s">
        <v>16</v>
      </c>
      <c r="BX144" s="20" t="s">
        <v>16</v>
      </c>
      <c r="BY144" s="20" t="s">
        <v>16</v>
      </c>
      <c r="BZ144" s="20" t="s">
        <v>16</v>
      </c>
      <c r="CA144" s="20" t="s">
        <v>16</v>
      </c>
      <c r="CB144" s="20" t="s">
        <v>16</v>
      </c>
      <c r="CC144" s="20" t="s">
        <v>16</v>
      </c>
      <c r="CD144" s="20" t="s">
        <v>16</v>
      </c>
      <c r="CE144" s="20">
        <f t="shared" si="33"/>
        <v>0</v>
      </c>
      <c r="CF144" s="20" t="s">
        <v>16</v>
      </c>
      <c r="CG144" s="20" t="s">
        <v>16</v>
      </c>
      <c r="CH144" s="20" t="s">
        <v>16</v>
      </c>
      <c r="CI144" s="27" t="s">
        <v>16</v>
      </c>
      <c r="CJ144" s="27" t="s">
        <v>16</v>
      </c>
      <c r="CK144" s="31" t="s">
        <v>16</v>
      </c>
      <c r="CL144" s="27" t="s">
        <v>16</v>
      </c>
      <c r="CM144" s="20" t="s">
        <v>16</v>
      </c>
      <c r="CN144" s="20" t="s">
        <v>16</v>
      </c>
      <c r="CO144" s="20" t="s">
        <v>16</v>
      </c>
      <c r="CP144" s="20" t="s">
        <v>16</v>
      </c>
      <c r="CQ144" s="20" t="s">
        <v>16</v>
      </c>
      <c r="CR144" s="20" t="s">
        <v>16</v>
      </c>
      <c r="CS144" s="27">
        <v>2276050569.98</v>
      </c>
      <c r="CT144" s="79">
        <f>IF(OR(CS144="",CS144="-"),"NA",IF(CS144&gt;10000000000,1,IF(CS144&gt;3000000000,2,IF(CS144&gt;1000000000,3,IF(CS144&gt;600000000,4,IF(CS144&gt;200000000,5,IF(CS144&gt;100000000,6,IF(CS144&gt;50000000,7,IF(CS144&gt;30000000,8,IF(CS144&gt;10000000,9,IF(CS144&gt;7000000,10,IF(CS144&gt;4000000,11,IF(CS144&gt;2000000,12,IF(CS144&gt;1000000,13,IF(CS144&gt;700000,14,IF(CS144&gt;600000,15,IF(CS144&gt;500000,16,IF(CS144&gt;400000,17,IF(CS144&gt;300000,18,IF(CS144&gt;200000,19,IF(CS144&gt;=0,20,ERROR”)))))))))))))))))))))</f>
        <v>3</v>
      </c>
      <c r="CU144" s="27">
        <v>2640218661.1767998</v>
      </c>
      <c r="CV144" s="27">
        <f t="shared" si="31"/>
        <v>-139616954.98000002</v>
      </c>
      <c r="CW144" s="32">
        <v>-6.5350476607249991E-2</v>
      </c>
      <c r="CX144" s="32">
        <v>1.0653504766072499</v>
      </c>
      <c r="CY144" s="27">
        <v>-503785046.17679977</v>
      </c>
      <c r="CZ144" s="20" t="s">
        <v>16</v>
      </c>
      <c r="DA144" s="20" t="s">
        <v>16</v>
      </c>
      <c r="DB144" s="20">
        <v>1459</v>
      </c>
      <c r="DC144" s="20">
        <v>48.633333333333333</v>
      </c>
      <c r="DD144" s="30">
        <v>0.1</v>
      </c>
      <c r="DE144" s="20">
        <v>1</v>
      </c>
      <c r="DF144" s="20">
        <v>2</v>
      </c>
      <c r="DG144" s="20" t="s">
        <v>2477</v>
      </c>
      <c r="DH144" s="20">
        <v>6</v>
      </c>
      <c r="DI144" s="20" t="s">
        <v>16</v>
      </c>
      <c r="DJ144" s="20"/>
      <c r="DK144" s="20" t="s">
        <v>16</v>
      </c>
      <c r="DL144" s="20" t="s">
        <v>16</v>
      </c>
      <c r="DM144" s="20" t="s">
        <v>16</v>
      </c>
      <c r="DN144" s="20"/>
      <c r="DO144" s="33">
        <f t="shared" si="34"/>
        <v>1</v>
      </c>
      <c r="DP144" s="33">
        <f t="shared" si="35"/>
        <v>0</v>
      </c>
      <c r="DQ144" s="33">
        <f t="shared" si="36"/>
        <v>1</v>
      </c>
      <c r="DR144" s="33">
        <f t="shared" si="37"/>
        <v>0</v>
      </c>
      <c r="DS144" s="27">
        <f t="shared" si="38"/>
        <v>2276050569.98</v>
      </c>
      <c r="DT144" s="27">
        <f t="shared" si="39"/>
        <v>0</v>
      </c>
      <c r="DU144" s="27">
        <f t="shared" si="40"/>
        <v>0</v>
      </c>
      <c r="DV144" s="27">
        <f t="shared" si="41"/>
        <v>2276050569.98</v>
      </c>
      <c r="DW144" s="27">
        <f t="shared" si="42"/>
        <v>2276050569.98</v>
      </c>
      <c r="DX144" s="20" t="s">
        <v>16</v>
      </c>
      <c r="DY144" s="20" t="s">
        <v>16</v>
      </c>
      <c r="DZ144" s="20" t="s">
        <v>16</v>
      </c>
      <c r="EA144" s="20" t="s">
        <v>16</v>
      </c>
      <c r="EB144" s="20">
        <v>2276050569.98</v>
      </c>
      <c r="EC144" s="20">
        <v>0</v>
      </c>
      <c r="ED144" s="20" t="s">
        <v>16</v>
      </c>
      <c r="EE144" s="30">
        <v>0.1</v>
      </c>
      <c r="EF144" s="30">
        <v>0.1</v>
      </c>
      <c r="EG144" s="20" t="s">
        <v>16</v>
      </c>
      <c r="EH144" s="20">
        <v>2276050569.98</v>
      </c>
      <c r="EI144" s="20" t="s">
        <v>16</v>
      </c>
      <c r="EJ144" s="20" t="s">
        <v>16</v>
      </c>
      <c r="EK144" s="20" t="s">
        <v>16</v>
      </c>
      <c r="EL144" s="20" t="s">
        <v>1074</v>
      </c>
      <c r="EM144" s="20" t="s">
        <v>2472</v>
      </c>
      <c r="EN144" s="20" t="s">
        <v>16</v>
      </c>
      <c r="EO144" s="20" t="s">
        <v>2476</v>
      </c>
      <c r="EP144" s="20" t="s">
        <v>16</v>
      </c>
      <c r="EQ144" s="20" t="s">
        <v>16</v>
      </c>
      <c r="ER144" s="20" t="s">
        <v>16</v>
      </c>
      <c r="ES144" s="20" t="s">
        <v>782</v>
      </c>
      <c r="ET144" s="20">
        <v>412</v>
      </c>
      <c r="EU144" s="20">
        <v>6500</v>
      </c>
      <c r="EV144" s="20" t="s">
        <v>698</v>
      </c>
      <c r="EW144" s="20" t="s">
        <v>251</v>
      </c>
      <c r="EX144" s="34" t="s">
        <v>16</v>
      </c>
      <c r="EY144" s="59">
        <v>0.87839999999999996</v>
      </c>
      <c r="EZ144" s="21"/>
    </row>
    <row r="145" spans="1:156" s="64" customFormat="1" ht="12.75" customHeight="1" x14ac:dyDescent="0.2">
      <c r="A145" s="64" t="s">
        <v>16</v>
      </c>
      <c r="B145" s="64" t="s">
        <v>2471</v>
      </c>
      <c r="C145" s="64" t="s">
        <v>16</v>
      </c>
      <c r="D145" s="64" t="s">
        <v>16</v>
      </c>
      <c r="E145" s="64" t="s">
        <v>16</v>
      </c>
      <c r="F145" s="64" t="s">
        <v>2471</v>
      </c>
      <c r="G145" s="20" t="s">
        <v>194</v>
      </c>
      <c r="H145" s="20" t="s">
        <v>4852</v>
      </c>
      <c r="I145" s="20" t="s">
        <v>323</v>
      </c>
      <c r="J145" s="22" t="s">
        <v>2472</v>
      </c>
      <c r="K145" s="23">
        <v>1</v>
      </c>
      <c r="L145" s="23">
        <v>1</v>
      </c>
      <c r="M145" s="23">
        <v>3</v>
      </c>
      <c r="N145" s="23">
        <v>2</v>
      </c>
      <c r="O145" s="24" t="s">
        <v>2478</v>
      </c>
      <c r="P145" s="24" t="s">
        <v>2478</v>
      </c>
      <c r="Q145" s="20" t="s">
        <v>2479</v>
      </c>
      <c r="R145" s="20" t="s">
        <v>779</v>
      </c>
      <c r="S145" s="20">
        <v>412</v>
      </c>
      <c r="T145" s="25" t="s">
        <v>661</v>
      </c>
      <c r="U145" s="20" t="s">
        <v>695</v>
      </c>
      <c r="V145" s="20" t="s">
        <v>251</v>
      </c>
      <c r="W145" s="26" t="s">
        <v>16</v>
      </c>
      <c r="X145" s="20" t="s">
        <v>16</v>
      </c>
      <c r="Y145" s="20" t="s">
        <v>16</v>
      </c>
      <c r="Z145" s="20" t="str">
        <f t="shared" si="32"/>
        <v>-</v>
      </c>
      <c r="AA145" s="20" t="s">
        <v>16</v>
      </c>
      <c r="AB145" s="20">
        <v>46101</v>
      </c>
      <c r="AC145" s="27">
        <v>2136433615</v>
      </c>
      <c r="AD145" s="20" t="s">
        <v>1074</v>
      </c>
      <c r="AE145" s="20" t="s">
        <v>2476</v>
      </c>
      <c r="AF145" s="20">
        <v>6</v>
      </c>
      <c r="AG145" s="20">
        <v>1</v>
      </c>
      <c r="AH145" s="20">
        <v>29</v>
      </c>
      <c r="AI145" s="20">
        <v>0.5</v>
      </c>
      <c r="AJ145" s="20">
        <v>7</v>
      </c>
      <c r="AK145" s="20">
        <v>0</v>
      </c>
      <c r="AL145" s="20" t="s">
        <v>16</v>
      </c>
      <c r="AM145" s="20">
        <v>0</v>
      </c>
      <c r="AN145" s="20">
        <v>0</v>
      </c>
      <c r="AO145" s="20">
        <v>0</v>
      </c>
      <c r="AP145" s="28" t="s">
        <v>16</v>
      </c>
      <c r="AQ145" s="26" t="s">
        <v>16</v>
      </c>
      <c r="AR145" s="26" t="s">
        <v>16</v>
      </c>
      <c r="AS145" s="20" t="s">
        <v>16</v>
      </c>
      <c r="AT145" s="26" t="s">
        <v>16</v>
      </c>
      <c r="AU145" s="26" t="s">
        <v>16</v>
      </c>
      <c r="AV145" s="26" t="s">
        <v>16</v>
      </c>
      <c r="AW145" s="28" t="s">
        <v>16</v>
      </c>
      <c r="AX145" s="28" t="s">
        <v>16</v>
      </c>
      <c r="AY145" s="28" t="s">
        <v>16</v>
      </c>
      <c r="AZ145" s="28" t="s">
        <v>16</v>
      </c>
      <c r="BA145" s="28" t="s">
        <v>16</v>
      </c>
      <c r="BB145" s="29">
        <v>0</v>
      </c>
      <c r="BC145" s="26">
        <v>41974</v>
      </c>
      <c r="BD145" s="26">
        <v>43433</v>
      </c>
      <c r="BE145" s="26">
        <v>41651</v>
      </c>
      <c r="BF145" s="20" t="s">
        <v>2472</v>
      </c>
      <c r="BG145" s="30">
        <v>0.2</v>
      </c>
      <c r="BH145" s="27">
        <v>455210113.99600005</v>
      </c>
      <c r="BI145" s="20" t="s">
        <v>16</v>
      </c>
      <c r="BJ145" s="20" t="s">
        <v>16</v>
      </c>
      <c r="BK145" s="20" t="s">
        <v>16</v>
      </c>
      <c r="BL145" s="20" t="s">
        <v>16</v>
      </c>
      <c r="BM145" s="20" t="s">
        <v>16</v>
      </c>
      <c r="BN145" s="20" t="s">
        <v>16</v>
      </c>
      <c r="BO145" s="20" t="s">
        <v>16</v>
      </c>
      <c r="BP145" s="20" t="s">
        <v>16</v>
      </c>
      <c r="BQ145" s="20" t="s">
        <v>16</v>
      </c>
      <c r="BR145" s="20" t="s">
        <v>16</v>
      </c>
      <c r="BS145" s="20" t="s">
        <v>16</v>
      </c>
      <c r="BT145" s="20" t="s">
        <v>16</v>
      </c>
      <c r="BU145" s="20" t="s">
        <v>16</v>
      </c>
      <c r="BV145" s="20" t="s">
        <v>16</v>
      </c>
      <c r="BW145" s="20" t="s">
        <v>16</v>
      </c>
      <c r="BX145" s="20" t="s">
        <v>16</v>
      </c>
      <c r="BY145" s="20" t="s">
        <v>16</v>
      </c>
      <c r="BZ145" s="20" t="s">
        <v>16</v>
      </c>
      <c r="CA145" s="20" t="s">
        <v>16</v>
      </c>
      <c r="CB145" s="20" t="s">
        <v>16</v>
      </c>
      <c r="CC145" s="20" t="s">
        <v>16</v>
      </c>
      <c r="CD145" s="20" t="s">
        <v>16</v>
      </c>
      <c r="CE145" s="20">
        <f t="shared" si="33"/>
        <v>0</v>
      </c>
      <c r="CF145" s="20" t="s">
        <v>16</v>
      </c>
      <c r="CG145" s="20" t="s">
        <v>16</v>
      </c>
      <c r="CH145" s="20" t="s">
        <v>16</v>
      </c>
      <c r="CI145" s="27" t="s">
        <v>16</v>
      </c>
      <c r="CJ145" s="27" t="s">
        <v>16</v>
      </c>
      <c r="CK145" s="31" t="s">
        <v>16</v>
      </c>
      <c r="CL145" s="27" t="s">
        <v>16</v>
      </c>
      <c r="CM145" s="20" t="s">
        <v>16</v>
      </c>
      <c r="CN145" s="20" t="s">
        <v>16</v>
      </c>
      <c r="CO145" s="20" t="s">
        <v>16</v>
      </c>
      <c r="CP145" s="20" t="s">
        <v>16</v>
      </c>
      <c r="CQ145" s="20" t="s">
        <v>16</v>
      </c>
      <c r="CR145" s="20" t="s">
        <v>16</v>
      </c>
      <c r="CS145" s="27">
        <v>2276050569.98</v>
      </c>
      <c r="CT145" s="79">
        <f>IF(OR(CS145="",CS145="-"),"NA",IF(CS145&gt;10000000000,1,IF(CS145&gt;3000000000,2,IF(CS145&gt;1000000000,3,IF(CS145&gt;600000000,4,IF(CS145&gt;200000000,5,IF(CS145&gt;100000000,6,IF(CS145&gt;50000000,7,IF(CS145&gt;30000000,8,IF(CS145&gt;10000000,9,IF(CS145&gt;7000000,10,IF(CS145&gt;4000000,11,IF(CS145&gt;2000000,12,IF(CS145&gt;1000000,13,IF(CS145&gt;700000,14,IF(CS145&gt;600000,15,IF(CS145&gt;500000,16,IF(CS145&gt;400000,17,IF(CS145&gt;300000,18,IF(CS145&gt;200000,19,IF(CS145&gt;=0,20,ERROR”)))))))))))))))))))))</f>
        <v>3</v>
      </c>
      <c r="CU145" s="27">
        <v>2640218661.1767998</v>
      </c>
      <c r="CV145" s="27">
        <f t="shared" si="31"/>
        <v>-139616954.98000002</v>
      </c>
      <c r="CW145" s="32">
        <v>-6.5350476607249991E-2</v>
      </c>
      <c r="CX145" s="32">
        <v>1.0653504766072499</v>
      </c>
      <c r="CY145" s="27">
        <v>-503785046.17679977</v>
      </c>
      <c r="CZ145" s="20" t="s">
        <v>16</v>
      </c>
      <c r="DA145" s="20" t="s">
        <v>16</v>
      </c>
      <c r="DB145" s="20">
        <v>1459</v>
      </c>
      <c r="DC145" s="20">
        <v>48.633333333333333</v>
      </c>
      <c r="DD145" s="30">
        <v>0.1</v>
      </c>
      <c r="DE145" s="20">
        <v>1</v>
      </c>
      <c r="DF145" s="20"/>
      <c r="DG145" s="20" t="s">
        <v>16</v>
      </c>
      <c r="DH145" s="20">
        <v>6</v>
      </c>
      <c r="DI145" s="20" t="s">
        <v>16</v>
      </c>
      <c r="DJ145" s="20"/>
      <c r="DK145" s="20" t="s">
        <v>16</v>
      </c>
      <c r="DL145" s="20" t="s">
        <v>16</v>
      </c>
      <c r="DM145" s="20" t="s">
        <v>16</v>
      </c>
      <c r="DN145" s="20"/>
      <c r="DO145" s="33">
        <f t="shared" si="34"/>
        <v>1</v>
      </c>
      <c r="DP145" s="33">
        <f t="shared" si="35"/>
        <v>0</v>
      </c>
      <c r="DQ145" s="33">
        <f t="shared" si="36"/>
        <v>1</v>
      </c>
      <c r="DR145" s="33">
        <f t="shared" si="37"/>
        <v>0</v>
      </c>
      <c r="DS145" s="27">
        <f t="shared" si="38"/>
        <v>2276050569.98</v>
      </c>
      <c r="DT145" s="27">
        <f t="shared" si="39"/>
        <v>0</v>
      </c>
      <c r="DU145" s="27">
        <f t="shared" si="40"/>
        <v>0</v>
      </c>
      <c r="DV145" s="27">
        <f t="shared" si="41"/>
        <v>2276050569.98</v>
      </c>
      <c r="DW145" s="27">
        <f t="shared" si="42"/>
        <v>2276050569.98</v>
      </c>
      <c r="DX145" s="20" t="s">
        <v>16</v>
      </c>
      <c r="DY145" s="20" t="s">
        <v>16</v>
      </c>
      <c r="DZ145" s="20" t="s">
        <v>16</v>
      </c>
      <c r="EA145" s="20" t="s">
        <v>16</v>
      </c>
      <c r="EB145" s="20" t="s">
        <v>16</v>
      </c>
      <c r="EC145" s="20" t="s">
        <v>16</v>
      </c>
      <c r="ED145" s="20" t="s">
        <v>16</v>
      </c>
      <c r="EE145" s="20" t="s">
        <v>16</v>
      </c>
      <c r="EF145" s="20" t="s">
        <v>16</v>
      </c>
      <c r="EG145" s="20" t="s">
        <v>16</v>
      </c>
      <c r="EH145" s="20" t="s">
        <v>16</v>
      </c>
      <c r="EI145" s="20" t="s">
        <v>16</v>
      </c>
      <c r="EJ145" s="20" t="s">
        <v>16</v>
      </c>
      <c r="EK145" s="20" t="s">
        <v>16</v>
      </c>
      <c r="EL145" s="20" t="s">
        <v>1074</v>
      </c>
      <c r="EM145" s="20" t="s">
        <v>2472</v>
      </c>
      <c r="EN145" s="20" t="s">
        <v>16</v>
      </c>
      <c r="EO145" s="20" t="s">
        <v>2476</v>
      </c>
      <c r="EP145" s="20" t="s">
        <v>16</v>
      </c>
      <c r="EQ145" s="20" t="s">
        <v>16</v>
      </c>
      <c r="ER145" s="20" t="s">
        <v>16</v>
      </c>
      <c r="ES145" s="20" t="s">
        <v>16</v>
      </c>
      <c r="ET145" s="20" t="s">
        <v>16</v>
      </c>
      <c r="EU145" s="20" t="s">
        <v>16</v>
      </c>
      <c r="EV145" s="20" t="s">
        <v>16</v>
      </c>
      <c r="EW145" s="20" t="s">
        <v>16</v>
      </c>
      <c r="EX145" s="34" t="s">
        <v>16</v>
      </c>
      <c r="EY145" s="59">
        <v>0.87839999999999996</v>
      </c>
      <c r="EZ145" s="21"/>
    </row>
    <row r="146" spans="1:156" s="64" customFormat="1" ht="12.75" customHeight="1" x14ac:dyDescent="0.2">
      <c r="A146" s="64" t="s">
        <v>16</v>
      </c>
      <c r="B146" s="64" t="s">
        <v>2471</v>
      </c>
      <c r="C146" s="64" t="s">
        <v>16</v>
      </c>
      <c r="D146" s="64" t="s">
        <v>16</v>
      </c>
      <c r="E146" s="64" t="s">
        <v>16</v>
      </c>
      <c r="F146" s="64" t="s">
        <v>2471</v>
      </c>
      <c r="G146" s="20" t="s">
        <v>194</v>
      </c>
      <c r="H146" s="20" t="s">
        <v>4853</v>
      </c>
      <c r="I146" s="20" t="s">
        <v>323</v>
      </c>
      <c r="J146" s="22" t="s">
        <v>2472</v>
      </c>
      <c r="K146" s="23">
        <v>1</v>
      </c>
      <c r="L146" s="23">
        <v>1</v>
      </c>
      <c r="M146" s="23">
        <v>3</v>
      </c>
      <c r="N146" s="23">
        <v>3</v>
      </c>
      <c r="O146" s="24" t="s">
        <v>2480</v>
      </c>
      <c r="P146" s="24" t="s">
        <v>2480</v>
      </c>
      <c r="Q146" s="20" t="s">
        <v>2481</v>
      </c>
      <c r="R146" s="20" t="s">
        <v>2482</v>
      </c>
      <c r="S146" s="20">
        <v>22</v>
      </c>
      <c r="T146" s="25" t="s">
        <v>2483</v>
      </c>
      <c r="U146" s="20" t="s">
        <v>2484</v>
      </c>
      <c r="V146" s="20" t="s">
        <v>2485</v>
      </c>
      <c r="W146" s="26" t="s">
        <v>2486</v>
      </c>
      <c r="X146" s="20" t="s">
        <v>16</v>
      </c>
      <c r="Y146" s="20" t="s">
        <v>16</v>
      </c>
      <c r="Z146" s="20" t="str">
        <f t="shared" si="32"/>
        <v>-</v>
      </c>
      <c r="AA146" s="20" t="s">
        <v>16</v>
      </c>
      <c r="AB146" s="20">
        <v>46101</v>
      </c>
      <c r="AC146" s="27">
        <v>2136433615</v>
      </c>
      <c r="AD146" s="20" t="s">
        <v>1074</v>
      </c>
      <c r="AE146" s="20" t="s">
        <v>2476</v>
      </c>
      <c r="AF146" s="20">
        <v>6</v>
      </c>
      <c r="AG146" s="20">
        <v>1</v>
      </c>
      <c r="AH146" s="20">
        <v>29</v>
      </c>
      <c r="AI146" s="20">
        <v>0.5</v>
      </c>
      <c r="AJ146" s="20">
        <v>7</v>
      </c>
      <c r="AK146" s="20">
        <v>0</v>
      </c>
      <c r="AL146" s="20" t="s">
        <v>16</v>
      </c>
      <c r="AM146" s="20">
        <v>0</v>
      </c>
      <c r="AN146" s="20">
        <v>0</v>
      </c>
      <c r="AO146" s="20">
        <v>0</v>
      </c>
      <c r="AP146" s="28" t="s">
        <v>16</v>
      </c>
      <c r="AQ146" s="26" t="s">
        <v>16</v>
      </c>
      <c r="AR146" s="26" t="s">
        <v>16</v>
      </c>
      <c r="AS146" s="20" t="s">
        <v>16</v>
      </c>
      <c r="AT146" s="26" t="s">
        <v>16</v>
      </c>
      <c r="AU146" s="26" t="s">
        <v>16</v>
      </c>
      <c r="AV146" s="26" t="s">
        <v>16</v>
      </c>
      <c r="AW146" s="28" t="s">
        <v>16</v>
      </c>
      <c r="AX146" s="28" t="s">
        <v>16</v>
      </c>
      <c r="AY146" s="28" t="s">
        <v>16</v>
      </c>
      <c r="AZ146" s="28" t="s">
        <v>16</v>
      </c>
      <c r="BA146" s="28" t="s">
        <v>16</v>
      </c>
      <c r="BB146" s="29">
        <v>0</v>
      </c>
      <c r="BC146" s="26">
        <v>41974</v>
      </c>
      <c r="BD146" s="26">
        <v>43433</v>
      </c>
      <c r="BE146" s="26">
        <v>41651</v>
      </c>
      <c r="BF146" s="20" t="s">
        <v>2472</v>
      </c>
      <c r="BG146" s="30">
        <v>0.2</v>
      </c>
      <c r="BH146" s="27">
        <v>455210113.99600005</v>
      </c>
      <c r="BI146" s="20" t="s">
        <v>16</v>
      </c>
      <c r="BJ146" s="20" t="s">
        <v>16</v>
      </c>
      <c r="BK146" s="20" t="s">
        <v>16</v>
      </c>
      <c r="BL146" s="20" t="s">
        <v>16</v>
      </c>
      <c r="BM146" s="20" t="s">
        <v>16</v>
      </c>
      <c r="BN146" s="20" t="s">
        <v>16</v>
      </c>
      <c r="BO146" s="20" t="s">
        <v>16</v>
      </c>
      <c r="BP146" s="20" t="s">
        <v>16</v>
      </c>
      <c r="BQ146" s="20" t="s">
        <v>16</v>
      </c>
      <c r="BR146" s="20" t="s">
        <v>16</v>
      </c>
      <c r="BS146" s="20" t="s">
        <v>16</v>
      </c>
      <c r="BT146" s="20" t="s">
        <v>16</v>
      </c>
      <c r="BU146" s="20" t="s">
        <v>16</v>
      </c>
      <c r="BV146" s="20" t="s">
        <v>16</v>
      </c>
      <c r="BW146" s="20" t="s">
        <v>16</v>
      </c>
      <c r="BX146" s="20" t="s">
        <v>16</v>
      </c>
      <c r="BY146" s="20" t="s">
        <v>16</v>
      </c>
      <c r="BZ146" s="20" t="s">
        <v>16</v>
      </c>
      <c r="CA146" s="20" t="s">
        <v>16</v>
      </c>
      <c r="CB146" s="20" t="s">
        <v>16</v>
      </c>
      <c r="CC146" s="20" t="s">
        <v>16</v>
      </c>
      <c r="CD146" s="20" t="s">
        <v>16</v>
      </c>
      <c r="CE146" s="20">
        <f t="shared" si="33"/>
        <v>0</v>
      </c>
      <c r="CF146" s="20" t="s">
        <v>16</v>
      </c>
      <c r="CG146" s="20" t="s">
        <v>16</v>
      </c>
      <c r="CH146" s="20" t="s">
        <v>16</v>
      </c>
      <c r="CI146" s="27" t="s">
        <v>16</v>
      </c>
      <c r="CJ146" s="27" t="s">
        <v>16</v>
      </c>
      <c r="CK146" s="31" t="s">
        <v>16</v>
      </c>
      <c r="CL146" s="27" t="s">
        <v>16</v>
      </c>
      <c r="CM146" s="20" t="s">
        <v>16</v>
      </c>
      <c r="CN146" s="20" t="s">
        <v>16</v>
      </c>
      <c r="CO146" s="20" t="s">
        <v>16</v>
      </c>
      <c r="CP146" s="20" t="s">
        <v>16</v>
      </c>
      <c r="CQ146" s="20" t="s">
        <v>16</v>
      </c>
      <c r="CR146" s="20" t="s">
        <v>16</v>
      </c>
      <c r="CS146" s="27">
        <v>2276050569.98</v>
      </c>
      <c r="CT146" s="79">
        <f>IF(OR(CS146="",CS146="-"),"NA",IF(CS146&gt;10000000000,1,IF(CS146&gt;3000000000,2,IF(CS146&gt;1000000000,3,IF(CS146&gt;600000000,4,IF(CS146&gt;200000000,5,IF(CS146&gt;100000000,6,IF(CS146&gt;50000000,7,IF(CS146&gt;30000000,8,IF(CS146&gt;10000000,9,IF(CS146&gt;7000000,10,IF(CS146&gt;4000000,11,IF(CS146&gt;2000000,12,IF(CS146&gt;1000000,13,IF(CS146&gt;700000,14,IF(CS146&gt;600000,15,IF(CS146&gt;500000,16,IF(CS146&gt;400000,17,IF(CS146&gt;300000,18,IF(CS146&gt;200000,19,IF(CS146&gt;=0,20,ERROR”)))))))))))))))))))))</f>
        <v>3</v>
      </c>
      <c r="CU146" s="27">
        <v>2640218661.1767998</v>
      </c>
      <c r="CV146" s="27">
        <f t="shared" si="31"/>
        <v>-139616954.98000002</v>
      </c>
      <c r="CW146" s="32">
        <v>-6.5350476607249991E-2</v>
      </c>
      <c r="CX146" s="32">
        <v>1.0653504766072499</v>
      </c>
      <c r="CY146" s="27">
        <v>-503785046.17679977</v>
      </c>
      <c r="CZ146" s="20" t="s">
        <v>16</v>
      </c>
      <c r="DA146" s="20" t="s">
        <v>16</v>
      </c>
      <c r="DB146" s="20">
        <v>1459</v>
      </c>
      <c r="DC146" s="20">
        <v>48.633333333333333</v>
      </c>
      <c r="DD146" s="30">
        <v>0.1</v>
      </c>
      <c r="DE146" s="20">
        <v>1</v>
      </c>
      <c r="DF146" s="20"/>
      <c r="DG146" s="20" t="s">
        <v>16</v>
      </c>
      <c r="DH146" s="20">
        <v>6</v>
      </c>
      <c r="DI146" s="20" t="s">
        <v>16</v>
      </c>
      <c r="DJ146" s="20"/>
      <c r="DK146" s="20" t="s">
        <v>16</v>
      </c>
      <c r="DL146" s="20" t="s">
        <v>16</v>
      </c>
      <c r="DM146" s="20" t="s">
        <v>16</v>
      </c>
      <c r="DN146" s="20"/>
      <c r="DO146" s="33">
        <f t="shared" si="34"/>
        <v>1</v>
      </c>
      <c r="DP146" s="33">
        <f t="shared" si="35"/>
        <v>0</v>
      </c>
      <c r="DQ146" s="33">
        <f t="shared" si="36"/>
        <v>1</v>
      </c>
      <c r="DR146" s="33">
        <f t="shared" si="37"/>
        <v>0</v>
      </c>
      <c r="DS146" s="27">
        <f t="shared" si="38"/>
        <v>2276050569.98</v>
      </c>
      <c r="DT146" s="27">
        <f t="shared" si="39"/>
        <v>0</v>
      </c>
      <c r="DU146" s="27">
        <f t="shared" si="40"/>
        <v>0</v>
      </c>
      <c r="DV146" s="27">
        <f t="shared" si="41"/>
        <v>2276050569.98</v>
      </c>
      <c r="DW146" s="27">
        <f t="shared" si="42"/>
        <v>2276050569.98</v>
      </c>
      <c r="DX146" s="20" t="s">
        <v>16</v>
      </c>
      <c r="DY146" s="20" t="s">
        <v>16</v>
      </c>
      <c r="DZ146" s="20" t="s">
        <v>16</v>
      </c>
      <c r="EA146" s="20" t="s">
        <v>16</v>
      </c>
      <c r="EB146" s="20" t="s">
        <v>16</v>
      </c>
      <c r="EC146" s="20" t="s">
        <v>16</v>
      </c>
      <c r="ED146" s="20" t="s">
        <v>16</v>
      </c>
      <c r="EE146" s="20" t="s">
        <v>16</v>
      </c>
      <c r="EF146" s="20" t="s">
        <v>16</v>
      </c>
      <c r="EG146" s="20" t="s">
        <v>16</v>
      </c>
      <c r="EH146" s="20" t="s">
        <v>16</v>
      </c>
      <c r="EI146" s="20" t="s">
        <v>16</v>
      </c>
      <c r="EJ146" s="20" t="s">
        <v>16</v>
      </c>
      <c r="EK146" s="20" t="s">
        <v>16</v>
      </c>
      <c r="EL146" s="20" t="s">
        <v>1074</v>
      </c>
      <c r="EM146" s="20" t="s">
        <v>2472</v>
      </c>
      <c r="EN146" s="20" t="s">
        <v>16</v>
      </c>
      <c r="EO146" s="20" t="s">
        <v>2476</v>
      </c>
      <c r="EP146" s="20" t="s">
        <v>16</v>
      </c>
      <c r="EQ146" s="20" t="s">
        <v>16</v>
      </c>
      <c r="ER146" s="20" t="s">
        <v>16</v>
      </c>
      <c r="ES146" s="20" t="s">
        <v>16</v>
      </c>
      <c r="ET146" s="20" t="s">
        <v>16</v>
      </c>
      <c r="EU146" s="20" t="s">
        <v>16</v>
      </c>
      <c r="EV146" s="20" t="s">
        <v>16</v>
      </c>
      <c r="EW146" s="20" t="s">
        <v>2487</v>
      </c>
      <c r="EX146" s="34" t="s">
        <v>16</v>
      </c>
      <c r="EY146" s="59">
        <v>0.87839999999999996</v>
      </c>
      <c r="EZ146" s="21"/>
    </row>
    <row r="147" spans="1:156" s="64" customFormat="1" ht="12.75" customHeight="1" x14ac:dyDescent="0.2">
      <c r="A147" s="64" t="s">
        <v>1937</v>
      </c>
      <c r="B147" s="64" t="s">
        <v>3513</v>
      </c>
      <c r="C147" s="64" t="s">
        <v>16</v>
      </c>
      <c r="D147" s="64" t="s">
        <v>1937</v>
      </c>
      <c r="E147" s="64" t="s">
        <v>3513</v>
      </c>
      <c r="F147" s="64" t="s">
        <v>3513</v>
      </c>
      <c r="G147" s="33" t="s">
        <v>194</v>
      </c>
      <c r="H147" s="33">
        <v>6220</v>
      </c>
      <c r="I147" s="33" t="s">
        <v>358</v>
      </c>
      <c r="J147" s="33" t="s">
        <v>1941</v>
      </c>
      <c r="K147" s="33">
        <v>0</v>
      </c>
      <c r="L147" s="23">
        <v>1</v>
      </c>
      <c r="M147" s="33" t="s">
        <v>16</v>
      </c>
      <c r="N147" s="23">
        <v>1</v>
      </c>
      <c r="O147" s="33" t="s">
        <v>1942</v>
      </c>
      <c r="P147" s="33" t="s">
        <v>1942</v>
      </c>
      <c r="Q147" s="33" t="s">
        <v>1942</v>
      </c>
      <c r="R147" s="33" t="s">
        <v>1943</v>
      </c>
      <c r="S147" s="33">
        <v>401</v>
      </c>
      <c r="T147" s="33">
        <v>6000</v>
      </c>
      <c r="U147" s="33" t="s">
        <v>1752</v>
      </c>
      <c r="V147" s="33" t="s">
        <v>1443</v>
      </c>
      <c r="W147" s="40" t="s">
        <v>1031</v>
      </c>
      <c r="X147" s="33" t="s">
        <v>16</v>
      </c>
      <c r="Y147" s="33" t="s">
        <v>16</v>
      </c>
      <c r="Z147" s="20" t="str">
        <f t="shared" si="32"/>
        <v>-</v>
      </c>
      <c r="AA147" s="33" t="s">
        <v>16</v>
      </c>
      <c r="AB147" s="20">
        <v>46101</v>
      </c>
      <c r="AC147" s="33">
        <v>53791</v>
      </c>
      <c r="AD147" s="33" t="s">
        <v>1074</v>
      </c>
      <c r="AE147" s="33" t="s">
        <v>3514</v>
      </c>
      <c r="AF147" s="33">
        <v>1</v>
      </c>
      <c r="AG147" s="33">
        <v>1</v>
      </c>
      <c r="AH147" s="33" t="s">
        <v>16</v>
      </c>
      <c r="AI147" s="21" t="s">
        <v>4862</v>
      </c>
      <c r="AJ147" s="33">
        <v>4</v>
      </c>
      <c r="AK147" s="33">
        <v>0</v>
      </c>
      <c r="AL147" s="33" t="s">
        <v>16</v>
      </c>
      <c r="AM147" s="33">
        <v>0</v>
      </c>
      <c r="AN147" s="33">
        <v>1</v>
      </c>
      <c r="AO147" s="33">
        <v>0</v>
      </c>
      <c r="AP147" s="26" t="s">
        <v>1031</v>
      </c>
      <c r="AQ147" s="26" t="s">
        <v>16</v>
      </c>
      <c r="AR147" s="26" t="s">
        <v>16</v>
      </c>
      <c r="AS147" s="20" t="s">
        <v>16</v>
      </c>
      <c r="AT147" s="26" t="s">
        <v>16</v>
      </c>
      <c r="AU147" s="26" t="s">
        <v>16</v>
      </c>
      <c r="AV147" s="26" t="s">
        <v>16</v>
      </c>
      <c r="AW147" s="33" t="s">
        <v>16</v>
      </c>
      <c r="AX147" s="33" t="s">
        <v>16</v>
      </c>
      <c r="AY147" s="33" t="s">
        <v>16</v>
      </c>
      <c r="AZ147" s="33" t="s">
        <v>16</v>
      </c>
      <c r="BA147" s="33" t="s">
        <v>16</v>
      </c>
      <c r="BB147" s="36">
        <v>0</v>
      </c>
      <c r="BC147" s="26">
        <v>42548</v>
      </c>
      <c r="BD147" s="26">
        <v>42552</v>
      </c>
      <c r="BE147" s="26">
        <v>42557</v>
      </c>
      <c r="BF147" s="33" t="s">
        <v>1941</v>
      </c>
      <c r="BG147" s="20">
        <v>0</v>
      </c>
      <c r="BH147" s="27">
        <v>0</v>
      </c>
      <c r="BI147" s="33" t="s">
        <v>16</v>
      </c>
      <c r="BJ147" s="33" t="s">
        <v>16</v>
      </c>
      <c r="BK147" s="33" t="s">
        <v>16</v>
      </c>
      <c r="BL147" s="33" t="s">
        <v>16</v>
      </c>
      <c r="BM147" s="33" t="s">
        <v>16</v>
      </c>
      <c r="BN147" s="33" t="s">
        <v>16</v>
      </c>
      <c r="BO147" s="33" t="s">
        <v>16</v>
      </c>
      <c r="BP147" s="33" t="s">
        <v>16</v>
      </c>
      <c r="BQ147" s="33" t="s">
        <v>16</v>
      </c>
      <c r="BR147" s="33" t="s">
        <v>16</v>
      </c>
      <c r="BS147" s="33" t="s">
        <v>16</v>
      </c>
      <c r="BT147" s="33" t="s">
        <v>16</v>
      </c>
      <c r="BU147" s="33" t="s">
        <v>16</v>
      </c>
      <c r="BV147" s="33" t="s">
        <v>16</v>
      </c>
      <c r="BW147" s="33" t="s">
        <v>16</v>
      </c>
      <c r="BX147" s="33" t="s">
        <v>16</v>
      </c>
      <c r="BY147" s="33" t="s">
        <v>16</v>
      </c>
      <c r="BZ147" s="33" t="s">
        <v>16</v>
      </c>
      <c r="CA147" s="33" t="s">
        <v>16</v>
      </c>
      <c r="CB147" s="20" t="s">
        <v>16</v>
      </c>
      <c r="CC147" s="33" t="s">
        <v>16</v>
      </c>
      <c r="CD147" s="33" t="s">
        <v>16</v>
      </c>
      <c r="CE147" s="20">
        <f t="shared" si="33"/>
        <v>0</v>
      </c>
      <c r="CF147" s="33" t="s">
        <v>16</v>
      </c>
      <c r="CG147" s="33" t="s">
        <v>16</v>
      </c>
      <c r="CH147" s="33" t="s">
        <v>16</v>
      </c>
      <c r="CI147" s="27" t="s">
        <v>16</v>
      </c>
      <c r="CJ147" s="33" t="s">
        <v>16</v>
      </c>
      <c r="CK147" s="37" t="s">
        <v>16</v>
      </c>
      <c r="CL147" s="33" t="s">
        <v>16</v>
      </c>
      <c r="CM147" s="33" t="s">
        <v>16</v>
      </c>
      <c r="CN147" s="33" t="s">
        <v>16</v>
      </c>
      <c r="CO147" s="33" t="s">
        <v>16</v>
      </c>
      <c r="CP147" s="33" t="s">
        <v>16</v>
      </c>
      <c r="CQ147" s="33" t="s">
        <v>16</v>
      </c>
      <c r="CR147" s="33" t="s">
        <v>16</v>
      </c>
      <c r="CS147" s="27">
        <v>53790.400000000001</v>
      </c>
      <c r="CT147" s="79">
        <f>IF(OR(CS147="",CS147="-"),"NA",IF(CS147&gt;10000000000,1,IF(CS147&gt;3000000000,2,IF(CS147&gt;1000000000,3,IF(CS147&gt;600000000,4,IF(CS147&gt;200000000,5,IF(CS147&gt;100000000,6,IF(CS147&gt;50000000,7,IF(CS147&gt;30000000,8,IF(CS147&gt;10000000,9,IF(CS147&gt;7000000,10,IF(CS147&gt;4000000,11,IF(CS147&gt;2000000,12,IF(CS147&gt;1000000,13,IF(CS147&gt;700000,14,IF(CS147&gt;600000,15,IF(CS147&gt;500000,16,IF(CS147&gt;400000,17,IF(CS147&gt;300000,18,IF(CS147&gt;200000,19,IF(CS147&gt;=0,20,ERROR”)))))))))))))))))))))</f>
        <v>20</v>
      </c>
      <c r="CU147" s="27">
        <v>62396.86</v>
      </c>
      <c r="CV147" s="27">
        <f t="shared" si="31"/>
        <v>0.59999999999854481</v>
      </c>
      <c r="CW147" s="32" t="s">
        <v>16</v>
      </c>
      <c r="CX147" s="32">
        <v>0.99998884571768509</v>
      </c>
      <c r="CY147" s="27" t="s">
        <v>3515</v>
      </c>
      <c r="CZ147" s="33" t="s">
        <v>16</v>
      </c>
      <c r="DA147" s="33" t="s">
        <v>16</v>
      </c>
      <c r="DB147" s="33">
        <v>4</v>
      </c>
      <c r="DC147" s="20">
        <v>0.13333333333333333</v>
      </c>
      <c r="DD147" s="20" t="s">
        <v>16</v>
      </c>
      <c r="DE147" s="33">
        <v>0</v>
      </c>
      <c r="DF147" s="33"/>
      <c r="DG147" s="33">
        <v>0</v>
      </c>
      <c r="DH147" s="33">
        <v>0</v>
      </c>
      <c r="DI147" s="23" t="s">
        <v>16</v>
      </c>
      <c r="DJ147" s="23"/>
      <c r="DK147" s="23" t="s">
        <v>16</v>
      </c>
      <c r="DL147" s="23" t="s">
        <v>16</v>
      </c>
      <c r="DM147" s="23" t="s">
        <v>16</v>
      </c>
      <c r="DN147" s="23"/>
      <c r="DO147" s="33">
        <f t="shared" si="34"/>
        <v>2</v>
      </c>
      <c r="DP147" s="33">
        <f t="shared" si="35"/>
        <v>0</v>
      </c>
      <c r="DQ147" s="33">
        <f t="shared" si="36"/>
        <v>2</v>
      </c>
      <c r="DR147" s="33">
        <f t="shared" si="37"/>
        <v>0</v>
      </c>
      <c r="DS147" s="27">
        <f t="shared" si="38"/>
        <v>107580.8</v>
      </c>
      <c r="DT147" s="27">
        <f t="shared" si="39"/>
        <v>0</v>
      </c>
      <c r="DU147" s="27">
        <f t="shared" si="40"/>
        <v>0</v>
      </c>
      <c r="DV147" s="27">
        <f t="shared" si="41"/>
        <v>107580.8</v>
      </c>
      <c r="DW147" s="27">
        <f t="shared" ref="DW147:DW164" si="43">(DS147/DO147)</f>
        <v>53790.400000000001</v>
      </c>
      <c r="DX147" s="33" t="s">
        <v>16</v>
      </c>
      <c r="DY147" s="33" t="s">
        <v>16</v>
      </c>
      <c r="DZ147" s="33" t="s">
        <v>16</v>
      </c>
      <c r="EA147" s="33" t="s">
        <v>16</v>
      </c>
      <c r="EB147" s="33">
        <v>53790.400000000001</v>
      </c>
      <c r="EC147" s="33">
        <v>0</v>
      </c>
      <c r="ED147" s="33" t="s">
        <v>16</v>
      </c>
      <c r="EE147" s="33">
        <v>0</v>
      </c>
      <c r="EF147" s="33">
        <v>0</v>
      </c>
      <c r="EG147" s="33" t="s">
        <v>16</v>
      </c>
      <c r="EH147" s="33">
        <v>53790.400000000001</v>
      </c>
      <c r="EI147" s="33" t="s">
        <v>16</v>
      </c>
      <c r="EJ147" s="33" t="s">
        <v>16</v>
      </c>
      <c r="EK147" s="33" t="s">
        <v>16</v>
      </c>
      <c r="EL147" s="20" t="s">
        <v>1074</v>
      </c>
      <c r="EM147" s="20" t="s">
        <v>1941</v>
      </c>
      <c r="EN147" s="20" t="s">
        <v>16</v>
      </c>
      <c r="EO147" s="33" t="s">
        <v>3514</v>
      </c>
      <c r="EP147" s="20" t="s">
        <v>16</v>
      </c>
      <c r="EQ147" s="33" t="s">
        <v>16</v>
      </c>
      <c r="ER147" s="33" t="s">
        <v>16</v>
      </c>
      <c r="ES147" s="33" t="s">
        <v>1943</v>
      </c>
      <c r="ET147" s="33">
        <v>401</v>
      </c>
      <c r="EU147" s="33">
        <v>6000</v>
      </c>
      <c r="EV147" s="33" t="s">
        <v>1752</v>
      </c>
      <c r="EW147" s="33" t="s">
        <v>1443</v>
      </c>
      <c r="EX147" s="34" t="s">
        <v>16</v>
      </c>
      <c r="EY147" s="58">
        <v>1</v>
      </c>
      <c r="EZ147" s="21"/>
    </row>
    <row r="148" spans="1:156" s="64" customFormat="1" ht="12.75" customHeight="1" x14ac:dyDescent="0.2">
      <c r="A148" s="64" t="s">
        <v>2380</v>
      </c>
      <c r="B148" s="64" t="s">
        <v>4388</v>
      </c>
      <c r="C148" s="64">
        <v>901711</v>
      </c>
      <c r="D148" s="64" t="s">
        <v>2380</v>
      </c>
      <c r="E148" s="64" t="s">
        <v>2381</v>
      </c>
      <c r="F148" s="64" t="s">
        <v>4388</v>
      </c>
      <c r="G148" s="20" t="s">
        <v>194</v>
      </c>
      <c r="H148" s="20" t="s">
        <v>1138</v>
      </c>
      <c r="I148" s="20" t="s">
        <v>358</v>
      </c>
      <c r="J148" s="22" t="s">
        <v>2382</v>
      </c>
      <c r="K148" s="23">
        <v>0</v>
      </c>
      <c r="L148" s="23">
        <v>1</v>
      </c>
      <c r="M148" s="23" t="s">
        <v>16</v>
      </c>
      <c r="N148" s="23">
        <v>1</v>
      </c>
      <c r="O148" s="24" t="s">
        <v>2383</v>
      </c>
      <c r="P148" s="20" t="s">
        <v>2384</v>
      </c>
      <c r="Q148" s="20" t="s">
        <v>2383</v>
      </c>
      <c r="R148" s="20" t="s">
        <v>2385</v>
      </c>
      <c r="S148" s="20">
        <v>308</v>
      </c>
      <c r="T148" s="25">
        <v>66278</v>
      </c>
      <c r="U148" s="20" t="s">
        <v>2386</v>
      </c>
      <c r="V148" s="20" t="s">
        <v>2387</v>
      </c>
      <c r="W148" s="26" t="s">
        <v>1031</v>
      </c>
      <c r="X148" s="20" t="s">
        <v>16</v>
      </c>
      <c r="Y148" s="20" t="s">
        <v>16</v>
      </c>
      <c r="Z148" s="20" t="str">
        <f t="shared" si="32"/>
        <v>-</v>
      </c>
      <c r="AA148" s="20" t="s">
        <v>16</v>
      </c>
      <c r="AB148" s="20">
        <v>46101</v>
      </c>
      <c r="AC148" s="27">
        <v>250000</v>
      </c>
      <c r="AD148" s="20" t="s">
        <v>1074</v>
      </c>
      <c r="AE148" s="20" t="s">
        <v>2323</v>
      </c>
      <c r="AF148" s="20">
        <v>1</v>
      </c>
      <c r="AG148" s="20">
        <v>1</v>
      </c>
      <c r="AH148" s="20" t="s">
        <v>16</v>
      </c>
      <c r="AI148" s="21" t="s">
        <v>4862</v>
      </c>
      <c r="AJ148" s="20">
        <v>2</v>
      </c>
      <c r="AK148" s="20">
        <v>0</v>
      </c>
      <c r="AL148" s="20" t="s">
        <v>16</v>
      </c>
      <c r="AM148" s="20">
        <v>0</v>
      </c>
      <c r="AN148" s="20">
        <v>1</v>
      </c>
      <c r="AO148" s="20">
        <v>1</v>
      </c>
      <c r="AP148" s="26" t="s">
        <v>1411</v>
      </c>
      <c r="AQ148" s="26" t="s">
        <v>16</v>
      </c>
      <c r="AR148" s="26" t="s">
        <v>16</v>
      </c>
      <c r="AS148" s="20" t="s">
        <v>16</v>
      </c>
      <c r="AT148" s="26" t="s">
        <v>16</v>
      </c>
      <c r="AU148" s="26" t="s">
        <v>16</v>
      </c>
      <c r="AV148" s="26" t="s">
        <v>16</v>
      </c>
      <c r="AW148" s="28" t="s">
        <v>16</v>
      </c>
      <c r="AX148" s="28" t="s">
        <v>16</v>
      </c>
      <c r="AY148" s="28" t="s">
        <v>16</v>
      </c>
      <c r="AZ148" s="28" t="s">
        <v>16</v>
      </c>
      <c r="BA148" s="28" t="s">
        <v>16</v>
      </c>
      <c r="BB148" s="29">
        <v>0</v>
      </c>
      <c r="BC148" s="26">
        <v>42199</v>
      </c>
      <c r="BD148" s="26">
        <v>42218</v>
      </c>
      <c r="BE148" s="26" t="s">
        <v>2388</v>
      </c>
      <c r="BF148" s="20" t="s">
        <v>2382</v>
      </c>
      <c r="BG148" s="20">
        <v>0</v>
      </c>
      <c r="BH148" s="27">
        <v>0</v>
      </c>
      <c r="BI148" s="20" t="s">
        <v>16</v>
      </c>
      <c r="BJ148" s="20" t="s">
        <v>16</v>
      </c>
      <c r="BK148" s="20" t="s">
        <v>16</v>
      </c>
      <c r="BL148" s="20" t="s">
        <v>16</v>
      </c>
      <c r="BM148" s="20" t="s">
        <v>16</v>
      </c>
      <c r="BN148" s="20" t="s">
        <v>16</v>
      </c>
      <c r="BO148" s="20" t="s">
        <v>16</v>
      </c>
      <c r="BP148" s="20" t="s">
        <v>16</v>
      </c>
      <c r="BQ148" s="20" t="s">
        <v>16</v>
      </c>
      <c r="BR148" s="20" t="s">
        <v>16</v>
      </c>
      <c r="BS148" s="20" t="s">
        <v>16</v>
      </c>
      <c r="BT148" s="20" t="s">
        <v>16</v>
      </c>
      <c r="BU148" s="20" t="s">
        <v>16</v>
      </c>
      <c r="BV148" s="20" t="s">
        <v>16</v>
      </c>
      <c r="BW148" s="20" t="s">
        <v>16</v>
      </c>
      <c r="BX148" s="20" t="s">
        <v>16</v>
      </c>
      <c r="BY148" s="20" t="s">
        <v>16</v>
      </c>
      <c r="BZ148" s="20" t="s">
        <v>16</v>
      </c>
      <c r="CA148" s="20" t="s">
        <v>16</v>
      </c>
      <c r="CB148" s="20" t="s">
        <v>16</v>
      </c>
      <c r="CC148" s="20" t="s">
        <v>16</v>
      </c>
      <c r="CD148" s="20" t="s">
        <v>16</v>
      </c>
      <c r="CE148" s="20">
        <f t="shared" si="33"/>
        <v>0</v>
      </c>
      <c r="CF148" s="20" t="s">
        <v>16</v>
      </c>
      <c r="CG148" s="20" t="s">
        <v>16</v>
      </c>
      <c r="CH148" s="20" t="s">
        <v>16</v>
      </c>
      <c r="CI148" s="27" t="s">
        <v>16</v>
      </c>
      <c r="CJ148" s="27" t="s">
        <v>16</v>
      </c>
      <c r="CK148" s="31" t="s">
        <v>16</v>
      </c>
      <c r="CL148" s="27" t="s">
        <v>16</v>
      </c>
      <c r="CM148" s="20" t="s">
        <v>16</v>
      </c>
      <c r="CN148" s="20" t="s">
        <v>16</v>
      </c>
      <c r="CO148" s="20" t="s">
        <v>16</v>
      </c>
      <c r="CP148" s="20" t="s">
        <v>16</v>
      </c>
      <c r="CQ148" s="20" t="s">
        <v>16</v>
      </c>
      <c r="CR148" s="20" t="s">
        <v>16</v>
      </c>
      <c r="CS148" s="27">
        <v>209543.31</v>
      </c>
      <c r="CT148" s="79">
        <f>IF(OR(CS148="",CS148="-"),"NA",IF(CS148&gt;10000000000,1,IF(CS148&gt;3000000000,2,IF(CS148&gt;1000000000,3,IF(CS148&gt;600000000,4,IF(CS148&gt;200000000,5,IF(CS148&gt;100000000,6,IF(CS148&gt;50000000,7,IF(CS148&gt;30000000,8,IF(CS148&gt;10000000,9,IF(CS148&gt;7000000,10,IF(CS148&gt;4000000,11,IF(CS148&gt;2000000,12,IF(CS148&gt;1000000,13,IF(CS148&gt;700000,14,IF(CS148&gt;600000,15,IF(CS148&gt;500000,16,IF(CS148&gt;400000,17,IF(CS148&gt;300000,18,IF(CS148&gt;200000,19,IF(CS148&gt;=0,20,ERROR”)))))))))))))))))))))</f>
        <v>19</v>
      </c>
      <c r="CU148" s="27">
        <v>243070.23959999997</v>
      </c>
      <c r="CV148" s="27">
        <f t="shared" si="31"/>
        <v>40456.69</v>
      </c>
      <c r="CW148" s="32">
        <v>0.16182676000000001</v>
      </c>
      <c r="CX148" s="32">
        <v>0.83817324000000004</v>
      </c>
      <c r="CY148" s="27">
        <v>6929.7604000000283</v>
      </c>
      <c r="CZ148" s="20" t="s">
        <v>16</v>
      </c>
      <c r="DA148" s="20" t="s">
        <v>16</v>
      </c>
      <c r="DB148" s="20">
        <v>19</v>
      </c>
      <c r="DC148" s="20">
        <v>0.6333333333333333</v>
      </c>
      <c r="DD148" s="30">
        <v>0.02</v>
      </c>
      <c r="DE148" s="20">
        <v>0</v>
      </c>
      <c r="DF148" s="20"/>
      <c r="DG148" s="20">
        <v>0</v>
      </c>
      <c r="DH148" s="20">
        <v>0</v>
      </c>
      <c r="DI148" s="20" t="s">
        <v>16</v>
      </c>
      <c r="DJ148" s="20"/>
      <c r="DK148" s="20" t="s">
        <v>16</v>
      </c>
      <c r="DL148" s="20" t="s">
        <v>16</v>
      </c>
      <c r="DM148" s="20" t="s">
        <v>16</v>
      </c>
      <c r="DN148" s="20"/>
      <c r="DO148" s="33">
        <f t="shared" si="34"/>
        <v>1</v>
      </c>
      <c r="DP148" s="33">
        <f t="shared" si="35"/>
        <v>0</v>
      </c>
      <c r="DQ148" s="33">
        <f t="shared" si="36"/>
        <v>1</v>
      </c>
      <c r="DR148" s="33">
        <f t="shared" si="37"/>
        <v>0</v>
      </c>
      <c r="DS148" s="27">
        <f t="shared" si="38"/>
        <v>209543.31</v>
      </c>
      <c r="DT148" s="27">
        <f t="shared" si="39"/>
        <v>0</v>
      </c>
      <c r="DU148" s="27">
        <f t="shared" si="40"/>
        <v>0</v>
      </c>
      <c r="DV148" s="27">
        <f t="shared" si="41"/>
        <v>209543.31</v>
      </c>
      <c r="DW148" s="27">
        <f t="shared" si="43"/>
        <v>209543.31</v>
      </c>
      <c r="DX148" s="20" t="s">
        <v>16</v>
      </c>
      <c r="DY148" s="20" t="s">
        <v>16</v>
      </c>
      <c r="DZ148" s="20" t="s">
        <v>16</v>
      </c>
      <c r="EA148" s="20" t="s">
        <v>16</v>
      </c>
      <c r="EB148" s="20">
        <v>209543.31</v>
      </c>
      <c r="EC148" s="20">
        <v>0</v>
      </c>
      <c r="ED148" s="20" t="s">
        <v>16</v>
      </c>
      <c r="EE148" s="20">
        <v>0</v>
      </c>
      <c r="EF148" s="20">
        <v>0</v>
      </c>
      <c r="EG148" s="20" t="s">
        <v>16</v>
      </c>
      <c r="EH148" s="20">
        <v>209543.31</v>
      </c>
      <c r="EI148" s="20" t="s">
        <v>16</v>
      </c>
      <c r="EJ148" s="20" t="s">
        <v>16</v>
      </c>
      <c r="EK148" s="20" t="s">
        <v>16</v>
      </c>
      <c r="EL148" s="20" t="s">
        <v>1074</v>
      </c>
      <c r="EM148" s="20" t="s">
        <v>2382</v>
      </c>
      <c r="EN148" s="20" t="s">
        <v>16</v>
      </c>
      <c r="EO148" s="20" t="s">
        <v>2323</v>
      </c>
      <c r="EP148" s="20" t="s">
        <v>16</v>
      </c>
      <c r="EQ148" s="20" t="s">
        <v>16</v>
      </c>
      <c r="ER148" s="20" t="s">
        <v>16</v>
      </c>
      <c r="ES148" s="20" t="s">
        <v>2389</v>
      </c>
      <c r="ET148" s="20">
        <v>308</v>
      </c>
      <c r="EU148" s="20">
        <v>66278</v>
      </c>
      <c r="EV148" s="20" t="s">
        <v>2390</v>
      </c>
      <c r="EW148" s="20" t="s">
        <v>2391</v>
      </c>
      <c r="EX148" s="34" t="s">
        <v>16</v>
      </c>
      <c r="EY148" s="21" t="s">
        <v>16</v>
      </c>
      <c r="EZ148" s="21"/>
    </row>
    <row r="149" spans="1:156" s="64" customFormat="1" ht="12.75" customHeight="1" x14ac:dyDescent="0.2">
      <c r="A149" s="64" t="s">
        <v>1368</v>
      </c>
      <c r="B149" s="64" t="s">
        <v>1369</v>
      </c>
      <c r="C149" s="64" t="s">
        <v>16</v>
      </c>
      <c r="D149" s="64" t="s">
        <v>1368</v>
      </c>
      <c r="E149" s="64" t="s">
        <v>1369</v>
      </c>
      <c r="F149" s="64" t="s">
        <v>1369</v>
      </c>
      <c r="G149" s="20" t="s">
        <v>194</v>
      </c>
      <c r="H149" s="20" t="s">
        <v>1301</v>
      </c>
      <c r="I149" s="20" t="s">
        <v>1302</v>
      </c>
      <c r="J149" s="20" t="s">
        <v>1302</v>
      </c>
      <c r="K149" s="23">
        <v>0</v>
      </c>
      <c r="L149" s="23">
        <v>1</v>
      </c>
      <c r="M149" s="23" t="s">
        <v>16</v>
      </c>
      <c r="N149" s="23">
        <v>1</v>
      </c>
      <c r="O149" s="24" t="s">
        <v>1370</v>
      </c>
      <c r="P149" s="20" t="s">
        <v>1371</v>
      </c>
      <c r="Q149" s="20" t="s">
        <v>1372</v>
      </c>
      <c r="R149" s="20" t="s">
        <v>1373</v>
      </c>
      <c r="S149" s="20">
        <v>15</v>
      </c>
      <c r="T149" s="25" t="s">
        <v>1220</v>
      </c>
      <c r="U149" s="20" t="s">
        <v>365</v>
      </c>
      <c r="V149" s="20" t="s">
        <v>251</v>
      </c>
      <c r="W149" s="26" t="s">
        <v>16</v>
      </c>
      <c r="X149" s="20"/>
      <c r="Y149" s="20" t="s">
        <v>291</v>
      </c>
      <c r="Z149" s="20" t="str">
        <f t="shared" si="32"/>
        <v>-</v>
      </c>
      <c r="AA149" s="20" t="s">
        <v>16</v>
      </c>
      <c r="AB149" s="20">
        <v>46101</v>
      </c>
      <c r="AC149" s="27">
        <v>18090000</v>
      </c>
      <c r="AD149" s="20" t="s">
        <v>1074</v>
      </c>
      <c r="AE149" s="20" t="s">
        <v>1374</v>
      </c>
      <c r="AF149" s="20">
        <v>5</v>
      </c>
      <c r="AG149" s="20">
        <v>0</v>
      </c>
      <c r="AH149" s="20" t="s">
        <v>16</v>
      </c>
      <c r="AI149" s="20">
        <v>0.5</v>
      </c>
      <c r="AJ149" s="20" t="s">
        <v>16</v>
      </c>
      <c r="AK149" s="20" t="s">
        <v>16</v>
      </c>
      <c r="AL149" s="20" t="s">
        <v>16</v>
      </c>
      <c r="AM149" s="20" t="s">
        <v>16</v>
      </c>
      <c r="AN149" s="20" t="s">
        <v>16</v>
      </c>
      <c r="AO149" s="20" t="s">
        <v>16</v>
      </c>
      <c r="AP149" s="28" t="s">
        <v>1031</v>
      </c>
      <c r="AQ149" s="26" t="s">
        <v>16</v>
      </c>
      <c r="AR149" s="26" t="s">
        <v>16</v>
      </c>
      <c r="AS149" s="20" t="s">
        <v>16</v>
      </c>
      <c r="AT149" s="26" t="s">
        <v>16</v>
      </c>
      <c r="AU149" s="26" t="s">
        <v>16</v>
      </c>
      <c r="AV149" s="26" t="s">
        <v>16</v>
      </c>
      <c r="AW149" s="28" t="s">
        <v>16</v>
      </c>
      <c r="AX149" s="28" t="s">
        <v>16</v>
      </c>
      <c r="AY149" s="28" t="s">
        <v>16</v>
      </c>
      <c r="AZ149" s="28" t="s">
        <v>16</v>
      </c>
      <c r="BA149" s="28" t="s">
        <v>16</v>
      </c>
      <c r="BB149" s="29">
        <v>0</v>
      </c>
      <c r="BC149" s="26">
        <v>41888</v>
      </c>
      <c r="BD149" s="26">
        <v>42978</v>
      </c>
      <c r="BE149" s="26" t="s">
        <v>1031</v>
      </c>
      <c r="BF149" s="20" t="s">
        <v>1375</v>
      </c>
      <c r="BG149" s="20"/>
      <c r="BH149" s="27"/>
      <c r="BI149" s="20" t="s">
        <v>16</v>
      </c>
      <c r="BJ149" s="20" t="s">
        <v>16</v>
      </c>
      <c r="BK149" s="20" t="s">
        <v>16</v>
      </c>
      <c r="BL149" s="20" t="s">
        <v>16</v>
      </c>
      <c r="BM149" s="20" t="s">
        <v>16</v>
      </c>
      <c r="BN149" s="20" t="s">
        <v>16</v>
      </c>
      <c r="BO149" s="20" t="s">
        <v>16</v>
      </c>
      <c r="BP149" s="20" t="s">
        <v>16</v>
      </c>
      <c r="BQ149" s="20" t="s">
        <v>16</v>
      </c>
      <c r="BR149" s="20" t="s">
        <v>16</v>
      </c>
      <c r="BS149" s="20" t="s">
        <v>16</v>
      </c>
      <c r="BT149" s="20" t="s">
        <v>16</v>
      </c>
      <c r="BU149" s="20" t="s">
        <v>16</v>
      </c>
      <c r="BV149" s="20" t="s">
        <v>16</v>
      </c>
      <c r="BW149" s="20" t="s">
        <v>16</v>
      </c>
      <c r="BX149" s="20" t="s">
        <v>16</v>
      </c>
      <c r="BY149" s="20" t="s">
        <v>16</v>
      </c>
      <c r="BZ149" s="20" t="s">
        <v>291</v>
      </c>
      <c r="CA149" s="20" t="s">
        <v>291</v>
      </c>
      <c r="CB149" s="20" t="s">
        <v>16</v>
      </c>
      <c r="CC149" s="20" t="s">
        <v>16</v>
      </c>
      <c r="CD149" s="20" t="s">
        <v>16</v>
      </c>
      <c r="CE149" s="20">
        <f t="shared" si="33"/>
        <v>0</v>
      </c>
      <c r="CF149" s="20" t="s">
        <v>16</v>
      </c>
      <c r="CG149" s="20" t="s">
        <v>16</v>
      </c>
      <c r="CH149" s="20" t="s">
        <v>16</v>
      </c>
      <c r="CI149" s="27" t="s">
        <v>16</v>
      </c>
      <c r="CJ149" s="27" t="s">
        <v>16</v>
      </c>
      <c r="CK149" s="31" t="s">
        <v>16</v>
      </c>
      <c r="CL149" s="27" t="s">
        <v>16</v>
      </c>
      <c r="CM149" s="20" t="s">
        <v>16</v>
      </c>
      <c r="CN149" s="20" t="s">
        <v>16</v>
      </c>
      <c r="CO149" s="20" t="s">
        <v>16</v>
      </c>
      <c r="CP149" s="20" t="s">
        <v>16</v>
      </c>
      <c r="CQ149" s="20" t="s">
        <v>16</v>
      </c>
      <c r="CR149" s="20" t="s">
        <v>16</v>
      </c>
      <c r="CS149" s="27">
        <v>18090000</v>
      </c>
      <c r="CT149" s="79">
        <f>IF(OR(CS149="",CS149="-"),"NA",IF(CS149&gt;10000000000,1,IF(CS149&gt;3000000000,2,IF(CS149&gt;1000000000,3,IF(CS149&gt;600000000,4,IF(CS149&gt;200000000,5,IF(CS149&gt;100000000,6,IF(CS149&gt;50000000,7,IF(CS149&gt;30000000,8,IF(CS149&gt;10000000,9,IF(CS149&gt;7000000,10,IF(CS149&gt;4000000,11,IF(CS149&gt;2000000,12,IF(CS149&gt;1000000,13,IF(CS149&gt;700000,14,IF(CS149&gt;600000,15,IF(CS149&gt;500000,16,IF(CS149&gt;400000,17,IF(CS149&gt;300000,18,IF(CS149&gt;200000,19,IF(CS149&gt;=0,20,ERROR”)))))))))))))))))))))</f>
        <v>9</v>
      </c>
      <c r="CU149" s="27">
        <v>20984400</v>
      </c>
      <c r="CV149" s="27">
        <f t="shared" si="31"/>
        <v>0</v>
      </c>
      <c r="CW149" s="32">
        <v>0</v>
      </c>
      <c r="CX149" s="32">
        <v>1</v>
      </c>
      <c r="CY149" s="27">
        <v>-2894400</v>
      </c>
      <c r="CZ149" s="20" t="s">
        <v>16</v>
      </c>
      <c r="DA149" s="20" t="s">
        <v>16</v>
      </c>
      <c r="DB149" s="20">
        <v>1090</v>
      </c>
      <c r="DC149" s="20">
        <v>36.333333333333336</v>
      </c>
      <c r="DD149" s="20" t="s">
        <v>16</v>
      </c>
      <c r="DE149" s="20">
        <v>0</v>
      </c>
      <c r="DF149" s="20"/>
      <c r="DG149" s="20">
        <v>0</v>
      </c>
      <c r="DH149" s="20" t="s">
        <v>16</v>
      </c>
      <c r="DI149" s="20" t="s">
        <v>16</v>
      </c>
      <c r="DJ149" s="20"/>
      <c r="DK149" s="20" t="s">
        <v>16</v>
      </c>
      <c r="DL149" s="20" t="s">
        <v>16</v>
      </c>
      <c r="DM149" s="20" t="s">
        <v>16</v>
      </c>
      <c r="DN149" s="20"/>
      <c r="DO149" s="33">
        <f t="shared" si="34"/>
        <v>3</v>
      </c>
      <c r="DP149" s="33">
        <f t="shared" si="35"/>
        <v>0</v>
      </c>
      <c r="DQ149" s="33">
        <f t="shared" si="36"/>
        <v>3</v>
      </c>
      <c r="DR149" s="33">
        <f t="shared" si="37"/>
        <v>0</v>
      </c>
      <c r="DS149" s="27">
        <f t="shared" si="38"/>
        <v>18591945.449999999</v>
      </c>
      <c r="DT149" s="27">
        <f t="shared" si="39"/>
        <v>0</v>
      </c>
      <c r="DU149" s="27">
        <f t="shared" si="40"/>
        <v>0</v>
      </c>
      <c r="DV149" s="27">
        <f t="shared" si="41"/>
        <v>18591945.449999999</v>
      </c>
      <c r="DW149" s="27">
        <f t="shared" si="43"/>
        <v>6197315.1499999994</v>
      </c>
      <c r="DX149" s="20" t="s">
        <v>16</v>
      </c>
      <c r="DY149" s="20" t="s">
        <v>16</v>
      </c>
      <c r="DZ149" s="20" t="s">
        <v>16</v>
      </c>
      <c r="EA149" s="20" t="s">
        <v>16</v>
      </c>
      <c r="EB149" s="20">
        <v>18090000</v>
      </c>
      <c r="EC149" s="20" t="s">
        <v>16</v>
      </c>
      <c r="ED149" s="20" t="s">
        <v>16</v>
      </c>
      <c r="EE149" s="20" t="s">
        <v>16</v>
      </c>
      <c r="EF149" s="20" t="s">
        <v>16</v>
      </c>
      <c r="EG149" s="20" t="s">
        <v>16</v>
      </c>
      <c r="EH149" s="20">
        <v>18090000</v>
      </c>
      <c r="EI149" s="20" t="s">
        <v>16</v>
      </c>
      <c r="EJ149" s="20" t="s">
        <v>16</v>
      </c>
      <c r="EK149" s="20" t="s">
        <v>16</v>
      </c>
      <c r="EL149" s="20" t="s">
        <v>1074</v>
      </c>
      <c r="EM149" s="20" t="s">
        <v>1375</v>
      </c>
      <c r="EN149" s="20" t="s">
        <v>16</v>
      </c>
      <c r="EO149" s="20" t="s">
        <v>1374</v>
      </c>
      <c r="EP149" s="20" t="s">
        <v>16</v>
      </c>
      <c r="EQ149" s="20" t="s">
        <v>16</v>
      </c>
      <c r="ER149" s="20" t="s">
        <v>16</v>
      </c>
      <c r="ES149" s="20" t="s">
        <v>1376</v>
      </c>
      <c r="ET149" s="20">
        <v>15</v>
      </c>
      <c r="EU149" s="20">
        <v>3100</v>
      </c>
      <c r="EV149" s="20" t="s">
        <v>406</v>
      </c>
      <c r="EW149" s="20" t="s">
        <v>251</v>
      </c>
      <c r="EX149" s="34" t="s">
        <v>16</v>
      </c>
      <c r="EY149" s="21" t="s">
        <v>16</v>
      </c>
      <c r="EZ149" s="21"/>
    </row>
    <row r="150" spans="1:156" s="64" customFormat="1" ht="12.75" customHeight="1" x14ac:dyDescent="0.2">
      <c r="A150" s="64" t="s">
        <v>1299</v>
      </c>
      <c r="B150" s="64" t="s">
        <v>1300</v>
      </c>
      <c r="C150" s="64" t="s">
        <v>16</v>
      </c>
      <c r="D150" s="64" t="s">
        <v>1299</v>
      </c>
      <c r="E150" s="64" t="s">
        <v>1300</v>
      </c>
      <c r="F150" s="64" t="s">
        <v>1300</v>
      </c>
      <c r="G150" s="20" t="s">
        <v>194</v>
      </c>
      <c r="H150" s="20" t="s">
        <v>1301</v>
      </c>
      <c r="I150" s="20" t="s">
        <v>1302</v>
      </c>
      <c r="J150" s="22" t="s">
        <v>1303</v>
      </c>
      <c r="K150" s="23">
        <v>0</v>
      </c>
      <c r="L150" s="23">
        <v>1</v>
      </c>
      <c r="M150" s="23" t="s">
        <v>16</v>
      </c>
      <c r="N150" s="23">
        <v>1</v>
      </c>
      <c r="O150" s="24" t="s">
        <v>1304</v>
      </c>
      <c r="P150" s="20" t="s">
        <v>1305</v>
      </c>
      <c r="Q150" s="20" t="s">
        <v>1306</v>
      </c>
      <c r="R150" s="20" t="s">
        <v>1307</v>
      </c>
      <c r="S150" s="20">
        <v>4118</v>
      </c>
      <c r="T150" s="25" t="s">
        <v>1308</v>
      </c>
      <c r="U150" s="20" t="s">
        <v>795</v>
      </c>
      <c r="V150" s="20" t="s">
        <v>251</v>
      </c>
      <c r="W150" s="26">
        <v>37691</v>
      </c>
      <c r="X150" s="20">
        <v>129</v>
      </c>
      <c r="Y150" s="20" t="s">
        <v>251</v>
      </c>
      <c r="Z150" s="20">
        <f t="shared" si="32"/>
        <v>4571</v>
      </c>
      <c r="AA150" s="20" t="s">
        <v>1309</v>
      </c>
      <c r="AB150" s="20">
        <v>46101</v>
      </c>
      <c r="AC150" s="27">
        <v>17600000</v>
      </c>
      <c r="AD150" s="20" t="s">
        <v>1074</v>
      </c>
      <c r="AE150" s="20" t="s">
        <v>1310</v>
      </c>
      <c r="AF150" s="20">
        <v>6</v>
      </c>
      <c r="AG150" s="20" t="s">
        <v>16</v>
      </c>
      <c r="AH150" s="20" t="s">
        <v>16</v>
      </c>
      <c r="AI150" s="20">
        <v>1</v>
      </c>
      <c r="AJ150" s="20" t="s">
        <v>16</v>
      </c>
      <c r="AK150" s="20" t="s">
        <v>16</v>
      </c>
      <c r="AL150" s="20" t="s">
        <v>16</v>
      </c>
      <c r="AM150" s="20" t="s">
        <v>16</v>
      </c>
      <c r="AN150" s="20" t="s">
        <v>16</v>
      </c>
      <c r="AO150" s="20" t="s">
        <v>16</v>
      </c>
      <c r="AP150" s="28" t="s">
        <v>1031</v>
      </c>
      <c r="AQ150" s="26" t="s">
        <v>16</v>
      </c>
      <c r="AR150" s="26" t="s">
        <v>16</v>
      </c>
      <c r="AS150" s="20" t="s">
        <v>16</v>
      </c>
      <c r="AT150" s="26" t="s">
        <v>16</v>
      </c>
      <c r="AU150" s="26" t="s">
        <v>16</v>
      </c>
      <c r="AV150" s="26" t="s">
        <v>16</v>
      </c>
      <c r="AW150" s="28" t="s">
        <v>16</v>
      </c>
      <c r="AX150" s="28" t="s">
        <v>16</v>
      </c>
      <c r="AY150" s="28" t="s">
        <v>16</v>
      </c>
      <c r="AZ150" s="28" t="s">
        <v>16</v>
      </c>
      <c r="BA150" s="28" t="s">
        <v>16</v>
      </c>
      <c r="BB150" s="29">
        <v>0</v>
      </c>
      <c r="BC150" s="26">
        <v>42262</v>
      </c>
      <c r="BD150" s="26">
        <v>42992</v>
      </c>
      <c r="BE150" s="26" t="s">
        <v>1031</v>
      </c>
      <c r="BF150" s="20" t="s">
        <v>1303</v>
      </c>
      <c r="BG150" s="20">
        <v>0</v>
      </c>
      <c r="BH150" s="27">
        <v>0</v>
      </c>
      <c r="BI150" s="20" t="s">
        <v>16</v>
      </c>
      <c r="BJ150" s="20" t="s">
        <v>16</v>
      </c>
      <c r="BK150" s="20" t="s">
        <v>16</v>
      </c>
      <c r="BL150" s="20" t="s">
        <v>16</v>
      </c>
      <c r="BM150" s="20" t="s">
        <v>16</v>
      </c>
      <c r="BN150" s="20" t="s">
        <v>16</v>
      </c>
      <c r="BO150" s="20" t="s">
        <v>16</v>
      </c>
      <c r="BP150" s="20" t="s">
        <v>16</v>
      </c>
      <c r="BQ150" s="20" t="s">
        <v>16</v>
      </c>
      <c r="BR150" s="20" t="s">
        <v>16</v>
      </c>
      <c r="BS150" s="20" t="s">
        <v>16</v>
      </c>
      <c r="BT150" s="20" t="s">
        <v>16</v>
      </c>
      <c r="BU150" s="20" t="s">
        <v>16</v>
      </c>
      <c r="BV150" s="20" t="s">
        <v>16</v>
      </c>
      <c r="BW150" s="20" t="s">
        <v>16</v>
      </c>
      <c r="BX150" s="20" t="s">
        <v>16</v>
      </c>
      <c r="BY150" s="20" t="s">
        <v>16</v>
      </c>
      <c r="BZ150" s="20" t="s">
        <v>291</v>
      </c>
      <c r="CA150" s="20" t="s">
        <v>291</v>
      </c>
      <c r="CB150" s="20" t="s">
        <v>16</v>
      </c>
      <c r="CC150" s="20" t="s">
        <v>16</v>
      </c>
      <c r="CD150" s="20" t="s">
        <v>16</v>
      </c>
      <c r="CE150" s="20">
        <f t="shared" si="33"/>
        <v>0</v>
      </c>
      <c r="CF150" s="20" t="s">
        <v>16</v>
      </c>
      <c r="CG150" s="20" t="s">
        <v>16</v>
      </c>
      <c r="CH150" s="20" t="s">
        <v>16</v>
      </c>
      <c r="CI150" s="27" t="s">
        <v>16</v>
      </c>
      <c r="CJ150" s="27" t="s">
        <v>16</v>
      </c>
      <c r="CK150" s="31" t="s">
        <v>16</v>
      </c>
      <c r="CL150" s="27" t="s">
        <v>16</v>
      </c>
      <c r="CM150" s="20" t="s">
        <v>16</v>
      </c>
      <c r="CN150" s="20" t="s">
        <v>16</v>
      </c>
      <c r="CO150" s="20" t="s">
        <v>16</v>
      </c>
      <c r="CP150" s="20" t="s">
        <v>16</v>
      </c>
      <c r="CQ150" s="20" t="s">
        <v>16</v>
      </c>
      <c r="CR150" s="20" t="s">
        <v>16</v>
      </c>
      <c r="CS150" s="27">
        <v>16216056</v>
      </c>
      <c r="CT150" s="79">
        <f>IF(OR(CS150="",CS150="-"),"NA",IF(CS150&gt;10000000000,1,IF(CS150&gt;3000000000,2,IF(CS150&gt;1000000000,3,IF(CS150&gt;600000000,4,IF(CS150&gt;200000000,5,IF(CS150&gt;100000000,6,IF(CS150&gt;50000000,7,IF(CS150&gt;30000000,8,IF(CS150&gt;10000000,9,IF(CS150&gt;7000000,10,IF(CS150&gt;4000000,11,IF(CS150&gt;2000000,12,IF(CS150&gt;1000000,13,IF(CS150&gt;700000,14,IF(CS150&gt;600000,15,IF(CS150&gt;500000,16,IF(CS150&gt;400000,17,IF(CS150&gt;300000,18,IF(CS150&gt;200000,19,IF(CS150&gt;=0,20,ERROR”)))))))))))))))))))))</f>
        <v>9</v>
      </c>
      <c r="CU150" s="27">
        <v>18810624.959999997</v>
      </c>
      <c r="CV150" s="27">
        <f t="shared" si="31"/>
        <v>1383944</v>
      </c>
      <c r="CW150" s="32">
        <v>7.8633181818181824E-2</v>
      </c>
      <c r="CX150" s="32">
        <v>0.9213668181818182</v>
      </c>
      <c r="CY150" s="27">
        <v>-1210624.9599999972</v>
      </c>
      <c r="CZ150" s="20" t="s">
        <v>16</v>
      </c>
      <c r="DA150" s="20" t="s">
        <v>16</v>
      </c>
      <c r="DB150" s="20">
        <v>730</v>
      </c>
      <c r="DC150" s="20">
        <v>24.333333333333332</v>
      </c>
      <c r="DD150" s="30">
        <v>0.02</v>
      </c>
      <c r="DE150" s="20">
        <v>0</v>
      </c>
      <c r="DF150" s="20"/>
      <c r="DG150" s="20">
        <v>0</v>
      </c>
      <c r="DH150" s="20" t="s">
        <v>16</v>
      </c>
      <c r="DI150" s="20" t="s">
        <v>16</v>
      </c>
      <c r="DJ150" s="20"/>
      <c r="DK150" s="20" t="s">
        <v>16</v>
      </c>
      <c r="DL150" s="20" t="s">
        <v>16</v>
      </c>
      <c r="DM150" s="20" t="s">
        <v>16</v>
      </c>
      <c r="DN150" s="20"/>
      <c r="DO150" s="33">
        <f t="shared" si="34"/>
        <v>2</v>
      </c>
      <c r="DP150" s="33">
        <f t="shared" si="35"/>
        <v>0</v>
      </c>
      <c r="DQ150" s="33">
        <f t="shared" si="36"/>
        <v>2</v>
      </c>
      <c r="DR150" s="33">
        <f t="shared" si="37"/>
        <v>0</v>
      </c>
      <c r="DS150" s="27">
        <f t="shared" si="38"/>
        <v>21109306</v>
      </c>
      <c r="DT150" s="27">
        <f t="shared" si="39"/>
        <v>0</v>
      </c>
      <c r="DU150" s="27">
        <f t="shared" si="40"/>
        <v>0</v>
      </c>
      <c r="DV150" s="27">
        <f t="shared" si="41"/>
        <v>21109306</v>
      </c>
      <c r="DW150" s="27">
        <f t="shared" si="43"/>
        <v>10554653</v>
      </c>
      <c r="DX150" s="20" t="s">
        <v>16</v>
      </c>
      <c r="DY150" s="20" t="s">
        <v>16</v>
      </c>
      <c r="DZ150" s="20" t="s">
        <v>16</v>
      </c>
      <c r="EA150" s="20" t="s">
        <v>16</v>
      </c>
      <c r="EB150" s="20">
        <v>16216056</v>
      </c>
      <c r="EC150" s="20">
        <v>0</v>
      </c>
      <c r="ED150" s="20"/>
      <c r="EE150" s="20">
        <v>0</v>
      </c>
      <c r="EF150" s="20">
        <v>0</v>
      </c>
      <c r="EG150" s="20"/>
      <c r="EH150" s="20">
        <v>16216056</v>
      </c>
      <c r="EI150" s="20" t="s">
        <v>16</v>
      </c>
      <c r="EJ150" s="20" t="s">
        <v>16</v>
      </c>
      <c r="EK150" s="20" t="s">
        <v>16</v>
      </c>
      <c r="EL150" s="20" t="s">
        <v>1074</v>
      </c>
      <c r="EM150" s="20" t="s">
        <v>1303</v>
      </c>
      <c r="EN150" s="20" t="s">
        <v>16</v>
      </c>
      <c r="EO150" s="20" t="s">
        <v>1310</v>
      </c>
      <c r="EP150" s="20" t="s">
        <v>16</v>
      </c>
      <c r="EQ150" s="20" t="s">
        <v>16</v>
      </c>
      <c r="ER150" s="20" t="s">
        <v>1311</v>
      </c>
      <c r="ES150" s="20" t="s">
        <v>1312</v>
      </c>
      <c r="ET150" s="20">
        <v>4118</v>
      </c>
      <c r="EU150" s="20">
        <v>1900</v>
      </c>
      <c r="EV150" s="20" t="s">
        <v>799</v>
      </c>
      <c r="EW150" s="20" t="s">
        <v>251</v>
      </c>
      <c r="EX150" s="34" t="s">
        <v>16</v>
      </c>
      <c r="EY150" s="58">
        <v>1</v>
      </c>
      <c r="EZ150" s="21"/>
    </row>
    <row r="151" spans="1:156" s="64" customFormat="1" ht="12.75" customHeight="1" x14ac:dyDescent="0.2">
      <c r="A151" s="64" t="s">
        <v>1497</v>
      </c>
      <c r="B151" s="64" t="s">
        <v>1498</v>
      </c>
      <c r="C151" s="64" t="s">
        <v>16</v>
      </c>
      <c r="D151" s="64" t="s">
        <v>1497</v>
      </c>
      <c r="E151" s="64" t="s">
        <v>1498</v>
      </c>
      <c r="F151" s="64" t="s">
        <v>1498</v>
      </c>
      <c r="G151" s="20" t="s">
        <v>194</v>
      </c>
      <c r="H151" s="20" t="s">
        <v>1301</v>
      </c>
      <c r="I151" s="20" t="s">
        <v>1302</v>
      </c>
      <c r="J151" s="22" t="s">
        <v>1499</v>
      </c>
      <c r="K151" s="23">
        <v>0</v>
      </c>
      <c r="L151" s="23">
        <v>1</v>
      </c>
      <c r="M151" s="23" t="s">
        <v>16</v>
      </c>
      <c r="N151" s="23">
        <v>1</v>
      </c>
      <c r="O151" s="24" t="s">
        <v>1304</v>
      </c>
      <c r="P151" s="20" t="s">
        <v>1305</v>
      </c>
      <c r="Q151" s="20" t="s">
        <v>1306</v>
      </c>
      <c r="R151" s="20" t="s">
        <v>1307</v>
      </c>
      <c r="S151" s="20">
        <v>4118</v>
      </c>
      <c r="T151" s="25" t="s">
        <v>1308</v>
      </c>
      <c r="U151" s="20" t="s">
        <v>795</v>
      </c>
      <c r="V151" s="20" t="s">
        <v>251</v>
      </c>
      <c r="W151" s="26">
        <v>37691</v>
      </c>
      <c r="X151" s="20">
        <v>129</v>
      </c>
      <c r="Y151" s="20" t="s">
        <v>251</v>
      </c>
      <c r="Z151" s="20">
        <f t="shared" si="32"/>
        <v>4605</v>
      </c>
      <c r="AA151" s="20" t="s">
        <v>1309</v>
      </c>
      <c r="AB151" s="20">
        <v>46101</v>
      </c>
      <c r="AC151" s="27">
        <v>7417573.5999999996</v>
      </c>
      <c r="AD151" s="20" t="s">
        <v>1074</v>
      </c>
      <c r="AE151" s="20" t="s">
        <v>1310</v>
      </c>
      <c r="AF151" s="20">
        <v>5</v>
      </c>
      <c r="AG151" s="20">
        <v>0</v>
      </c>
      <c r="AH151" s="20" t="s">
        <v>16</v>
      </c>
      <c r="AI151" s="20">
        <v>0.5</v>
      </c>
      <c r="AJ151" s="20" t="s">
        <v>16</v>
      </c>
      <c r="AK151" s="20" t="s">
        <v>16</v>
      </c>
      <c r="AL151" s="20" t="s">
        <v>16</v>
      </c>
      <c r="AM151" s="20" t="s">
        <v>16</v>
      </c>
      <c r="AN151" s="20" t="s">
        <v>16</v>
      </c>
      <c r="AO151" s="20">
        <v>0</v>
      </c>
      <c r="AP151" s="28" t="s">
        <v>1031</v>
      </c>
      <c r="AQ151" s="26" t="s">
        <v>16</v>
      </c>
      <c r="AR151" s="26" t="s">
        <v>16</v>
      </c>
      <c r="AS151" s="20" t="s">
        <v>16</v>
      </c>
      <c r="AT151" s="26" t="s">
        <v>16</v>
      </c>
      <c r="AU151" s="26" t="s">
        <v>16</v>
      </c>
      <c r="AV151" s="26" t="s">
        <v>16</v>
      </c>
      <c r="AW151" s="28" t="s">
        <v>16</v>
      </c>
      <c r="AX151" s="28" t="s">
        <v>16</v>
      </c>
      <c r="AY151" s="28" t="s">
        <v>16</v>
      </c>
      <c r="AZ151" s="28" t="s">
        <v>16</v>
      </c>
      <c r="BA151" s="28" t="s">
        <v>16</v>
      </c>
      <c r="BB151" s="29">
        <v>0</v>
      </c>
      <c r="BC151" s="26">
        <v>42296</v>
      </c>
      <c r="BD151" s="26">
        <v>42992</v>
      </c>
      <c r="BE151" s="26" t="s">
        <v>1031</v>
      </c>
      <c r="BF151" s="20" t="s">
        <v>1499</v>
      </c>
      <c r="BG151" s="20">
        <v>0</v>
      </c>
      <c r="BH151" s="27">
        <v>0</v>
      </c>
      <c r="BI151" s="20" t="s">
        <v>16</v>
      </c>
      <c r="BJ151" s="20" t="s">
        <v>16</v>
      </c>
      <c r="BK151" s="20" t="s">
        <v>16</v>
      </c>
      <c r="BL151" s="20" t="s">
        <v>16</v>
      </c>
      <c r="BM151" s="20" t="s">
        <v>16</v>
      </c>
      <c r="BN151" s="20" t="s">
        <v>16</v>
      </c>
      <c r="BO151" s="20" t="s">
        <v>16</v>
      </c>
      <c r="BP151" s="20" t="s">
        <v>16</v>
      </c>
      <c r="BQ151" s="20" t="s">
        <v>16</v>
      </c>
      <c r="BR151" s="20" t="s">
        <v>16</v>
      </c>
      <c r="BS151" s="20" t="s">
        <v>16</v>
      </c>
      <c r="BT151" s="20" t="s">
        <v>16</v>
      </c>
      <c r="BU151" s="20" t="s">
        <v>16</v>
      </c>
      <c r="BV151" s="20" t="s">
        <v>16</v>
      </c>
      <c r="BW151" s="20" t="s">
        <v>16</v>
      </c>
      <c r="BX151" s="20" t="s">
        <v>16</v>
      </c>
      <c r="BY151" s="20" t="s">
        <v>16</v>
      </c>
      <c r="BZ151" s="20" t="s">
        <v>291</v>
      </c>
      <c r="CA151" s="20" t="s">
        <v>291</v>
      </c>
      <c r="CB151" s="20" t="s">
        <v>16</v>
      </c>
      <c r="CC151" s="20" t="s">
        <v>16</v>
      </c>
      <c r="CD151" s="20" t="s">
        <v>16</v>
      </c>
      <c r="CE151" s="20">
        <f t="shared" si="33"/>
        <v>0</v>
      </c>
      <c r="CF151" s="20" t="s">
        <v>16</v>
      </c>
      <c r="CG151" s="20" t="s">
        <v>16</v>
      </c>
      <c r="CH151" s="20" t="s">
        <v>16</v>
      </c>
      <c r="CI151" s="27" t="s">
        <v>16</v>
      </c>
      <c r="CJ151" s="27" t="s">
        <v>16</v>
      </c>
      <c r="CK151" s="31" t="s">
        <v>16</v>
      </c>
      <c r="CL151" s="27" t="s">
        <v>16</v>
      </c>
      <c r="CM151" s="20" t="s">
        <v>16</v>
      </c>
      <c r="CN151" s="20" t="s">
        <v>16</v>
      </c>
      <c r="CO151" s="20" t="s">
        <v>16</v>
      </c>
      <c r="CP151" s="20" t="s">
        <v>16</v>
      </c>
      <c r="CQ151" s="20" t="s">
        <v>16</v>
      </c>
      <c r="CR151" s="20" t="s">
        <v>16</v>
      </c>
      <c r="CS151" s="27">
        <v>4893250</v>
      </c>
      <c r="CT151" s="79">
        <f>IF(OR(CS151="",CS151="-"),"NA",IF(CS151&gt;10000000000,1,IF(CS151&gt;3000000000,2,IF(CS151&gt;1000000000,3,IF(CS151&gt;600000000,4,IF(CS151&gt;200000000,5,IF(CS151&gt;100000000,6,IF(CS151&gt;50000000,7,IF(CS151&gt;30000000,8,IF(CS151&gt;10000000,9,IF(CS151&gt;7000000,10,IF(CS151&gt;4000000,11,IF(CS151&gt;2000000,12,IF(CS151&gt;1000000,13,IF(CS151&gt;700000,14,IF(CS151&gt;600000,15,IF(CS151&gt;500000,16,IF(CS151&gt;400000,17,IF(CS151&gt;300000,18,IF(CS151&gt;200000,19,IF(CS151&gt;=0,20,ERROR”)))))))))))))))))))))</f>
        <v>11</v>
      </c>
      <c r="CU151" s="27">
        <v>5676170</v>
      </c>
      <c r="CV151" s="27">
        <f t="shared" si="31"/>
        <v>2524323.5999999996</v>
      </c>
      <c r="CW151" s="32">
        <v>0.34031662321490141</v>
      </c>
      <c r="CX151" s="32">
        <v>0.65968337678509859</v>
      </c>
      <c r="CY151" s="27">
        <v>1741403.5999999996</v>
      </c>
      <c r="CZ151" s="20" t="s">
        <v>16</v>
      </c>
      <c r="DA151" s="20" t="s">
        <v>16</v>
      </c>
      <c r="DB151" s="20">
        <v>696</v>
      </c>
      <c r="DC151" s="20">
        <v>23.2</v>
      </c>
      <c r="DD151" s="20" t="s">
        <v>16</v>
      </c>
      <c r="DE151" s="20">
        <v>0</v>
      </c>
      <c r="DF151" s="20"/>
      <c r="DG151" s="20">
        <v>0</v>
      </c>
      <c r="DH151" s="20" t="s">
        <v>16</v>
      </c>
      <c r="DI151" s="20" t="s">
        <v>16</v>
      </c>
      <c r="DJ151" s="20" t="s">
        <v>16</v>
      </c>
      <c r="DK151" s="20" t="s">
        <v>16</v>
      </c>
      <c r="DL151" s="20" t="s">
        <v>16</v>
      </c>
      <c r="DM151" s="20" t="s">
        <v>16</v>
      </c>
      <c r="DN151" s="20"/>
      <c r="DO151" s="33">
        <f t="shared" si="34"/>
        <v>2</v>
      </c>
      <c r="DP151" s="33">
        <f t="shared" si="35"/>
        <v>0</v>
      </c>
      <c r="DQ151" s="33">
        <f t="shared" si="36"/>
        <v>2</v>
      </c>
      <c r="DR151" s="33">
        <f t="shared" si="37"/>
        <v>0</v>
      </c>
      <c r="DS151" s="27">
        <f t="shared" si="38"/>
        <v>21109306</v>
      </c>
      <c r="DT151" s="27">
        <f t="shared" si="39"/>
        <v>0</v>
      </c>
      <c r="DU151" s="27">
        <f t="shared" si="40"/>
        <v>0</v>
      </c>
      <c r="DV151" s="27">
        <f t="shared" si="41"/>
        <v>21109306</v>
      </c>
      <c r="DW151" s="27">
        <f t="shared" si="43"/>
        <v>10554653</v>
      </c>
      <c r="DX151" s="20" t="s">
        <v>16</v>
      </c>
      <c r="DY151" s="20" t="s">
        <v>16</v>
      </c>
      <c r="DZ151" s="20" t="s">
        <v>16</v>
      </c>
      <c r="EA151" s="20" t="s">
        <v>16</v>
      </c>
      <c r="EB151" s="20">
        <v>4893250</v>
      </c>
      <c r="EC151" s="20" t="s">
        <v>16</v>
      </c>
      <c r="ED151" s="20" t="s">
        <v>16</v>
      </c>
      <c r="EE151" s="20" t="s">
        <v>16</v>
      </c>
      <c r="EF151" s="20" t="s">
        <v>16</v>
      </c>
      <c r="EG151" s="20" t="s">
        <v>16</v>
      </c>
      <c r="EH151" s="20">
        <v>4893250</v>
      </c>
      <c r="EI151" s="20" t="s">
        <v>16</v>
      </c>
      <c r="EJ151" s="20" t="s">
        <v>16</v>
      </c>
      <c r="EK151" s="20" t="s">
        <v>16</v>
      </c>
      <c r="EL151" s="20" t="s">
        <v>1074</v>
      </c>
      <c r="EM151" s="20" t="s">
        <v>1499</v>
      </c>
      <c r="EN151" s="20" t="s">
        <v>16</v>
      </c>
      <c r="EO151" s="20" t="s">
        <v>1310</v>
      </c>
      <c r="EP151" s="20" t="s">
        <v>16</v>
      </c>
      <c r="EQ151" s="20" t="s">
        <v>16</v>
      </c>
      <c r="ER151" s="20" t="s">
        <v>1311</v>
      </c>
      <c r="ES151" s="20" t="s">
        <v>1312</v>
      </c>
      <c r="ET151" s="20">
        <v>4118</v>
      </c>
      <c r="EU151" s="20">
        <v>1900</v>
      </c>
      <c r="EV151" s="20" t="s">
        <v>799</v>
      </c>
      <c r="EW151" s="20" t="s">
        <v>251</v>
      </c>
      <c r="EX151" s="34" t="s">
        <v>16</v>
      </c>
      <c r="EY151" s="58">
        <v>1</v>
      </c>
      <c r="EZ151" s="21"/>
    </row>
    <row r="152" spans="1:156" s="64" customFormat="1" ht="12.75" customHeight="1" x14ac:dyDescent="0.2">
      <c r="A152" s="64" t="s">
        <v>1516</v>
      </c>
      <c r="B152" s="64" t="s">
        <v>1517</v>
      </c>
      <c r="C152" s="64" t="s">
        <v>16</v>
      </c>
      <c r="D152" s="64" t="s">
        <v>1516</v>
      </c>
      <c r="E152" s="64" t="s">
        <v>1517</v>
      </c>
      <c r="F152" s="64" t="s">
        <v>1517</v>
      </c>
      <c r="G152" s="20" t="s">
        <v>194</v>
      </c>
      <c r="H152" s="20" t="s">
        <v>1518</v>
      </c>
      <c r="I152" s="20" t="s">
        <v>1519</v>
      </c>
      <c r="J152" s="22" t="s">
        <v>1520</v>
      </c>
      <c r="K152" s="23">
        <v>0</v>
      </c>
      <c r="L152" s="23">
        <v>1</v>
      </c>
      <c r="M152" s="23" t="s">
        <v>16</v>
      </c>
      <c r="N152" s="23">
        <v>1</v>
      </c>
      <c r="O152" s="24" t="s">
        <v>1521</v>
      </c>
      <c r="P152" s="20" t="s">
        <v>1522</v>
      </c>
      <c r="Q152" s="20" t="s">
        <v>1523</v>
      </c>
      <c r="R152" s="20" t="s">
        <v>1524</v>
      </c>
      <c r="S152" s="20">
        <v>198</v>
      </c>
      <c r="T152" s="25" t="s">
        <v>617</v>
      </c>
      <c r="U152" s="20" t="s">
        <v>695</v>
      </c>
      <c r="V152" s="20" t="s">
        <v>251</v>
      </c>
      <c r="W152" s="26" t="s">
        <v>1525</v>
      </c>
      <c r="X152" s="20">
        <v>54</v>
      </c>
      <c r="Y152" s="20" t="s">
        <v>251</v>
      </c>
      <c r="Z152" s="20" t="str">
        <f t="shared" si="32"/>
        <v>-</v>
      </c>
      <c r="AA152" s="20" t="s">
        <v>1526</v>
      </c>
      <c r="AB152" s="20">
        <v>46101</v>
      </c>
      <c r="AC152" s="27">
        <v>100000</v>
      </c>
      <c r="AD152" s="20" t="s">
        <v>1074</v>
      </c>
      <c r="AE152" s="20" t="s">
        <v>1527</v>
      </c>
      <c r="AF152" s="20">
        <v>1</v>
      </c>
      <c r="AG152" s="20">
        <v>1</v>
      </c>
      <c r="AH152" s="20" t="s">
        <v>16</v>
      </c>
      <c r="AI152" s="21" t="s">
        <v>4862</v>
      </c>
      <c r="AJ152" s="20">
        <v>2</v>
      </c>
      <c r="AK152" s="20">
        <v>0</v>
      </c>
      <c r="AL152" s="20" t="s">
        <v>16</v>
      </c>
      <c r="AM152" s="20">
        <v>0</v>
      </c>
      <c r="AN152" s="20">
        <v>1</v>
      </c>
      <c r="AO152" s="20">
        <v>0</v>
      </c>
      <c r="AP152" s="28" t="s">
        <v>1031</v>
      </c>
      <c r="AQ152" s="26" t="s">
        <v>16</v>
      </c>
      <c r="AR152" s="26" t="s">
        <v>16</v>
      </c>
      <c r="AS152" s="20" t="s">
        <v>16</v>
      </c>
      <c r="AT152" s="26" t="s">
        <v>16</v>
      </c>
      <c r="AU152" s="26" t="s">
        <v>16</v>
      </c>
      <c r="AV152" s="26" t="s">
        <v>16</v>
      </c>
      <c r="AW152" s="28" t="s">
        <v>16</v>
      </c>
      <c r="AX152" s="28" t="s">
        <v>16</v>
      </c>
      <c r="AY152" s="28" t="s">
        <v>16</v>
      </c>
      <c r="AZ152" s="28" t="s">
        <v>16</v>
      </c>
      <c r="BA152" s="28" t="s">
        <v>16</v>
      </c>
      <c r="BB152" s="29">
        <v>0</v>
      </c>
      <c r="BC152" s="26">
        <v>41930</v>
      </c>
      <c r="BD152" s="26" t="s">
        <v>16</v>
      </c>
      <c r="BE152" s="26" t="s">
        <v>1031</v>
      </c>
      <c r="BF152" s="20" t="s">
        <v>1520</v>
      </c>
      <c r="BG152" s="20">
        <v>0</v>
      </c>
      <c r="BH152" s="27">
        <v>0</v>
      </c>
      <c r="BI152" s="20" t="s">
        <v>16</v>
      </c>
      <c r="BJ152" s="20" t="s">
        <v>16</v>
      </c>
      <c r="BK152" s="20" t="s">
        <v>16</v>
      </c>
      <c r="BL152" s="20" t="s">
        <v>16</v>
      </c>
      <c r="BM152" s="20" t="s">
        <v>16</v>
      </c>
      <c r="BN152" s="20" t="s">
        <v>16</v>
      </c>
      <c r="BO152" s="20" t="s">
        <v>16</v>
      </c>
      <c r="BP152" s="20" t="s">
        <v>16</v>
      </c>
      <c r="BQ152" s="20" t="s">
        <v>16</v>
      </c>
      <c r="BR152" s="20" t="s">
        <v>16</v>
      </c>
      <c r="BS152" s="20" t="s">
        <v>16</v>
      </c>
      <c r="BT152" s="20" t="s">
        <v>16</v>
      </c>
      <c r="BU152" s="20" t="s">
        <v>16</v>
      </c>
      <c r="BV152" s="20" t="s">
        <v>16</v>
      </c>
      <c r="BW152" s="20" t="s">
        <v>16</v>
      </c>
      <c r="BX152" s="20" t="s">
        <v>16</v>
      </c>
      <c r="BY152" s="20" t="s">
        <v>16</v>
      </c>
      <c r="BZ152" s="20" t="s">
        <v>291</v>
      </c>
      <c r="CA152" s="20" t="s">
        <v>291</v>
      </c>
      <c r="CB152" s="20" t="s">
        <v>16</v>
      </c>
      <c r="CC152" s="20" t="s">
        <v>16</v>
      </c>
      <c r="CD152" s="20" t="s">
        <v>16</v>
      </c>
      <c r="CE152" s="20">
        <f t="shared" si="33"/>
        <v>0</v>
      </c>
      <c r="CF152" s="20" t="s">
        <v>16</v>
      </c>
      <c r="CG152" s="20" t="s">
        <v>16</v>
      </c>
      <c r="CH152" s="20" t="s">
        <v>16</v>
      </c>
      <c r="CI152" s="27" t="s">
        <v>16</v>
      </c>
      <c r="CJ152" s="27" t="s">
        <v>16</v>
      </c>
      <c r="CK152" s="31" t="s">
        <v>16</v>
      </c>
      <c r="CL152" s="27" t="s">
        <v>16</v>
      </c>
      <c r="CM152" s="20" t="s">
        <v>16</v>
      </c>
      <c r="CN152" s="20" t="s">
        <v>16</v>
      </c>
      <c r="CO152" s="20" t="s">
        <v>16</v>
      </c>
      <c r="CP152" s="20" t="s">
        <v>16</v>
      </c>
      <c r="CQ152" s="20" t="s">
        <v>16</v>
      </c>
      <c r="CR152" s="20" t="s">
        <v>16</v>
      </c>
      <c r="CS152" s="27">
        <v>401353.44</v>
      </c>
      <c r="CT152" s="79">
        <f>IF(OR(CS152="",CS152="-"),"NA",IF(CS152&gt;10000000000,1,IF(CS152&gt;3000000000,2,IF(CS152&gt;1000000000,3,IF(CS152&gt;600000000,4,IF(CS152&gt;200000000,5,IF(CS152&gt;100000000,6,IF(CS152&gt;50000000,7,IF(CS152&gt;30000000,8,IF(CS152&gt;10000000,9,IF(CS152&gt;7000000,10,IF(CS152&gt;4000000,11,IF(CS152&gt;2000000,12,IF(CS152&gt;1000000,13,IF(CS152&gt;700000,14,IF(CS152&gt;600000,15,IF(CS152&gt;500000,16,IF(CS152&gt;400000,17,IF(CS152&gt;300000,18,IF(CS152&gt;200000,19,IF(CS152&gt;=0,20,ERROR”)))))))))))))))))))))</f>
        <v>17</v>
      </c>
      <c r="CU152" s="27">
        <v>465569.99039999995</v>
      </c>
      <c r="CV152" s="27">
        <f t="shared" si="31"/>
        <v>-301353.44</v>
      </c>
      <c r="CW152" s="32">
        <v>-3.0135344000000002</v>
      </c>
      <c r="CX152" s="32">
        <v>4.0135344000000002</v>
      </c>
      <c r="CY152" s="27">
        <v>-365569.99039999995</v>
      </c>
      <c r="CZ152" s="20" t="s">
        <v>16</v>
      </c>
      <c r="DA152" s="20" t="s">
        <v>16</v>
      </c>
      <c r="DB152" s="20" t="s">
        <v>16</v>
      </c>
      <c r="DC152" s="20" t="s">
        <v>16</v>
      </c>
      <c r="DD152" s="30">
        <v>0.15</v>
      </c>
      <c r="DE152" s="20">
        <v>0</v>
      </c>
      <c r="DF152" s="20"/>
      <c r="DG152" s="20">
        <v>0</v>
      </c>
      <c r="DH152" s="20" t="s">
        <v>16</v>
      </c>
      <c r="DI152" s="20" t="s">
        <v>16</v>
      </c>
      <c r="DJ152" s="20" t="s">
        <v>16</v>
      </c>
      <c r="DK152" s="20" t="s">
        <v>16</v>
      </c>
      <c r="DL152" s="20" t="s">
        <v>16</v>
      </c>
      <c r="DM152" s="20" t="s">
        <v>16</v>
      </c>
      <c r="DN152" s="20"/>
      <c r="DO152" s="33">
        <f t="shared" si="34"/>
        <v>1</v>
      </c>
      <c r="DP152" s="33">
        <f t="shared" si="35"/>
        <v>0</v>
      </c>
      <c r="DQ152" s="33">
        <f t="shared" si="36"/>
        <v>1</v>
      </c>
      <c r="DR152" s="33">
        <f t="shared" si="37"/>
        <v>0</v>
      </c>
      <c r="DS152" s="27">
        <f t="shared" si="38"/>
        <v>401353.44</v>
      </c>
      <c r="DT152" s="27">
        <f t="shared" si="39"/>
        <v>0</v>
      </c>
      <c r="DU152" s="27">
        <f t="shared" si="40"/>
        <v>0</v>
      </c>
      <c r="DV152" s="27">
        <f t="shared" si="41"/>
        <v>401353.44</v>
      </c>
      <c r="DW152" s="27">
        <f t="shared" si="43"/>
        <v>401353.44</v>
      </c>
      <c r="DX152" s="20" t="s">
        <v>16</v>
      </c>
      <c r="DY152" s="20" t="s">
        <v>16</v>
      </c>
      <c r="DZ152" s="20" t="s">
        <v>16</v>
      </c>
      <c r="EA152" s="20" t="s">
        <v>16</v>
      </c>
      <c r="EB152" s="20">
        <v>401353.44</v>
      </c>
      <c r="EC152" s="20" t="s">
        <v>16</v>
      </c>
      <c r="ED152" s="20" t="s">
        <v>16</v>
      </c>
      <c r="EE152" s="20" t="s">
        <v>16</v>
      </c>
      <c r="EF152" s="20" t="s">
        <v>16</v>
      </c>
      <c r="EG152" s="20"/>
      <c r="EH152" s="20">
        <v>401353.44</v>
      </c>
      <c r="EI152" s="20" t="s">
        <v>16</v>
      </c>
      <c r="EJ152" s="20" t="s">
        <v>16</v>
      </c>
      <c r="EK152" s="20" t="s">
        <v>16</v>
      </c>
      <c r="EL152" s="20" t="s">
        <v>1074</v>
      </c>
      <c r="EM152" s="20" t="s">
        <v>1520</v>
      </c>
      <c r="EN152" s="20" t="s">
        <v>16</v>
      </c>
      <c r="EO152" s="20" t="s">
        <v>1527</v>
      </c>
      <c r="EP152" s="20" t="s">
        <v>16</v>
      </c>
      <c r="EQ152" s="20" t="s">
        <v>16</v>
      </c>
      <c r="ER152" s="20" t="s">
        <v>1528</v>
      </c>
      <c r="ES152" s="20" t="s">
        <v>1529</v>
      </c>
      <c r="ET152" s="20">
        <v>198</v>
      </c>
      <c r="EU152" s="20">
        <v>6500</v>
      </c>
      <c r="EV152" s="20" t="s">
        <v>698</v>
      </c>
      <c r="EW152" s="20" t="s">
        <v>251</v>
      </c>
      <c r="EX152" s="34" t="s">
        <v>16</v>
      </c>
      <c r="EY152" s="21" t="s">
        <v>16</v>
      </c>
      <c r="EZ152" s="21"/>
    </row>
    <row r="153" spans="1:156" s="64" customFormat="1" ht="12.75" customHeight="1" x14ac:dyDescent="0.2">
      <c r="A153" s="64" t="s">
        <v>3644</v>
      </c>
      <c r="B153" s="64" t="s">
        <v>255</v>
      </c>
      <c r="C153" s="64">
        <v>1214149</v>
      </c>
      <c r="D153" s="64" t="s">
        <v>3644</v>
      </c>
      <c r="E153" s="64" t="s">
        <v>3645</v>
      </c>
      <c r="F153" s="64" t="s">
        <v>255</v>
      </c>
      <c r="G153" s="33" t="s">
        <v>194</v>
      </c>
      <c r="H153" s="33">
        <v>6220</v>
      </c>
      <c r="I153" s="33" t="s">
        <v>358</v>
      </c>
      <c r="J153" s="33" t="s">
        <v>3646</v>
      </c>
      <c r="K153" s="33">
        <v>0</v>
      </c>
      <c r="L153" s="23">
        <v>1</v>
      </c>
      <c r="M153" s="33" t="s">
        <v>16</v>
      </c>
      <c r="N153" s="23">
        <v>1</v>
      </c>
      <c r="O153" s="33" t="s">
        <v>3647</v>
      </c>
      <c r="P153" s="33" t="s">
        <v>3648</v>
      </c>
      <c r="Q153" s="33" t="s">
        <v>3649</v>
      </c>
      <c r="R153" s="33" t="s">
        <v>3650</v>
      </c>
      <c r="S153" s="33">
        <v>102</v>
      </c>
      <c r="T153" s="33">
        <v>58170</v>
      </c>
      <c r="U153" s="33" t="s">
        <v>3651</v>
      </c>
      <c r="V153" s="33" t="s">
        <v>846</v>
      </c>
      <c r="W153" s="40">
        <v>36543</v>
      </c>
      <c r="X153" s="33">
        <v>30</v>
      </c>
      <c r="Y153" s="33" t="s">
        <v>846</v>
      </c>
      <c r="Z153" s="20">
        <f t="shared" si="32"/>
        <v>6174</v>
      </c>
      <c r="AA153" s="33" t="s">
        <v>16</v>
      </c>
      <c r="AB153" s="20">
        <v>46101</v>
      </c>
      <c r="AC153" s="46">
        <v>1482314.81</v>
      </c>
      <c r="AD153" s="33" t="s">
        <v>2806</v>
      </c>
      <c r="AE153" s="33" t="s">
        <v>3652</v>
      </c>
      <c r="AF153" s="33">
        <v>0</v>
      </c>
      <c r="AG153" s="33">
        <v>1</v>
      </c>
      <c r="AH153" s="33">
        <v>1</v>
      </c>
      <c r="AI153" s="33">
        <v>0</v>
      </c>
      <c r="AJ153" s="33">
        <v>12</v>
      </c>
      <c r="AK153" s="33">
        <v>0</v>
      </c>
      <c r="AL153" s="33">
        <v>0</v>
      </c>
      <c r="AM153" s="33">
        <v>0</v>
      </c>
      <c r="AN153" s="33">
        <v>1</v>
      </c>
      <c r="AO153" s="33" t="s">
        <v>16</v>
      </c>
      <c r="AP153" s="26">
        <v>42703</v>
      </c>
      <c r="AQ153" s="26" t="s">
        <v>16</v>
      </c>
      <c r="AR153" s="26" t="s">
        <v>16</v>
      </c>
      <c r="AS153" s="20" t="s">
        <v>16</v>
      </c>
      <c r="AT153" s="26">
        <v>42713</v>
      </c>
      <c r="AU153" s="26">
        <v>42706</v>
      </c>
      <c r="AV153" s="26" t="s">
        <v>16</v>
      </c>
      <c r="AW153" s="33" t="s">
        <v>16</v>
      </c>
      <c r="AX153" s="33" t="s">
        <v>16</v>
      </c>
      <c r="AY153" s="33" t="s">
        <v>16</v>
      </c>
      <c r="AZ153" s="33" t="s">
        <v>16</v>
      </c>
      <c r="BA153" s="33" t="s">
        <v>16</v>
      </c>
      <c r="BB153" s="36">
        <v>1</v>
      </c>
      <c r="BC153" s="26">
        <v>42717</v>
      </c>
      <c r="BD153" s="26">
        <v>42726</v>
      </c>
      <c r="BE153" s="26">
        <v>42716</v>
      </c>
      <c r="BF153" s="33" t="s">
        <v>3653</v>
      </c>
      <c r="BG153" s="39">
        <v>0.1</v>
      </c>
      <c r="BH153" s="27">
        <v>88622.644</v>
      </c>
      <c r="BI153" s="33">
        <v>0</v>
      </c>
      <c r="BJ153" s="33" t="s">
        <v>16</v>
      </c>
      <c r="BK153" s="33" t="s">
        <v>16</v>
      </c>
      <c r="BL153" s="33" t="s">
        <v>16</v>
      </c>
      <c r="BM153" s="33">
        <v>0</v>
      </c>
      <c r="BN153" s="33" t="s">
        <v>16</v>
      </c>
      <c r="BO153" s="33" t="s">
        <v>16</v>
      </c>
      <c r="BP153" s="33" t="s">
        <v>16</v>
      </c>
      <c r="BQ153" s="33" t="s">
        <v>16</v>
      </c>
      <c r="BR153" s="33" t="s">
        <v>16</v>
      </c>
      <c r="BS153" s="33" t="s">
        <v>16</v>
      </c>
      <c r="BT153" s="33">
        <v>0</v>
      </c>
      <c r="BU153" s="33">
        <v>0</v>
      </c>
      <c r="BV153" s="33">
        <v>1</v>
      </c>
      <c r="BW153" s="33">
        <v>3</v>
      </c>
      <c r="BX153" s="33">
        <v>1</v>
      </c>
      <c r="BY153" s="33">
        <v>2</v>
      </c>
      <c r="BZ153" s="33" t="s">
        <v>16</v>
      </c>
      <c r="CA153" s="33" t="s">
        <v>16</v>
      </c>
      <c r="CB153" s="33">
        <v>0</v>
      </c>
      <c r="CC153" s="33">
        <v>0</v>
      </c>
      <c r="CD153" s="33">
        <v>1</v>
      </c>
      <c r="CE153" s="20">
        <f t="shared" si="33"/>
        <v>1</v>
      </c>
      <c r="CF153" s="20" t="str">
        <f>IF(CE153=BX153,"YES","NO")</f>
        <v>YES</v>
      </c>
      <c r="CG153" s="20" t="str">
        <f>IF((CH153+CE153)=BW153,"YES","NO")</f>
        <v>YES</v>
      </c>
      <c r="CH153" s="33">
        <v>2</v>
      </c>
      <c r="CI153" s="27">
        <v>1</v>
      </c>
      <c r="CJ153" s="27" t="s">
        <v>3654</v>
      </c>
      <c r="CK153" s="21">
        <v>1</v>
      </c>
      <c r="CL153" s="27" t="s">
        <v>3654</v>
      </c>
      <c r="CM153" s="33" t="s">
        <v>16</v>
      </c>
      <c r="CN153" s="33" t="s">
        <v>16</v>
      </c>
      <c r="CO153" s="33" t="s">
        <v>16</v>
      </c>
      <c r="CP153" s="33" t="s">
        <v>16</v>
      </c>
      <c r="CQ153" s="33" t="s">
        <v>16</v>
      </c>
      <c r="CR153" s="33" t="s">
        <v>16</v>
      </c>
      <c r="CS153" s="27">
        <v>886226.44</v>
      </c>
      <c r="CT153" s="79">
        <f>IF(OR(CS153="",CS153="-"),"NA",IF(CS153&gt;10000000000,1,IF(CS153&gt;3000000000,2,IF(CS153&gt;1000000000,3,IF(CS153&gt;600000000,4,IF(CS153&gt;200000000,5,IF(CS153&gt;100000000,6,IF(CS153&gt;50000000,7,IF(CS153&gt;30000000,8,IF(CS153&gt;10000000,9,IF(CS153&gt;7000000,10,IF(CS153&gt;4000000,11,IF(CS153&gt;2000000,12,IF(CS153&gt;1000000,13,IF(CS153&gt;700000,14,IF(CS153&gt;600000,15,IF(CS153&gt;500000,16,IF(CS153&gt;400000,17,IF(CS153&gt;300000,18,IF(CS153&gt;200000,19,IF(CS153&gt;=0,20,ERROR”)))))))))))))))))))))</f>
        <v>14</v>
      </c>
      <c r="CU153" s="27">
        <v>971102.44</v>
      </c>
      <c r="CV153" s="27">
        <f t="shared" si="31"/>
        <v>596088.37000000011</v>
      </c>
      <c r="CW153" s="32">
        <v>0.40213345099075137</v>
      </c>
      <c r="CX153" s="32">
        <v>0.59786654900924852</v>
      </c>
      <c r="CY153" s="27">
        <v>511212.37</v>
      </c>
      <c r="CZ153" s="33">
        <v>14</v>
      </c>
      <c r="DA153" s="66">
        <f>IF(OR(CZ153="",CZ153="-"),"NA",IF(CZ153&gt;300,1,IF(CZ153&gt;200,2,IF(CZ153&gt;100,3,IF(CZ153&gt;50,4,IF(CZ153&gt;40,5,IF(CZ153&gt;30,6,IF(CZ153&gt;20,7,IF(CZ153&gt;10,8,IF(CZ153&lt;=9,9,”ERROR”))))))))))</f>
        <v>8</v>
      </c>
      <c r="DB153" s="33">
        <v>9</v>
      </c>
      <c r="DC153" s="20">
        <v>0.3</v>
      </c>
      <c r="DD153" s="20" t="s">
        <v>16</v>
      </c>
      <c r="DE153" s="33">
        <v>0</v>
      </c>
      <c r="DF153" s="33"/>
      <c r="DG153" s="33">
        <v>0</v>
      </c>
      <c r="DH153" s="33">
        <v>0</v>
      </c>
      <c r="DI153" s="23" t="s">
        <v>16</v>
      </c>
      <c r="DJ153" s="23"/>
      <c r="DK153" s="23" t="s">
        <v>16</v>
      </c>
      <c r="DL153" s="23" t="s">
        <v>16</v>
      </c>
      <c r="DM153" s="23" t="s">
        <v>16</v>
      </c>
      <c r="DN153" s="23"/>
      <c r="DO153" s="33">
        <f t="shared" si="34"/>
        <v>1</v>
      </c>
      <c r="DP153" s="33">
        <f t="shared" si="35"/>
        <v>0</v>
      </c>
      <c r="DQ153" s="33">
        <f t="shared" si="36"/>
        <v>0</v>
      </c>
      <c r="DR153" s="33">
        <f t="shared" si="37"/>
        <v>1</v>
      </c>
      <c r="DS153" s="27">
        <f t="shared" si="38"/>
        <v>886226.44</v>
      </c>
      <c r="DT153" s="27">
        <f t="shared" si="39"/>
        <v>0</v>
      </c>
      <c r="DU153" s="27">
        <f t="shared" si="40"/>
        <v>886226.44</v>
      </c>
      <c r="DV153" s="27">
        <f t="shared" si="41"/>
        <v>0</v>
      </c>
      <c r="DW153" s="27">
        <f t="shared" si="43"/>
        <v>886226.44</v>
      </c>
      <c r="DX153" s="33" t="s">
        <v>16</v>
      </c>
      <c r="DY153" s="33" t="s">
        <v>16</v>
      </c>
      <c r="DZ153" s="33" t="s">
        <v>16</v>
      </c>
      <c r="EA153" s="33" t="s">
        <v>16</v>
      </c>
      <c r="EB153" s="46">
        <v>886226.44</v>
      </c>
      <c r="EC153" s="33">
        <v>0</v>
      </c>
      <c r="ED153" s="33" t="s">
        <v>16</v>
      </c>
      <c r="EE153" s="33">
        <v>0</v>
      </c>
      <c r="EF153" s="33">
        <v>88622.64</v>
      </c>
      <c r="EG153" s="33" t="s">
        <v>16</v>
      </c>
      <c r="EH153" s="46">
        <v>886226.44</v>
      </c>
      <c r="EI153" s="33">
        <v>0</v>
      </c>
      <c r="EJ153" s="33">
        <v>3</v>
      </c>
      <c r="EK153" s="33">
        <v>1</v>
      </c>
      <c r="EL153" s="20" t="s">
        <v>2806</v>
      </c>
      <c r="EM153" s="20" t="s">
        <v>3653</v>
      </c>
      <c r="EN153" s="20" t="s">
        <v>16</v>
      </c>
      <c r="EO153" s="33" t="s">
        <v>3652</v>
      </c>
      <c r="EP153" s="20" t="s">
        <v>16</v>
      </c>
      <c r="EQ153" s="33" t="s">
        <v>16</v>
      </c>
      <c r="ER153" s="33" t="s">
        <v>3655</v>
      </c>
      <c r="ES153" s="33" t="s">
        <v>16</v>
      </c>
      <c r="ET153" s="33" t="s">
        <v>16</v>
      </c>
      <c r="EU153" s="33" t="s">
        <v>16</v>
      </c>
      <c r="EV153" s="33" t="s">
        <v>16</v>
      </c>
      <c r="EW153" s="33" t="s">
        <v>16</v>
      </c>
      <c r="EX153" s="34">
        <v>10</v>
      </c>
      <c r="EY153" s="58">
        <v>1</v>
      </c>
      <c r="EZ153" s="21"/>
    </row>
    <row r="154" spans="1:156" s="64" customFormat="1" ht="12.75" customHeight="1" x14ac:dyDescent="0.2">
      <c r="A154" s="64" t="s">
        <v>2919</v>
      </c>
      <c r="B154" s="64" t="s">
        <v>367</v>
      </c>
      <c r="C154" s="64">
        <v>971447</v>
      </c>
      <c r="D154" s="64" t="s">
        <v>2919</v>
      </c>
      <c r="E154" s="64" t="s">
        <v>2920</v>
      </c>
      <c r="F154" s="64" t="s">
        <v>367</v>
      </c>
      <c r="G154" s="20" t="s">
        <v>194</v>
      </c>
      <c r="H154" s="20">
        <v>3310</v>
      </c>
      <c r="I154" s="20" t="s">
        <v>1068</v>
      </c>
      <c r="J154" s="22" t="s">
        <v>2921</v>
      </c>
      <c r="K154" s="23">
        <v>0</v>
      </c>
      <c r="L154" s="23">
        <v>1</v>
      </c>
      <c r="M154" s="23" t="s">
        <v>16</v>
      </c>
      <c r="N154" s="23">
        <v>1</v>
      </c>
      <c r="O154" s="24" t="s">
        <v>374</v>
      </c>
      <c r="P154" s="20" t="s">
        <v>2922</v>
      </c>
      <c r="Q154" s="20" t="s">
        <v>2923</v>
      </c>
      <c r="R154" s="20" t="s">
        <v>2924</v>
      </c>
      <c r="S154" s="20">
        <v>495</v>
      </c>
      <c r="T154" s="25" t="s">
        <v>2925</v>
      </c>
      <c r="U154" s="20" t="s">
        <v>1143</v>
      </c>
      <c r="V154" s="20" t="s">
        <v>251</v>
      </c>
      <c r="W154" s="26">
        <v>39422</v>
      </c>
      <c r="X154" s="20">
        <v>246</v>
      </c>
      <c r="Y154" s="20" t="s">
        <v>251</v>
      </c>
      <c r="Z154" s="20">
        <f t="shared" si="32"/>
        <v>2989</v>
      </c>
      <c r="AA154" s="20" t="s">
        <v>2926</v>
      </c>
      <c r="AB154" s="20">
        <v>46101</v>
      </c>
      <c r="AC154" s="27">
        <v>21848600</v>
      </c>
      <c r="AD154" s="20" t="s">
        <v>2806</v>
      </c>
      <c r="AE154" s="20" t="s">
        <v>2927</v>
      </c>
      <c r="AF154" s="20">
        <v>4</v>
      </c>
      <c r="AG154" s="20">
        <v>1</v>
      </c>
      <c r="AH154" s="21" t="s">
        <v>2928</v>
      </c>
      <c r="AI154" s="21" t="s">
        <v>2631</v>
      </c>
      <c r="AJ154" s="20">
        <v>2</v>
      </c>
      <c r="AK154" s="20">
        <v>0</v>
      </c>
      <c r="AL154" s="20">
        <v>0</v>
      </c>
      <c r="AM154" s="20">
        <v>0</v>
      </c>
      <c r="AN154" s="20">
        <v>1</v>
      </c>
      <c r="AO154" s="20" t="s">
        <v>16</v>
      </c>
      <c r="AP154" s="26">
        <v>42380</v>
      </c>
      <c r="AQ154" s="26" t="s">
        <v>16</v>
      </c>
      <c r="AR154" s="26" t="s">
        <v>16</v>
      </c>
      <c r="AS154" s="20" t="s">
        <v>16</v>
      </c>
      <c r="AT154" s="26">
        <v>42390</v>
      </c>
      <c r="AU154" s="26">
        <v>42383</v>
      </c>
      <c r="AV154" s="26" t="s">
        <v>16</v>
      </c>
      <c r="AW154" s="28" t="s">
        <v>16</v>
      </c>
      <c r="AX154" s="28" t="s">
        <v>16</v>
      </c>
      <c r="AY154" s="28" t="s">
        <v>16</v>
      </c>
      <c r="AZ154" s="28" t="s">
        <v>16</v>
      </c>
      <c r="BA154" s="28" t="s">
        <v>16</v>
      </c>
      <c r="BB154" s="29">
        <v>1</v>
      </c>
      <c r="BC154" s="26">
        <v>42411</v>
      </c>
      <c r="BD154" s="26">
        <v>43506</v>
      </c>
      <c r="BE154" s="26">
        <v>42397</v>
      </c>
      <c r="BF154" s="20" t="s">
        <v>2921</v>
      </c>
      <c r="BG154" s="30">
        <v>0.2</v>
      </c>
      <c r="BH154" s="27">
        <v>3600000</v>
      </c>
      <c r="BI154" s="20">
        <v>1</v>
      </c>
      <c r="BJ154" s="20">
        <v>1</v>
      </c>
      <c r="BK154" s="20">
        <v>2</v>
      </c>
      <c r="BL154" s="20">
        <v>18000000</v>
      </c>
      <c r="BM154" s="20">
        <v>3</v>
      </c>
      <c r="BN154" s="20" t="s">
        <v>16</v>
      </c>
      <c r="BO154" s="20" t="s">
        <v>16</v>
      </c>
      <c r="BP154" s="20" t="s">
        <v>16</v>
      </c>
      <c r="BQ154" s="20" t="s">
        <v>16</v>
      </c>
      <c r="BR154" s="20" t="s">
        <v>16</v>
      </c>
      <c r="BS154" s="20" t="s">
        <v>16</v>
      </c>
      <c r="BT154" s="20">
        <v>9</v>
      </c>
      <c r="BU154" s="20">
        <v>14</v>
      </c>
      <c r="BV154" s="20">
        <v>1</v>
      </c>
      <c r="BW154" s="20">
        <v>3</v>
      </c>
      <c r="BX154" s="20">
        <v>1</v>
      </c>
      <c r="BY154" s="20" t="s">
        <v>341</v>
      </c>
      <c r="BZ154" s="20" t="s">
        <v>16</v>
      </c>
      <c r="CA154" s="20" t="s">
        <v>16</v>
      </c>
      <c r="CB154" s="20">
        <v>0</v>
      </c>
      <c r="CC154" s="20">
        <v>0</v>
      </c>
      <c r="CD154" s="20">
        <v>1</v>
      </c>
      <c r="CE154" s="20">
        <f t="shared" si="33"/>
        <v>1</v>
      </c>
      <c r="CF154" s="20" t="str">
        <f t="shared" ref="CF154:CF217" si="44">IF(CE154=BX154,"YES","NO")</f>
        <v>YES</v>
      </c>
      <c r="CG154" s="20" t="str">
        <f t="shared" ref="CG154:CG217" si="45">IF((CH154+CE154)=BW154,"YES","NO")</f>
        <v>YES</v>
      </c>
      <c r="CH154" s="20">
        <v>2</v>
      </c>
      <c r="CI154" s="27">
        <v>1</v>
      </c>
      <c r="CJ154" s="27">
        <v>-900000</v>
      </c>
      <c r="CK154" s="21">
        <v>0</v>
      </c>
      <c r="CL154" s="27" t="s">
        <v>1599</v>
      </c>
      <c r="CM154" s="20" t="s">
        <v>2929</v>
      </c>
      <c r="CN154" s="20" t="s">
        <v>2930</v>
      </c>
      <c r="CO154" s="20" t="s">
        <v>16</v>
      </c>
      <c r="CP154" s="20" t="s">
        <v>16</v>
      </c>
      <c r="CQ154" s="20" t="s">
        <v>16</v>
      </c>
      <c r="CR154" s="20" t="s">
        <v>16</v>
      </c>
      <c r="CS154" s="27">
        <v>18000000</v>
      </c>
      <c r="CT154" s="79">
        <f>IF(OR(CS154="",CS154="-"),"NA",IF(CS154&gt;10000000000,1,IF(CS154&gt;3000000000,2,IF(CS154&gt;1000000000,3,IF(CS154&gt;600000000,4,IF(CS154&gt;200000000,5,IF(CS154&gt;100000000,6,IF(CS154&gt;50000000,7,IF(CS154&gt;30000000,8,IF(CS154&gt;10000000,9,IF(CS154&gt;7000000,10,IF(CS154&gt;4000000,11,IF(CS154&gt;2000000,12,IF(CS154&gt;1000000,13,IF(CS154&gt;700000,14,IF(CS154&gt;600000,15,IF(CS154&gt;500000,16,IF(CS154&gt;400000,17,IF(CS154&gt;300000,18,IF(CS154&gt;200000,19,IF(CS154&gt;=0,20,ERROR”)))))))))))))))))))))</f>
        <v>9</v>
      </c>
      <c r="CU154" s="27">
        <v>20880000</v>
      </c>
      <c r="CV154" s="27">
        <f t="shared" si="31"/>
        <v>3848600</v>
      </c>
      <c r="CW154" s="32">
        <v>0.17614858617943485</v>
      </c>
      <c r="CX154" s="32">
        <v>0.82385141382056515</v>
      </c>
      <c r="CY154" s="27">
        <v>968600</v>
      </c>
      <c r="CZ154" s="20">
        <v>31</v>
      </c>
      <c r="DA154" s="66">
        <f>IF(OR(CZ154="",CZ154="-"),"NA",IF(CZ154&gt;300,1,IF(CZ154&gt;200,2,IF(CZ154&gt;100,3,IF(CZ154&gt;50,4,IF(CZ154&gt;40,5,IF(CZ154&gt;30,6,IF(CZ154&gt;20,7,IF(CZ154&gt;10,8,IF(CZ154&lt;=9,9,”ERROR”))))))))))</f>
        <v>6</v>
      </c>
      <c r="DB154" s="20">
        <v>1095</v>
      </c>
      <c r="DC154" s="20">
        <v>36.5</v>
      </c>
      <c r="DD154" s="20" t="s">
        <v>2931</v>
      </c>
      <c r="DE154" s="20">
        <v>0</v>
      </c>
      <c r="DF154" s="20"/>
      <c r="DG154" s="20">
        <v>0</v>
      </c>
      <c r="DH154" s="20">
        <v>0</v>
      </c>
      <c r="DI154" s="20">
        <v>2</v>
      </c>
      <c r="DJ154" s="20">
        <v>2</v>
      </c>
      <c r="DK154" s="20" t="s">
        <v>16</v>
      </c>
      <c r="DL154" s="20" t="s">
        <v>16</v>
      </c>
      <c r="DM154" s="20" t="s">
        <v>16</v>
      </c>
      <c r="DN154" s="20"/>
      <c r="DO154" s="33">
        <f t="shared" si="34"/>
        <v>1</v>
      </c>
      <c r="DP154" s="33">
        <f t="shared" si="35"/>
        <v>0</v>
      </c>
      <c r="DQ154" s="33">
        <f t="shared" si="36"/>
        <v>0</v>
      </c>
      <c r="DR154" s="33">
        <f t="shared" si="37"/>
        <v>1</v>
      </c>
      <c r="DS154" s="27">
        <f t="shared" si="38"/>
        <v>18000000</v>
      </c>
      <c r="DT154" s="27">
        <f t="shared" si="39"/>
        <v>0</v>
      </c>
      <c r="DU154" s="27">
        <f t="shared" si="40"/>
        <v>18000000</v>
      </c>
      <c r="DV154" s="27">
        <f t="shared" si="41"/>
        <v>0</v>
      </c>
      <c r="DW154" s="27">
        <f t="shared" si="43"/>
        <v>18000000</v>
      </c>
      <c r="DX154" s="20">
        <v>11</v>
      </c>
      <c r="DY154" s="20">
        <v>62</v>
      </c>
      <c r="DZ154" s="20">
        <v>12</v>
      </c>
      <c r="EA154" s="20" t="s">
        <v>2812</v>
      </c>
      <c r="EB154" s="20">
        <v>18000000</v>
      </c>
      <c r="EC154" s="20">
        <v>0</v>
      </c>
      <c r="ED154" s="20" t="s">
        <v>2932</v>
      </c>
      <c r="EE154" s="30">
        <v>0.1</v>
      </c>
      <c r="EF154" s="20">
        <v>638000</v>
      </c>
      <c r="EG154" s="27" t="s">
        <v>497</v>
      </c>
      <c r="EH154" s="20">
        <v>18000000</v>
      </c>
      <c r="EI154" s="20">
        <v>3</v>
      </c>
      <c r="EJ154" s="20">
        <v>3</v>
      </c>
      <c r="EK154" s="20">
        <v>1</v>
      </c>
      <c r="EL154" s="20" t="s">
        <v>2806</v>
      </c>
      <c r="EM154" s="20" t="s">
        <v>2921</v>
      </c>
      <c r="EN154" s="20" t="s">
        <v>16</v>
      </c>
      <c r="EO154" s="20" t="s">
        <v>2927</v>
      </c>
      <c r="EP154" s="20" t="s">
        <v>16</v>
      </c>
      <c r="EQ154" s="20">
        <v>9</v>
      </c>
      <c r="ER154" s="20" t="s">
        <v>2933</v>
      </c>
      <c r="ES154" s="20" t="s">
        <v>2934</v>
      </c>
      <c r="ET154" s="20">
        <v>495</v>
      </c>
      <c r="EU154" s="20" t="s">
        <v>2925</v>
      </c>
      <c r="EV154" s="20" t="s">
        <v>1152</v>
      </c>
      <c r="EW154" s="20" t="s">
        <v>251</v>
      </c>
      <c r="EX154" s="34">
        <v>10</v>
      </c>
      <c r="EY154" s="59">
        <v>0.64439999999999997</v>
      </c>
      <c r="EZ154" s="21"/>
    </row>
    <row r="155" spans="1:156" s="64" customFormat="1" ht="12.75" customHeight="1" x14ac:dyDescent="0.2">
      <c r="A155" s="64" t="s">
        <v>2941</v>
      </c>
      <c r="B155" s="64" t="s">
        <v>378</v>
      </c>
      <c r="C155" s="64">
        <v>971462</v>
      </c>
      <c r="D155" s="64" t="s">
        <v>2941</v>
      </c>
      <c r="E155" s="64" t="s">
        <v>2942</v>
      </c>
      <c r="F155" s="64" t="s">
        <v>378</v>
      </c>
      <c r="G155" s="20" t="s">
        <v>194</v>
      </c>
      <c r="H155" s="20">
        <v>3310</v>
      </c>
      <c r="I155" s="20" t="s">
        <v>1068</v>
      </c>
      <c r="J155" s="22" t="s">
        <v>2943</v>
      </c>
      <c r="K155" s="23">
        <v>0</v>
      </c>
      <c r="L155" s="23">
        <v>1</v>
      </c>
      <c r="M155" s="23" t="s">
        <v>16</v>
      </c>
      <c r="N155" s="23">
        <v>1</v>
      </c>
      <c r="O155" s="24" t="s">
        <v>2944</v>
      </c>
      <c r="P155" s="20" t="s">
        <v>2945</v>
      </c>
      <c r="Q155" s="20" t="s">
        <v>2946</v>
      </c>
      <c r="R155" s="20" t="s">
        <v>779</v>
      </c>
      <c r="S155" s="20">
        <v>489</v>
      </c>
      <c r="T155" s="25" t="s">
        <v>617</v>
      </c>
      <c r="U155" s="20" t="s">
        <v>695</v>
      </c>
      <c r="V155" s="20" t="s">
        <v>251</v>
      </c>
      <c r="W155" s="26">
        <v>37504</v>
      </c>
      <c r="X155" s="20">
        <v>66</v>
      </c>
      <c r="Y155" s="20" t="s">
        <v>251</v>
      </c>
      <c r="Z155" s="20">
        <f t="shared" si="32"/>
        <v>4900</v>
      </c>
      <c r="AA155" s="20" t="s">
        <v>2947</v>
      </c>
      <c r="AB155" s="20">
        <v>46101</v>
      </c>
      <c r="AC155" s="27">
        <v>10672000</v>
      </c>
      <c r="AD155" s="20" t="s">
        <v>2806</v>
      </c>
      <c r="AE155" s="20" t="s">
        <v>2938</v>
      </c>
      <c r="AF155" s="20" t="s">
        <v>4870</v>
      </c>
      <c r="AG155" s="20">
        <v>1</v>
      </c>
      <c r="AH155" s="21" t="s">
        <v>758</v>
      </c>
      <c r="AI155" s="21">
        <v>0</v>
      </c>
      <c r="AJ155" s="20">
        <v>3</v>
      </c>
      <c r="AK155" s="20">
        <v>0</v>
      </c>
      <c r="AL155" s="20" t="s">
        <v>16</v>
      </c>
      <c r="AM155" s="20">
        <v>0</v>
      </c>
      <c r="AN155" s="20">
        <v>1</v>
      </c>
      <c r="AO155" s="20" t="s">
        <v>16</v>
      </c>
      <c r="AP155" s="26">
        <v>42380</v>
      </c>
      <c r="AQ155" s="26" t="s">
        <v>16</v>
      </c>
      <c r="AR155" s="26" t="s">
        <v>16</v>
      </c>
      <c r="AS155" s="20" t="s">
        <v>16</v>
      </c>
      <c r="AT155" s="26">
        <v>42389</v>
      </c>
      <c r="AU155" s="26">
        <v>42383</v>
      </c>
      <c r="AV155" s="26" t="s">
        <v>16</v>
      </c>
      <c r="AW155" s="28" t="s">
        <v>16</v>
      </c>
      <c r="AX155" s="28" t="s">
        <v>16</v>
      </c>
      <c r="AY155" s="28" t="s">
        <v>16</v>
      </c>
      <c r="AZ155" s="28" t="s">
        <v>16</v>
      </c>
      <c r="BA155" s="28" t="s">
        <v>16</v>
      </c>
      <c r="BB155" s="29">
        <v>0</v>
      </c>
      <c r="BC155" s="26">
        <v>42404</v>
      </c>
      <c r="BD155" s="26">
        <v>42950</v>
      </c>
      <c r="BE155" s="26">
        <v>42398</v>
      </c>
      <c r="BF155" s="20" t="s">
        <v>2943</v>
      </c>
      <c r="BG155" s="30">
        <v>0.2</v>
      </c>
      <c r="BH155" s="27">
        <v>986065.77799999993</v>
      </c>
      <c r="BI155" s="20">
        <v>1</v>
      </c>
      <c r="BJ155" s="20">
        <v>2</v>
      </c>
      <c r="BK155" s="20">
        <v>2</v>
      </c>
      <c r="BL155" s="20">
        <v>4930328.8899999997</v>
      </c>
      <c r="BM155" s="20">
        <v>4</v>
      </c>
      <c r="BN155" s="20" t="s">
        <v>16</v>
      </c>
      <c r="BO155" s="20" t="s">
        <v>16</v>
      </c>
      <c r="BP155" s="20" t="s">
        <v>16</v>
      </c>
      <c r="BQ155" s="20" t="s">
        <v>16</v>
      </c>
      <c r="BR155" s="20" t="s">
        <v>16</v>
      </c>
      <c r="BS155" s="20" t="s">
        <v>16</v>
      </c>
      <c r="BT155" s="20">
        <v>50</v>
      </c>
      <c r="BU155" s="20">
        <v>12</v>
      </c>
      <c r="BV155" s="20">
        <v>1</v>
      </c>
      <c r="BW155" s="20">
        <v>3</v>
      </c>
      <c r="BX155" s="20">
        <v>0</v>
      </c>
      <c r="BY155" s="20">
        <v>0</v>
      </c>
      <c r="BZ155" s="20">
        <v>0</v>
      </c>
      <c r="CA155" s="20">
        <v>0</v>
      </c>
      <c r="CB155" s="20">
        <v>0</v>
      </c>
      <c r="CC155" s="20">
        <v>0</v>
      </c>
      <c r="CD155" s="20">
        <v>0</v>
      </c>
      <c r="CE155" s="20">
        <f t="shared" si="33"/>
        <v>0</v>
      </c>
      <c r="CF155" s="20" t="str">
        <f t="shared" si="44"/>
        <v>YES</v>
      </c>
      <c r="CG155" s="20" t="str">
        <f t="shared" si="45"/>
        <v>YES</v>
      </c>
      <c r="CH155" s="20">
        <v>3</v>
      </c>
      <c r="CI155" s="27">
        <v>0</v>
      </c>
      <c r="CJ155" s="27">
        <v>-1511061.3499999996</v>
      </c>
      <c r="CK155" s="21">
        <v>0</v>
      </c>
      <c r="CL155" s="27">
        <v>7198038.6500000004</v>
      </c>
      <c r="CM155" s="20" t="s">
        <v>2948</v>
      </c>
      <c r="CN155" s="20" t="s">
        <v>2949</v>
      </c>
      <c r="CO155" s="20" t="s">
        <v>16</v>
      </c>
      <c r="CP155" s="20" t="s">
        <v>16</v>
      </c>
      <c r="CQ155" s="20" t="s">
        <v>16</v>
      </c>
      <c r="CR155" s="20" t="s">
        <v>16</v>
      </c>
      <c r="CS155" s="27">
        <v>4930328.8899999997</v>
      </c>
      <c r="CT155" s="79">
        <f>IF(OR(CS155="",CS155="-"),"NA",IF(CS155&gt;10000000000,1,IF(CS155&gt;3000000000,2,IF(CS155&gt;1000000000,3,IF(CS155&gt;600000000,4,IF(CS155&gt;200000000,5,IF(CS155&gt;100000000,6,IF(CS155&gt;50000000,7,IF(CS155&gt;30000000,8,IF(CS155&gt;10000000,9,IF(CS155&gt;7000000,10,IF(CS155&gt;4000000,11,IF(CS155&gt;2000000,12,IF(CS155&gt;1000000,13,IF(CS155&gt;700000,14,IF(CS155&gt;600000,15,IF(CS155&gt;500000,16,IF(CS155&gt;400000,17,IF(CS155&gt;300000,18,IF(CS155&gt;200000,19,IF(CS155&gt;=0,20,ERROR”)))))))))))))))))))))</f>
        <v>11</v>
      </c>
      <c r="CU155" s="27">
        <v>5719181.5123999994</v>
      </c>
      <c r="CV155" s="27">
        <f t="shared" si="31"/>
        <v>5741671.1100000003</v>
      </c>
      <c r="CW155" s="32">
        <v>0.53801266023238381</v>
      </c>
      <c r="CX155" s="32">
        <v>0.46198733976761613</v>
      </c>
      <c r="CY155" s="27">
        <v>4952818.4876000006</v>
      </c>
      <c r="CZ155" s="20">
        <v>24</v>
      </c>
      <c r="DA155" s="66">
        <f>IF(OR(CZ155="",CZ155="-"),"NA",IF(CZ155&gt;300,1,IF(CZ155&gt;200,2,IF(CZ155&gt;100,3,IF(CZ155&gt;50,4,IF(CZ155&gt;40,5,IF(CZ155&gt;30,6,IF(CZ155&gt;20,7,IF(CZ155&gt;10,8,IF(CZ155&lt;=9,9,”ERROR”))))))))))</f>
        <v>7</v>
      </c>
      <c r="DB155" s="20">
        <v>546</v>
      </c>
      <c r="DC155" s="20">
        <v>18.2</v>
      </c>
      <c r="DD155" s="20" t="s">
        <v>2931</v>
      </c>
      <c r="DE155" s="20">
        <v>1</v>
      </c>
      <c r="DF155" s="20">
        <v>1</v>
      </c>
      <c r="DG155" s="20">
        <v>0</v>
      </c>
      <c r="DH155" s="20" t="s">
        <v>16</v>
      </c>
      <c r="DI155" s="20">
        <v>2</v>
      </c>
      <c r="DJ155" s="20">
        <v>1</v>
      </c>
      <c r="DK155" s="20" t="s">
        <v>16</v>
      </c>
      <c r="DL155" s="20" t="s">
        <v>16</v>
      </c>
      <c r="DM155" s="20" t="s">
        <v>16</v>
      </c>
      <c r="DN155" s="20"/>
      <c r="DO155" s="33">
        <f t="shared" si="34"/>
        <v>1</v>
      </c>
      <c r="DP155" s="33">
        <f t="shared" si="35"/>
        <v>0</v>
      </c>
      <c r="DQ155" s="33">
        <f t="shared" si="36"/>
        <v>0</v>
      </c>
      <c r="DR155" s="33">
        <f t="shared" si="37"/>
        <v>1</v>
      </c>
      <c r="DS155" s="27">
        <f t="shared" si="38"/>
        <v>4930328.8899999997</v>
      </c>
      <c r="DT155" s="27">
        <f t="shared" si="39"/>
        <v>0</v>
      </c>
      <c r="DU155" s="27">
        <f t="shared" si="40"/>
        <v>4930328.8899999997</v>
      </c>
      <c r="DV155" s="27">
        <f t="shared" si="41"/>
        <v>0</v>
      </c>
      <c r="DW155" s="27">
        <f t="shared" si="43"/>
        <v>4930328.8899999997</v>
      </c>
      <c r="DX155" s="20">
        <v>11</v>
      </c>
      <c r="DY155" s="20">
        <v>65</v>
      </c>
      <c r="DZ155" s="20">
        <v>12</v>
      </c>
      <c r="EA155" s="20" t="s">
        <v>2812</v>
      </c>
      <c r="EB155" s="20">
        <v>4930328.8899999997</v>
      </c>
      <c r="EC155" s="20">
        <v>0</v>
      </c>
      <c r="ED155" s="20" t="s">
        <v>2950</v>
      </c>
      <c r="EE155" s="30">
        <v>0.1</v>
      </c>
      <c r="EF155" s="20">
        <v>349505.53</v>
      </c>
      <c r="EG155" s="27" t="s">
        <v>403</v>
      </c>
      <c r="EH155" s="20">
        <v>4930328.8899999997</v>
      </c>
      <c r="EI155" s="20">
        <v>4</v>
      </c>
      <c r="EJ155" s="20">
        <v>3</v>
      </c>
      <c r="EK155" s="20">
        <v>0</v>
      </c>
      <c r="EL155" s="20" t="s">
        <v>2806</v>
      </c>
      <c r="EM155" s="20" t="s">
        <v>2943</v>
      </c>
      <c r="EN155" s="20" t="s">
        <v>16</v>
      </c>
      <c r="EO155" s="20" t="s">
        <v>2938</v>
      </c>
      <c r="EP155" s="20" t="s">
        <v>16</v>
      </c>
      <c r="EQ155" s="20">
        <v>50</v>
      </c>
      <c r="ER155" s="20" t="s">
        <v>2951</v>
      </c>
      <c r="ES155" s="20" t="s">
        <v>913</v>
      </c>
      <c r="ET155" s="20">
        <v>489</v>
      </c>
      <c r="EU155" s="20" t="s">
        <v>617</v>
      </c>
      <c r="EV155" s="20" t="s">
        <v>698</v>
      </c>
      <c r="EW155" s="20" t="s">
        <v>251</v>
      </c>
      <c r="EX155" s="34">
        <v>9</v>
      </c>
      <c r="EY155" s="59">
        <v>0.86419999999999997</v>
      </c>
      <c r="EZ155" s="21"/>
    </row>
    <row r="156" spans="1:156" s="64" customFormat="1" ht="12.75" customHeight="1" x14ac:dyDescent="0.2">
      <c r="A156" s="64" t="s">
        <v>3680</v>
      </c>
      <c r="B156" s="64" t="s">
        <v>270</v>
      </c>
      <c r="C156" s="64">
        <v>1264103</v>
      </c>
      <c r="D156" s="64" t="s">
        <v>3680</v>
      </c>
      <c r="E156" s="64" t="s">
        <v>3681</v>
      </c>
      <c r="F156" s="64" t="s">
        <v>270</v>
      </c>
      <c r="G156" s="33" t="s">
        <v>194</v>
      </c>
      <c r="H156" s="33">
        <v>6220</v>
      </c>
      <c r="I156" s="33" t="s">
        <v>358</v>
      </c>
      <c r="J156" s="33" t="s">
        <v>3682</v>
      </c>
      <c r="K156" s="33">
        <v>0</v>
      </c>
      <c r="L156" s="23">
        <v>1</v>
      </c>
      <c r="M156" s="33" t="s">
        <v>16</v>
      </c>
      <c r="N156" s="23">
        <v>1</v>
      </c>
      <c r="O156" s="33" t="s">
        <v>457</v>
      </c>
      <c r="P156" s="20" t="s">
        <v>3047</v>
      </c>
      <c r="Q156" s="33" t="s">
        <v>3048</v>
      </c>
      <c r="R156" s="33" t="s">
        <v>3683</v>
      </c>
      <c r="S156" s="33">
        <v>21</v>
      </c>
      <c r="T156" s="33">
        <v>24090</v>
      </c>
      <c r="U156" s="33" t="s">
        <v>1848</v>
      </c>
      <c r="V156" s="33" t="s">
        <v>1848</v>
      </c>
      <c r="W156" s="40">
        <v>34431</v>
      </c>
      <c r="X156" s="33">
        <v>5</v>
      </c>
      <c r="Y156" s="33" t="s">
        <v>251</v>
      </c>
      <c r="Z156" s="20">
        <f t="shared" si="32"/>
        <v>8348</v>
      </c>
      <c r="AA156" s="33" t="s">
        <v>16</v>
      </c>
      <c r="AB156" s="20">
        <v>46101</v>
      </c>
      <c r="AC156" s="46">
        <v>17736984</v>
      </c>
      <c r="AD156" s="33" t="s">
        <v>2806</v>
      </c>
      <c r="AE156" s="33" t="s">
        <v>3661</v>
      </c>
      <c r="AF156" s="20">
        <v>2</v>
      </c>
      <c r="AG156" s="33">
        <v>1</v>
      </c>
      <c r="AH156" s="33">
        <v>13</v>
      </c>
      <c r="AI156" s="33">
        <v>1</v>
      </c>
      <c r="AJ156" s="33">
        <v>3</v>
      </c>
      <c r="AK156" s="33">
        <v>0</v>
      </c>
      <c r="AL156" s="33">
        <v>0</v>
      </c>
      <c r="AM156" s="33">
        <v>0</v>
      </c>
      <c r="AN156" s="33">
        <v>1</v>
      </c>
      <c r="AO156" s="33" t="s">
        <v>16</v>
      </c>
      <c r="AP156" s="26">
        <v>42765</v>
      </c>
      <c r="AQ156" s="26" t="s">
        <v>16</v>
      </c>
      <c r="AR156" s="26" t="s">
        <v>16</v>
      </c>
      <c r="AS156" s="20" t="s">
        <v>16</v>
      </c>
      <c r="AT156" s="26">
        <v>42774</v>
      </c>
      <c r="AU156" s="26">
        <v>42769</v>
      </c>
      <c r="AV156" s="26" t="s">
        <v>16</v>
      </c>
      <c r="AW156" s="33" t="s">
        <v>16</v>
      </c>
      <c r="AX156" s="33" t="s">
        <v>16</v>
      </c>
      <c r="AY156" s="33" t="s">
        <v>16</v>
      </c>
      <c r="AZ156" s="33" t="s">
        <v>16</v>
      </c>
      <c r="BA156" s="33" t="s">
        <v>16</v>
      </c>
      <c r="BB156" s="36">
        <v>1</v>
      </c>
      <c r="BC156" s="26">
        <v>42779</v>
      </c>
      <c r="BD156" s="26">
        <v>43100</v>
      </c>
      <c r="BE156" s="26">
        <v>42410</v>
      </c>
      <c r="BF156" s="33" t="s">
        <v>3679</v>
      </c>
      <c r="BG156" s="39">
        <v>0.1</v>
      </c>
      <c r="BH156" s="27">
        <v>1773316.74</v>
      </c>
      <c r="BI156" s="33">
        <v>1</v>
      </c>
      <c r="BJ156" s="33">
        <v>2</v>
      </c>
      <c r="BK156" s="33" t="s">
        <v>16</v>
      </c>
      <c r="BL156" s="33" t="s">
        <v>16</v>
      </c>
      <c r="BM156" s="33">
        <v>4</v>
      </c>
      <c r="BN156" s="33" t="s">
        <v>16</v>
      </c>
      <c r="BO156" s="33" t="s">
        <v>16</v>
      </c>
      <c r="BP156" s="33" t="s">
        <v>16</v>
      </c>
      <c r="BQ156" s="33" t="s">
        <v>16</v>
      </c>
      <c r="BR156" s="33" t="s">
        <v>16</v>
      </c>
      <c r="BS156" s="33" t="s">
        <v>16</v>
      </c>
      <c r="BT156" s="33">
        <v>4</v>
      </c>
      <c r="BU156" s="33">
        <v>3</v>
      </c>
      <c r="BV156" s="33">
        <v>1</v>
      </c>
      <c r="BW156" s="33">
        <v>4</v>
      </c>
      <c r="BX156" s="33">
        <v>2</v>
      </c>
      <c r="BY156" s="33">
        <v>1</v>
      </c>
      <c r="BZ156" s="33" t="s">
        <v>16</v>
      </c>
      <c r="CA156" s="33" t="s">
        <v>16</v>
      </c>
      <c r="CB156" s="33">
        <v>2</v>
      </c>
      <c r="CC156" s="33">
        <v>0</v>
      </c>
      <c r="CD156" s="33">
        <v>0</v>
      </c>
      <c r="CE156" s="20">
        <f t="shared" si="33"/>
        <v>2</v>
      </c>
      <c r="CF156" s="20" t="str">
        <f t="shared" si="44"/>
        <v>YES</v>
      </c>
      <c r="CG156" s="20" t="str">
        <f t="shared" si="45"/>
        <v>YES</v>
      </c>
      <c r="CH156" s="33">
        <v>2</v>
      </c>
      <c r="CI156" s="27">
        <v>2</v>
      </c>
      <c r="CJ156" s="27">
        <v>2575188.84</v>
      </c>
      <c r="CK156" s="21">
        <v>1</v>
      </c>
      <c r="CL156" s="27">
        <v>2575188.84</v>
      </c>
      <c r="CM156" s="33" t="s">
        <v>16</v>
      </c>
      <c r="CN156" s="33" t="s">
        <v>16</v>
      </c>
      <c r="CO156" s="33" t="s">
        <v>16</v>
      </c>
      <c r="CP156" s="33" t="s">
        <v>16</v>
      </c>
      <c r="CQ156" s="33" t="s">
        <v>16</v>
      </c>
      <c r="CR156" s="33" t="s">
        <v>16</v>
      </c>
      <c r="CS156" s="27">
        <v>17733167.399999999</v>
      </c>
      <c r="CT156" s="79">
        <f>IF(OR(CS156="",CS156="-"),"NA",IF(CS156&gt;10000000000,1,IF(CS156&gt;3000000000,2,IF(CS156&gt;1000000000,3,IF(CS156&gt;600000000,4,IF(CS156&gt;200000000,5,IF(CS156&gt;100000000,6,IF(CS156&gt;50000000,7,IF(CS156&gt;30000000,8,IF(CS156&gt;10000000,9,IF(CS156&gt;7000000,10,IF(CS156&gt;4000000,11,IF(CS156&gt;2000000,12,IF(CS156&gt;1000000,13,IF(CS156&gt;700000,14,IF(CS156&gt;600000,15,IF(CS156&gt;500000,16,IF(CS156&gt;400000,17,IF(CS156&gt;300000,18,IF(CS156&gt;200000,19,IF(CS156&gt;=0,20,ERROR”)))))))))))))))))))))</f>
        <v>9</v>
      </c>
      <c r="CU156" s="27">
        <v>20570474.199999999</v>
      </c>
      <c r="CV156" s="27">
        <f t="shared" si="31"/>
        <v>3816.6000000014901</v>
      </c>
      <c r="CW156" s="32">
        <v>3.9463191712863922E-2</v>
      </c>
      <c r="CX156" s="32">
        <v>0.99978482249293332</v>
      </c>
      <c r="CY156" s="27">
        <v>-2833490.2</v>
      </c>
      <c r="CZ156" s="33">
        <v>13</v>
      </c>
      <c r="DA156" s="66">
        <f>IF(OR(CZ156="",CZ156="-"),"NA",IF(CZ156&gt;300,1,IF(CZ156&gt;200,2,IF(CZ156&gt;100,3,IF(CZ156&gt;50,4,IF(CZ156&gt;40,5,IF(CZ156&gt;30,6,IF(CZ156&gt;20,7,IF(CZ156&gt;10,8,IF(CZ156&lt;=9,9,”ERROR”))))))))))</f>
        <v>8</v>
      </c>
      <c r="DB156" s="33">
        <v>318</v>
      </c>
      <c r="DC156" s="20">
        <v>10.6</v>
      </c>
      <c r="DD156" s="20" t="s">
        <v>16</v>
      </c>
      <c r="DE156" s="33">
        <v>0</v>
      </c>
      <c r="DF156" s="33"/>
      <c r="DG156" s="33">
        <v>0</v>
      </c>
      <c r="DH156" s="33">
        <v>0</v>
      </c>
      <c r="DI156" s="23" t="s">
        <v>16</v>
      </c>
      <c r="DJ156" s="23"/>
      <c r="DK156" s="23" t="s">
        <v>16</v>
      </c>
      <c r="DL156" s="23" t="s">
        <v>16</v>
      </c>
      <c r="DM156" s="23" t="s">
        <v>16</v>
      </c>
      <c r="DN156" s="23"/>
      <c r="DO156" s="33">
        <f t="shared" si="34"/>
        <v>2</v>
      </c>
      <c r="DP156" s="33">
        <f t="shared" si="35"/>
        <v>0</v>
      </c>
      <c r="DQ156" s="33">
        <f t="shared" si="36"/>
        <v>0</v>
      </c>
      <c r="DR156" s="33">
        <f t="shared" si="37"/>
        <v>2</v>
      </c>
      <c r="DS156" s="27">
        <f t="shared" si="38"/>
        <v>25158671.399999999</v>
      </c>
      <c r="DT156" s="27">
        <f t="shared" si="39"/>
        <v>0</v>
      </c>
      <c r="DU156" s="27">
        <f t="shared" si="40"/>
        <v>25158671.399999999</v>
      </c>
      <c r="DV156" s="27">
        <f t="shared" si="41"/>
        <v>0</v>
      </c>
      <c r="DW156" s="27">
        <f t="shared" si="43"/>
        <v>12579335.699999999</v>
      </c>
      <c r="DX156" s="33">
        <v>7</v>
      </c>
      <c r="DY156" s="33">
        <v>32</v>
      </c>
      <c r="DZ156" s="33">
        <v>14</v>
      </c>
      <c r="EA156" s="33" t="s">
        <v>16</v>
      </c>
      <c r="EB156" s="46">
        <v>17733167.399999999</v>
      </c>
      <c r="EC156" s="33">
        <v>0</v>
      </c>
      <c r="ED156" s="33" t="s">
        <v>16</v>
      </c>
      <c r="EE156" s="33">
        <v>0</v>
      </c>
      <c r="EF156" s="33">
        <v>1773316.74</v>
      </c>
      <c r="EG156" s="33" t="s">
        <v>1045</v>
      </c>
      <c r="EH156" s="46">
        <v>17733167.399999999</v>
      </c>
      <c r="EI156" s="33">
        <v>4</v>
      </c>
      <c r="EJ156" s="33">
        <v>4</v>
      </c>
      <c r="EK156" s="33">
        <v>2</v>
      </c>
      <c r="EL156" s="20" t="s">
        <v>2806</v>
      </c>
      <c r="EM156" s="20" t="s">
        <v>3679</v>
      </c>
      <c r="EN156" s="20" t="s">
        <v>16</v>
      </c>
      <c r="EO156" s="33" t="s">
        <v>3661</v>
      </c>
      <c r="EP156" s="20" t="s">
        <v>16</v>
      </c>
      <c r="EQ156" s="33" t="s">
        <v>16</v>
      </c>
      <c r="ER156" s="33" t="s">
        <v>958</v>
      </c>
      <c r="ES156" s="33" t="s">
        <v>16</v>
      </c>
      <c r="ET156" s="33" t="s">
        <v>16</v>
      </c>
      <c r="EU156" s="33" t="s">
        <v>16</v>
      </c>
      <c r="EV156" s="33" t="s">
        <v>16</v>
      </c>
      <c r="EW156" s="33" t="s">
        <v>16</v>
      </c>
      <c r="EX156" s="34">
        <v>8</v>
      </c>
      <c r="EY156" s="58">
        <v>1</v>
      </c>
      <c r="EZ156" s="21"/>
    </row>
    <row r="157" spans="1:156" s="64" customFormat="1" ht="12.75" customHeight="1" x14ac:dyDescent="0.2">
      <c r="A157" s="64" t="s">
        <v>2815</v>
      </c>
      <c r="B157" s="64" t="s">
        <v>298</v>
      </c>
      <c r="C157" s="64">
        <v>773087</v>
      </c>
      <c r="D157" s="64" t="s">
        <v>2815</v>
      </c>
      <c r="E157" s="64" t="s">
        <v>2816</v>
      </c>
      <c r="F157" s="64" t="s">
        <v>298</v>
      </c>
      <c r="G157" s="20" t="s">
        <v>194</v>
      </c>
      <c r="H157" s="20">
        <v>3330</v>
      </c>
      <c r="I157" s="20" t="s">
        <v>2784</v>
      </c>
      <c r="J157" s="22" t="s">
        <v>2817</v>
      </c>
      <c r="K157" s="23">
        <v>0</v>
      </c>
      <c r="L157" s="23">
        <v>1</v>
      </c>
      <c r="M157" s="23" t="s">
        <v>16</v>
      </c>
      <c r="N157" s="23">
        <v>1</v>
      </c>
      <c r="O157" s="24" t="s">
        <v>301</v>
      </c>
      <c r="P157" s="20" t="s">
        <v>2818</v>
      </c>
      <c r="Q157" s="20" t="s">
        <v>2331</v>
      </c>
      <c r="R157" s="20" t="s">
        <v>2332</v>
      </c>
      <c r="S157" s="20">
        <v>110</v>
      </c>
      <c r="T157" s="25" t="s">
        <v>2333</v>
      </c>
      <c r="U157" s="20" t="s">
        <v>2819</v>
      </c>
      <c r="V157" s="20" t="s">
        <v>2820</v>
      </c>
      <c r="W157" s="26">
        <v>37575</v>
      </c>
      <c r="X157" s="20">
        <v>93</v>
      </c>
      <c r="Y157" s="20" t="s">
        <v>2547</v>
      </c>
      <c r="Z157" s="20">
        <f t="shared" si="32"/>
        <v>4500</v>
      </c>
      <c r="AA157" s="20" t="s">
        <v>2821</v>
      </c>
      <c r="AB157" s="20">
        <v>46101</v>
      </c>
      <c r="AC157" s="27">
        <v>1802640</v>
      </c>
      <c r="AD157" s="20" t="s">
        <v>2806</v>
      </c>
      <c r="AE157" s="20" t="s">
        <v>2822</v>
      </c>
      <c r="AF157" s="20">
        <v>1</v>
      </c>
      <c r="AG157" s="20">
        <v>1</v>
      </c>
      <c r="AH157" s="21" t="s">
        <v>2823</v>
      </c>
      <c r="AI157" s="21" t="s">
        <v>2631</v>
      </c>
      <c r="AJ157" s="20">
        <v>3</v>
      </c>
      <c r="AK157" s="20">
        <v>0</v>
      </c>
      <c r="AL157" s="20">
        <v>0</v>
      </c>
      <c r="AM157" s="20">
        <v>0</v>
      </c>
      <c r="AN157" s="20">
        <v>1</v>
      </c>
      <c r="AO157" s="20" t="s">
        <v>16</v>
      </c>
      <c r="AP157" s="26">
        <v>42066</v>
      </c>
      <c r="AQ157" s="26" t="s">
        <v>16</v>
      </c>
      <c r="AR157" s="26" t="s">
        <v>16</v>
      </c>
      <c r="AS157" s="20" t="s">
        <v>16</v>
      </c>
      <c r="AT157" s="26">
        <v>42073</v>
      </c>
      <c r="AU157" s="26">
        <v>42068</v>
      </c>
      <c r="AV157" s="26" t="s">
        <v>16</v>
      </c>
      <c r="AW157" s="28" t="s">
        <v>16</v>
      </c>
      <c r="AX157" s="28" t="s">
        <v>16</v>
      </c>
      <c r="AY157" s="28" t="s">
        <v>16</v>
      </c>
      <c r="AZ157" s="28" t="s">
        <v>16</v>
      </c>
      <c r="BA157" s="28" t="s">
        <v>16</v>
      </c>
      <c r="BB157" s="29">
        <v>0</v>
      </c>
      <c r="BC157" s="26">
        <v>42075</v>
      </c>
      <c r="BD157" s="26">
        <v>42369</v>
      </c>
      <c r="BE157" s="26">
        <v>40980</v>
      </c>
      <c r="BF157" s="20" t="s">
        <v>2817</v>
      </c>
      <c r="BG157" s="30">
        <v>0.1</v>
      </c>
      <c r="BH157" s="27">
        <v>129500</v>
      </c>
      <c r="BI157" s="20">
        <v>1</v>
      </c>
      <c r="BJ157" s="20">
        <v>5</v>
      </c>
      <c r="BK157" s="20" t="s">
        <v>16</v>
      </c>
      <c r="BL157" s="20">
        <v>1295000</v>
      </c>
      <c r="BM157" s="20">
        <v>0</v>
      </c>
      <c r="BN157" s="20" t="s">
        <v>16</v>
      </c>
      <c r="BO157" s="20" t="s">
        <v>16</v>
      </c>
      <c r="BP157" s="20" t="s">
        <v>16</v>
      </c>
      <c r="BQ157" s="20" t="s">
        <v>16</v>
      </c>
      <c r="BR157" s="20" t="s">
        <v>16</v>
      </c>
      <c r="BS157" s="20" t="s">
        <v>16</v>
      </c>
      <c r="BT157" s="20">
        <v>0</v>
      </c>
      <c r="BU157" s="20">
        <v>0</v>
      </c>
      <c r="BV157" s="20">
        <v>0</v>
      </c>
      <c r="BW157" s="20">
        <v>3</v>
      </c>
      <c r="BX157" s="20">
        <v>0</v>
      </c>
      <c r="BY157" s="20">
        <v>0</v>
      </c>
      <c r="BZ157" s="20">
        <v>0</v>
      </c>
      <c r="CA157" s="20">
        <v>0</v>
      </c>
      <c r="CB157" s="20">
        <v>0</v>
      </c>
      <c r="CC157" s="20">
        <v>0</v>
      </c>
      <c r="CD157" s="20">
        <v>0</v>
      </c>
      <c r="CE157" s="20">
        <f t="shared" si="33"/>
        <v>0</v>
      </c>
      <c r="CF157" s="20" t="str">
        <f t="shared" si="44"/>
        <v>YES</v>
      </c>
      <c r="CG157" s="20" t="str">
        <f t="shared" si="45"/>
        <v>YES</v>
      </c>
      <c r="CH157" s="20">
        <v>3</v>
      </c>
      <c r="CI157" s="27">
        <v>0</v>
      </c>
      <c r="CJ157" s="27">
        <v>90650</v>
      </c>
      <c r="CK157" s="21">
        <v>1</v>
      </c>
      <c r="CL157" s="27" t="s">
        <v>1599</v>
      </c>
      <c r="CM157" s="20" t="s">
        <v>2824</v>
      </c>
      <c r="CN157" s="20" t="s">
        <v>2825</v>
      </c>
      <c r="CO157" s="20" t="s">
        <v>2826</v>
      </c>
      <c r="CP157" s="20" t="s">
        <v>16</v>
      </c>
      <c r="CQ157" s="20" t="s">
        <v>16</v>
      </c>
      <c r="CR157" s="20" t="s">
        <v>16</v>
      </c>
      <c r="CS157" s="27">
        <v>1295000</v>
      </c>
      <c r="CT157" s="79">
        <f>IF(OR(CS157="",CS157="-"),"NA",IF(CS157&gt;10000000000,1,IF(CS157&gt;3000000000,2,IF(CS157&gt;1000000000,3,IF(CS157&gt;600000000,4,IF(CS157&gt;200000000,5,IF(CS157&gt;100000000,6,IF(CS157&gt;50000000,7,IF(CS157&gt;30000000,8,IF(CS157&gt;10000000,9,IF(CS157&gt;7000000,10,IF(CS157&gt;4000000,11,IF(CS157&gt;2000000,12,IF(CS157&gt;1000000,13,IF(CS157&gt;700000,14,IF(CS157&gt;600000,15,IF(CS157&gt;500000,16,IF(CS157&gt;400000,17,IF(CS157&gt;300000,18,IF(CS157&gt;200000,19,IF(CS157&gt;=0,20,ERROR”)))))))))))))))))))))</f>
        <v>13</v>
      </c>
      <c r="CU157" s="27">
        <v>1502200</v>
      </c>
      <c r="CV157" s="27">
        <f t="shared" si="31"/>
        <v>507640</v>
      </c>
      <c r="CW157" s="32">
        <v>0.28160919540229884</v>
      </c>
      <c r="CX157" s="32">
        <v>0.7183908045977011</v>
      </c>
      <c r="CY157" s="27">
        <v>300440</v>
      </c>
      <c r="CZ157" s="20">
        <v>9</v>
      </c>
      <c r="DA157" s="66">
        <f>IF(OR(CZ157="",CZ157="-"),"NA",IF(CZ157&gt;300,1,IF(CZ157&gt;200,2,IF(CZ157&gt;100,3,IF(CZ157&gt;50,4,IF(CZ157&gt;40,5,IF(CZ157&gt;30,6,IF(CZ157&gt;20,7,IF(CZ157&gt;10,8,IF(CZ157&lt;=9,9,”ERROR”))))))))))</f>
        <v>9</v>
      </c>
      <c r="DB157" s="20">
        <v>294</v>
      </c>
      <c r="DC157" s="20">
        <v>9.8000000000000007</v>
      </c>
      <c r="DD157" s="20" t="s">
        <v>2827</v>
      </c>
      <c r="DE157" s="20">
        <v>1</v>
      </c>
      <c r="DF157" s="20">
        <v>1</v>
      </c>
      <c r="DG157" s="20" t="s">
        <v>3931</v>
      </c>
      <c r="DH157" s="20">
        <v>3</v>
      </c>
      <c r="DI157" s="20" t="s">
        <v>16</v>
      </c>
      <c r="DJ157" s="20"/>
      <c r="DK157" s="20" t="s">
        <v>16</v>
      </c>
      <c r="DL157" s="20" t="s">
        <v>16</v>
      </c>
      <c r="DM157" s="20" t="s">
        <v>16</v>
      </c>
      <c r="DN157" s="20"/>
      <c r="DO157" s="33">
        <f t="shared" si="34"/>
        <v>1</v>
      </c>
      <c r="DP157" s="33">
        <f t="shared" si="35"/>
        <v>0</v>
      </c>
      <c r="DQ157" s="33">
        <f t="shared" si="36"/>
        <v>0</v>
      </c>
      <c r="DR157" s="33">
        <f t="shared" si="37"/>
        <v>1</v>
      </c>
      <c r="DS157" s="27">
        <f t="shared" si="38"/>
        <v>1295000</v>
      </c>
      <c r="DT157" s="27">
        <f t="shared" si="39"/>
        <v>0</v>
      </c>
      <c r="DU157" s="27">
        <f t="shared" si="40"/>
        <v>1295000</v>
      </c>
      <c r="DV157" s="27">
        <f t="shared" si="41"/>
        <v>0</v>
      </c>
      <c r="DW157" s="27">
        <f t="shared" si="43"/>
        <v>1295000</v>
      </c>
      <c r="DX157" s="20">
        <v>6</v>
      </c>
      <c r="DY157" s="20">
        <v>64</v>
      </c>
      <c r="DZ157" s="20">
        <v>5</v>
      </c>
      <c r="EA157" s="20" t="s">
        <v>16</v>
      </c>
      <c r="EB157" s="20">
        <v>1295000</v>
      </c>
      <c r="EC157" s="20">
        <v>0</v>
      </c>
      <c r="ED157" s="20" t="s">
        <v>16</v>
      </c>
      <c r="EE157" s="20">
        <v>0</v>
      </c>
      <c r="EF157" s="20">
        <v>150220</v>
      </c>
      <c r="EG157" s="20" t="s">
        <v>1045</v>
      </c>
      <c r="EH157" s="20">
        <v>1295000</v>
      </c>
      <c r="EI157" s="20">
        <v>0</v>
      </c>
      <c r="EJ157" s="20">
        <v>3</v>
      </c>
      <c r="EK157" s="20">
        <v>0</v>
      </c>
      <c r="EL157" s="20" t="s">
        <v>2806</v>
      </c>
      <c r="EM157" s="20" t="s">
        <v>2817</v>
      </c>
      <c r="EN157" s="20" t="s">
        <v>16</v>
      </c>
      <c r="EO157" s="20" t="s">
        <v>2822</v>
      </c>
      <c r="EP157" s="20" t="s">
        <v>16</v>
      </c>
      <c r="EQ157" s="20" t="s">
        <v>16</v>
      </c>
      <c r="ER157" s="20" t="s">
        <v>2337</v>
      </c>
      <c r="ES157" s="20" t="s">
        <v>2338</v>
      </c>
      <c r="ET157" s="20">
        <v>110</v>
      </c>
      <c r="EU157" s="20" t="s">
        <v>2333</v>
      </c>
      <c r="EV157" s="20" t="s">
        <v>2828</v>
      </c>
      <c r="EW157" s="20" t="s">
        <v>2829</v>
      </c>
      <c r="EX157" s="34">
        <v>7</v>
      </c>
      <c r="EY157" s="58">
        <v>1</v>
      </c>
      <c r="EZ157" s="21"/>
    </row>
    <row r="158" spans="1:156" s="64" customFormat="1" ht="12.75" customHeight="1" x14ac:dyDescent="0.2">
      <c r="A158" s="64" t="s">
        <v>2935</v>
      </c>
      <c r="B158" s="64" t="s">
        <v>375</v>
      </c>
      <c r="C158" s="64">
        <v>1018414</v>
      </c>
      <c r="D158" s="64" t="s">
        <v>2935</v>
      </c>
      <c r="E158" s="64" t="s">
        <v>2936</v>
      </c>
      <c r="F158" s="64" t="s">
        <v>375</v>
      </c>
      <c r="G158" s="20" t="s">
        <v>194</v>
      </c>
      <c r="H158" s="20">
        <v>6220</v>
      </c>
      <c r="I158" s="20" t="s">
        <v>358</v>
      </c>
      <c r="J158" s="22" t="s">
        <v>2937</v>
      </c>
      <c r="K158" s="23">
        <v>0</v>
      </c>
      <c r="L158" s="23">
        <v>1</v>
      </c>
      <c r="M158" s="23" t="s">
        <v>16</v>
      </c>
      <c r="N158" s="23">
        <v>1</v>
      </c>
      <c r="O158" s="24" t="s">
        <v>348</v>
      </c>
      <c r="P158" s="20" t="s">
        <v>2891</v>
      </c>
      <c r="Q158" s="20" t="s">
        <v>2892</v>
      </c>
      <c r="R158" s="20" t="s">
        <v>2893</v>
      </c>
      <c r="S158" s="20">
        <v>1005</v>
      </c>
      <c r="T158" s="25" t="s">
        <v>2850</v>
      </c>
      <c r="U158" s="20" t="s">
        <v>467</v>
      </c>
      <c r="V158" s="20" t="s">
        <v>251</v>
      </c>
      <c r="W158" s="26">
        <v>35928</v>
      </c>
      <c r="X158" s="20">
        <v>181</v>
      </c>
      <c r="Y158" s="20" t="s">
        <v>251</v>
      </c>
      <c r="Z158" s="20">
        <f t="shared" si="32"/>
        <v>6533</v>
      </c>
      <c r="AA158" s="20" t="s">
        <v>2894</v>
      </c>
      <c r="AB158" s="20">
        <v>46101</v>
      </c>
      <c r="AC158" s="27">
        <v>74000000</v>
      </c>
      <c r="AD158" s="20" t="s">
        <v>2806</v>
      </c>
      <c r="AE158" s="20" t="s">
        <v>2938</v>
      </c>
      <c r="AF158" s="20">
        <v>2</v>
      </c>
      <c r="AG158" s="20">
        <v>1</v>
      </c>
      <c r="AH158" s="21" t="s">
        <v>2939</v>
      </c>
      <c r="AI158" s="21" t="s">
        <v>2631</v>
      </c>
      <c r="AJ158" s="20">
        <v>1</v>
      </c>
      <c r="AK158" s="20">
        <v>0</v>
      </c>
      <c r="AL158" s="20">
        <v>0</v>
      </c>
      <c r="AM158" s="20">
        <v>0</v>
      </c>
      <c r="AN158" s="20">
        <v>1</v>
      </c>
      <c r="AO158" s="20" t="s">
        <v>16</v>
      </c>
      <c r="AP158" s="26">
        <v>42439</v>
      </c>
      <c r="AQ158" s="26" t="s">
        <v>16</v>
      </c>
      <c r="AR158" s="26" t="s">
        <v>16</v>
      </c>
      <c r="AS158" s="20" t="s">
        <v>16</v>
      </c>
      <c r="AT158" s="26">
        <v>42445</v>
      </c>
      <c r="AU158" s="26">
        <v>42440</v>
      </c>
      <c r="AV158" s="26" t="s">
        <v>16</v>
      </c>
      <c r="AW158" s="28" t="s">
        <v>16</v>
      </c>
      <c r="AX158" s="28" t="s">
        <v>16</v>
      </c>
      <c r="AY158" s="28" t="s">
        <v>16</v>
      </c>
      <c r="AZ158" s="28" t="s">
        <v>16</v>
      </c>
      <c r="BA158" s="28" t="s">
        <v>16</v>
      </c>
      <c r="BB158" s="29">
        <v>1</v>
      </c>
      <c r="BC158" s="26">
        <v>42461</v>
      </c>
      <c r="BD158" s="26">
        <v>43100</v>
      </c>
      <c r="BE158" s="26">
        <v>42447</v>
      </c>
      <c r="BF158" s="20" t="s">
        <v>2937</v>
      </c>
      <c r="BG158" s="30">
        <v>0.1</v>
      </c>
      <c r="BH158" s="27">
        <v>7350000</v>
      </c>
      <c r="BI158" s="20">
        <v>1</v>
      </c>
      <c r="BJ158" s="20">
        <v>3</v>
      </c>
      <c r="BK158" s="20">
        <v>2</v>
      </c>
      <c r="BL158" s="20">
        <v>73500000</v>
      </c>
      <c r="BM158" s="20">
        <v>2</v>
      </c>
      <c r="BN158" s="20" t="s">
        <v>16</v>
      </c>
      <c r="BO158" s="20" t="s">
        <v>16</v>
      </c>
      <c r="BP158" s="20" t="s">
        <v>16</v>
      </c>
      <c r="BQ158" s="20" t="s">
        <v>16</v>
      </c>
      <c r="BR158" s="20" t="s">
        <v>16</v>
      </c>
      <c r="BS158" s="20" t="s">
        <v>16</v>
      </c>
      <c r="BT158" s="20">
        <v>0</v>
      </c>
      <c r="BU158" s="20">
        <v>0</v>
      </c>
      <c r="BV158" s="20">
        <v>1</v>
      </c>
      <c r="BW158" s="20">
        <v>2</v>
      </c>
      <c r="BX158" s="20">
        <v>0</v>
      </c>
      <c r="BY158" s="20">
        <v>0</v>
      </c>
      <c r="BZ158" s="20">
        <v>0</v>
      </c>
      <c r="CA158" s="20">
        <v>0</v>
      </c>
      <c r="CB158" s="20">
        <v>0</v>
      </c>
      <c r="CC158" s="20">
        <v>0</v>
      </c>
      <c r="CD158" s="20">
        <v>0</v>
      </c>
      <c r="CE158" s="20">
        <f t="shared" si="33"/>
        <v>0</v>
      </c>
      <c r="CF158" s="20" t="str">
        <f t="shared" si="44"/>
        <v>YES</v>
      </c>
      <c r="CG158" s="20" t="str">
        <f t="shared" si="45"/>
        <v>YES</v>
      </c>
      <c r="CH158" s="20">
        <v>2</v>
      </c>
      <c r="CI158" s="27">
        <v>0</v>
      </c>
      <c r="CJ158" s="27"/>
      <c r="CK158" s="21">
        <v>1</v>
      </c>
      <c r="CL158" s="27">
        <v>6622000</v>
      </c>
      <c r="CM158" s="20" t="s">
        <v>2940</v>
      </c>
      <c r="CN158" s="20" t="s">
        <v>16</v>
      </c>
      <c r="CO158" s="20" t="s">
        <v>16</v>
      </c>
      <c r="CP158" s="20" t="s">
        <v>16</v>
      </c>
      <c r="CQ158" s="20" t="s">
        <v>16</v>
      </c>
      <c r="CR158" s="20" t="s">
        <v>16</v>
      </c>
      <c r="CS158" s="27">
        <v>73500000</v>
      </c>
      <c r="CT158" s="79">
        <f>IF(OR(CS158="",CS158="-"),"NA",IF(CS158&gt;10000000000,1,IF(CS158&gt;3000000000,2,IF(CS158&gt;1000000000,3,IF(CS158&gt;600000000,4,IF(CS158&gt;200000000,5,IF(CS158&gt;100000000,6,IF(CS158&gt;50000000,7,IF(CS158&gt;30000000,8,IF(CS158&gt;10000000,9,IF(CS158&gt;7000000,10,IF(CS158&gt;4000000,11,IF(CS158&gt;2000000,12,IF(CS158&gt;1000000,13,IF(CS158&gt;700000,14,IF(CS158&gt;600000,15,IF(CS158&gt;500000,16,IF(CS158&gt;400000,17,IF(CS158&gt;300000,18,IF(CS158&gt;200000,19,IF(CS158&gt;=0,20,ERROR”)))))))))))))))))))))</f>
        <v>7</v>
      </c>
      <c r="CU158" s="27">
        <v>85260000</v>
      </c>
      <c r="CV158" s="27">
        <f t="shared" si="31"/>
        <v>500000</v>
      </c>
      <c r="CW158" s="32">
        <v>6.7567567567567571E-3</v>
      </c>
      <c r="CX158" s="32">
        <v>0.9932432432432432</v>
      </c>
      <c r="CY158" s="27">
        <v>-11260000</v>
      </c>
      <c r="CZ158" s="20">
        <v>22</v>
      </c>
      <c r="DA158" s="66">
        <f>IF(OR(CZ158="",CZ158="-"),"NA",IF(CZ158&gt;300,1,IF(CZ158&gt;200,2,IF(CZ158&gt;100,3,IF(CZ158&gt;50,4,IF(CZ158&gt;40,5,IF(CZ158&gt;30,6,IF(CZ158&gt;20,7,IF(CZ158&gt;10,8,IF(CZ158&lt;=9,9,”ERROR”))))))))))</f>
        <v>7</v>
      </c>
      <c r="DB158" s="20">
        <v>639</v>
      </c>
      <c r="DC158" s="20">
        <v>21.3</v>
      </c>
      <c r="DD158" s="20" t="s">
        <v>2931</v>
      </c>
      <c r="DE158" s="20">
        <v>1</v>
      </c>
      <c r="DF158" s="20">
        <v>1</v>
      </c>
      <c r="DG158" s="20">
        <v>0</v>
      </c>
      <c r="DH158" s="20" t="s">
        <v>16</v>
      </c>
      <c r="DI158" s="20">
        <v>0</v>
      </c>
      <c r="DJ158" s="20">
        <v>1</v>
      </c>
      <c r="DK158" s="20" t="s">
        <v>16</v>
      </c>
      <c r="DL158" s="20" t="s">
        <v>16</v>
      </c>
      <c r="DM158" s="20" t="s">
        <v>16</v>
      </c>
      <c r="DN158" s="20"/>
      <c r="DO158" s="33">
        <f t="shared" si="34"/>
        <v>2</v>
      </c>
      <c r="DP158" s="33">
        <f t="shared" si="35"/>
        <v>0</v>
      </c>
      <c r="DQ158" s="33">
        <f t="shared" si="36"/>
        <v>0</v>
      </c>
      <c r="DR158" s="33">
        <f t="shared" si="37"/>
        <v>2</v>
      </c>
      <c r="DS158" s="27">
        <f t="shared" si="38"/>
        <v>90700000</v>
      </c>
      <c r="DT158" s="27">
        <f t="shared" si="39"/>
        <v>0</v>
      </c>
      <c r="DU158" s="27">
        <f t="shared" si="40"/>
        <v>90700000</v>
      </c>
      <c r="DV158" s="27">
        <f t="shared" si="41"/>
        <v>0</v>
      </c>
      <c r="DW158" s="27">
        <f t="shared" si="43"/>
        <v>45350000</v>
      </c>
      <c r="DX158" s="20">
        <v>10</v>
      </c>
      <c r="DY158" s="20">
        <v>55</v>
      </c>
      <c r="DZ158" s="20">
        <v>12</v>
      </c>
      <c r="EA158" s="20" t="s">
        <v>2812</v>
      </c>
      <c r="EB158" s="20">
        <v>73500000</v>
      </c>
      <c r="EC158" s="20">
        <v>0</v>
      </c>
      <c r="ED158" s="20" t="s">
        <v>654</v>
      </c>
      <c r="EE158" s="20">
        <v>0</v>
      </c>
      <c r="EF158" s="20">
        <v>4060000</v>
      </c>
      <c r="EG158" s="20" t="s">
        <v>655</v>
      </c>
      <c r="EH158" s="20">
        <v>73500000</v>
      </c>
      <c r="EI158" s="20">
        <v>2</v>
      </c>
      <c r="EJ158" s="20">
        <v>2</v>
      </c>
      <c r="EK158" s="20">
        <v>0</v>
      </c>
      <c r="EL158" s="20" t="s">
        <v>2806</v>
      </c>
      <c r="EM158" s="20" t="s">
        <v>2937</v>
      </c>
      <c r="EN158" s="20" t="s">
        <v>16</v>
      </c>
      <c r="EO158" s="20" t="s">
        <v>2938</v>
      </c>
      <c r="EP158" s="20" t="s">
        <v>16</v>
      </c>
      <c r="EQ158" s="20" t="s">
        <v>16</v>
      </c>
      <c r="ER158" s="20" t="s">
        <v>2899</v>
      </c>
      <c r="ES158" s="20" t="s">
        <v>2900</v>
      </c>
      <c r="ET158" s="20">
        <v>1005</v>
      </c>
      <c r="EU158" s="20" t="s">
        <v>2850</v>
      </c>
      <c r="EV158" s="20" t="s">
        <v>500</v>
      </c>
      <c r="EW158" s="20" t="s">
        <v>251</v>
      </c>
      <c r="EX158" s="34">
        <v>6</v>
      </c>
      <c r="EY158" s="58">
        <v>1</v>
      </c>
      <c r="EZ158" s="21"/>
    </row>
    <row r="159" spans="1:156" s="64" customFormat="1" ht="12.75" customHeight="1" x14ac:dyDescent="0.2">
      <c r="A159" s="64" t="s">
        <v>3044</v>
      </c>
      <c r="B159" s="64" t="s">
        <v>453</v>
      </c>
      <c r="C159" s="64">
        <v>1019144</v>
      </c>
      <c r="D159" s="64" t="s">
        <v>3044</v>
      </c>
      <c r="E159" s="64" t="s">
        <v>3045</v>
      </c>
      <c r="F159" s="64" t="s">
        <v>453</v>
      </c>
      <c r="G159" s="20" t="s">
        <v>194</v>
      </c>
      <c r="H159" s="20">
        <v>6220</v>
      </c>
      <c r="I159" s="20" t="s">
        <v>358</v>
      </c>
      <c r="J159" s="22" t="s">
        <v>3046</v>
      </c>
      <c r="K159" s="23">
        <v>0</v>
      </c>
      <c r="L159" s="23">
        <v>1</v>
      </c>
      <c r="M159" s="23" t="s">
        <v>16</v>
      </c>
      <c r="N159" s="23">
        <v>1</v>
      </c>
      <c r="O159" s="24" t="s">
        <v>457</v>
      </c>
      <c r="P159" s="20" t="s">
        <v>3047</v>
      </c>
      <c r="Q159" s="20" t="s">
        <v>3048</v>
      </c>
      <c r="R159" s="20" t="s">
        <v>3049</v>
      </c>
      <c r="S159" s="20">
        <v>21</v>
      </c>
      <c r="T159" s="25" t="s">
        <v>3050</v>
      </c>
      <c r="U159" s="20" t="s">
        <v>1848</v>
      </c>
      <c r="V159" s="20" t="s">
        <v>1848</v>
      </c>
      <c r="W159" s="26">
        <v>34431</v>
      </c>
      <c r="X159" s="20">
        <v>5</v>
      </c>
      <c r="Y159" s="20" t="s">
        <v>251</v>
      </c>
      <c r="Z159" s="20">
        <f t="shared" si="32"/>
        <v>8040</v>
      </c>
      <c r="AA159" s="20" t="s">
        <v>3051</v>
      </c>
      <c r="AB159" s="20">
        <v>46101</v>
      </c>
      <c r="AC159" s="27">
        <v>8620689.6600000001</v>
      </c>
      <c r="AD159" s="20" t="s">
        <v>2806</v>
      </c>
      <c r="AE159" s="20" t="s">
        <v>3052</v>
      </c>
      <c r="AF159" s="20">
        <v>2</v>
      </c>
      <c r="AG159" s="20">
        <v>1</v>
      </c>
      <c r="AH159" s="21" t="s">
        <v>3053</v>
      </c>
      <c r="AI159" s="21" t="s">
        <v>289</v>
      </c>
      <c r="AJ159" s="20">
        <v>2</v>
      </c>
      <c r="AK159" s="20">
        <v>1</v>
      </c>
      <c r="AL159" s="20">
        <v>0</v>
      </c>
      <c r="AM159" s="20">
        <v>0</v>
      </c>
      <c r="AN159" s="20">
        <v>1</v>
      </c>
      <c r="AO159" s="20" t="s">
        <v>16</v>
      </c>
      <c r="AP159" s="26">
        <v>42446</v>
      </c>
      <c r="AQ159" s="26" t="s">
        <v>16</v>
      </c>
      <c r="AR159" s="26" t="s">
        <v>16</v>
      </c>
      <c r="AS159" s="20" t="s">
        <v>16</v>
      </c>
      <c r="AT159" s="26">
        <v>42457</v>
      </c>
      <c r="AU159" s="26">
        <v>42447</v>
      </c>
      <c r="AV159" s="26" t="s">
        <v>16</v>
      </c>
      <c r="AW159" s="28" t="s">
        <v>16</v>
      </c>
      <c r="AX159" s="28" t="s">
        <v>16</v>
      </c>
      <c r="AY159" s="28" t="s">
        <v>16</v>
      </c>
      <c r="AZ159" s="28" t="s">
        <v>16</v>
      </c>
      <c r="BA159" s="28" t="s">
        <v>16</v>
      </c>
      <c r="BB159" s="29">
        <v>1</v>
      </c>
      <c r="BC159" s="26">
        <v>42471</v>
      </c>
      <c r="BD159" s="26">
        <v>42735</v>
      </c>
      <c r="BE159" s="26">
        <v>42460</v>
      </c>
      <c r="BF159" s="20" t="s">
        <v>3046</v>
      </c>
      <c r="BG159" s="30">
        <v>0.2</v>
      </c>
      <c r="BH159" s="27">
        <v>1485100.8</v>
      </c>
      <c r="BI159" s="20">
        <v>1</v>
      </c>
      <c r="BJ159" s="20">
        <v>1</v>
      </c>
      <c r="BK159" s="20">
        <v>2</v>
      </c>
      <c r="BL159" s="20">
        <v>7425504</v>
      </c>
      <c r="BM159" s="20">
        <v>3</v>
      </c>
      <c r="BN159" s="20" t="s">
        <v>16</v>
      </c>
      <c r="BO159" s="20" t="s">
        <v>16</v>
      </c>
      <c r="BP159" s="20" t="s">
        <v>16</v>
      </c>
      <c r="BQ159" s="20" t="s">
        <v>16</v>
      </c>
      <c r="BR159" s="20" t="s">
        <v>16</v>
      </c>
      <c r="BS159" s="20" t="s">
        <v>16</v>
      </c>
      <c r="BT159" s="20">
        <v>8</v>
      </c>
      <c r="BU159" s="20">
        <v>5</v>
      </c>
      <c r="BV159" s="20">
        <v>1</v>
      </c>
      <c r="BW159" s="20">
        <v>3</v>
      </c>
      <c r="BX159" s="20">
        <v>0</v>
      </c>
      <c r="BY159" s="20">
        <v>0</v>
      </c>
      <c r="BZ159" s="20">
        <v>0</v>
      </c>
      <c r="CA159" s="20">
        <v>0</v>
      </c>
      <c r="CB159" s="20">
        <v>0</v>
      </c>
      <c r="CC159" s="20">
        <v>0</v>
      </c>
      <c r="CD159" s="20">
        <v>0</v>
      </c>
      <c r="CE159" s="20">
        <f t="shared" si="33"/>
        <v>0</v>
      </c>
      <c r="CF159" s="20" t="str">
        <f t="shared" si="44"/>
        <v>YES</v>
      </c>
      <c r="CG159" s="20" t="str">
        <f t="shared" si="45"/>
        <v>YES</v>
      </c>
      <c r="CH159" s="20">
        <v>3</v>
      </c>
      <c r="CI159" s="27">
        <v>0</v>
      </c>
      <c r="CJ159" s="27">
        <v>710553.59999999963</v>
      </c>
      <c r="CK159" s="21">
        <v>1</v>
      </c>
      <c r="CL159" s="27">
        <v>1209139.1999999993</v>
      </c>
      <c r="CM159" s="20" t="s">
        <v>3054</v>
      </c>
      <c r="CN159" s="20" t="s">
        <v>3055</v>
      </c>
      <c r="CO159" s="20" t="s">
        <v>16</v>
      </c>
      <c r="CP159" s="20" t="s">
        <v>16</v>
      </c>
      <c r="CQ159" s="20" t="s">
        <v>16</v>
      </c>
      <c r="CR159" s="20" t="s">
        <v>16</v>
      </c>
      <c r="CS159" s="27">
        <v>7425504</v>
      </c>
      <c r="CT159" s="79">
        <f>IF(OR(CS159="",CS159="-"),"NA",IF(CS159&gt;10000000000,1,IF(CS159&gt;3000000000,2,IF(CS159&gt;1000000000,3,IF(CS159&gt;600000000,4,IF(CS159&gt;200000000,5,IF(CS159&gt;100000000,6,IF(CS159&gt;50000000,7,IF(CS159&gt;30000000,8,IF(CS159&gt;10000000,9,IF(CS159&gt;7000000,10,IF(CS159&gt;4000000,11,IF(CS159&gt;2000000,12,IF(CS159&gt;1000000,13,IF(CS159&gt;700000,14,IF(CS159&gt;600000,15,IF(CS159&gt;500000,16,IF(CS159&gt;400000,17,IF(CS159&gt;300000,18,IF(CS159&gt;200000,19,IF(CS159&gt;=0,20,ERROR”)))))))))))))))))))))</f>
        <v>10</v>
      </c>
      <c r="CU159" s="27">
        <v>8613584.6399999987</v>
      </c>
      <c r="CV159" s="27">
        <f t="shared" si="31"/>
        <v>1195185.6600000001</v>
      </c>
      <c r="CW159" s="32">
        <v>0.13864153648236074</v>
      </c>
      <c r="CX159" s="32">
        <v>0.86135846351763923</v>
      </c>
      <c r="CY159" s="27">
        <v>7105.0200000014156</v>
      </c>
      <c r="CZ159" s="20">
        <v>25</v>
      </c>
      <c r="DA159" s="66">
        <f>IF(OR(CZ159="",CZ159="-"),"NA",IF(CZ159&gt;300,1,IF(CZ159&gt;200,2,IF(CZ159&gt;100,3,IF(CZ159&gt;50,4,IF(CZ159&gt;40,5,IF(CZ159&gt;30,6,IF(CZ159&gt;20,7,IF(CZ159&gt;10,8,IF(CZ159&lt;=9,9,”ERROR”))))))))))</f>
        <v>7</v>
      </c>
      <c r="DB159" s="20">
        <v>264</v>
      </c>
      <c r="DC159" s="20">
        <v>8.8000000000000007</v>
      </c>
      <c r="DD159" s="20" t="s">
        <v>16</v>
      </c>
      <c r="DE159" s="20">
        <v>1</v>
      </c>
      <c r="DF159" s="20">
        <v>1</v>
      </c>
      <c r="DG159" s="20" t="s">
        <v>3928</v>
      </c>
      <c r="DH159" s="20">
        <v>3</v>
      </c>
      <c r="DI159" s="20" t="s">
        <v>16</v>
      </c>
      <c r="DJ159" s="20"/>
      <c r="DK159" s="20" t="s">
        <v>16</v>
      </c>
      <c r="DL159" s="20" t="s">
        <v>16</v>
      </c>
      <c r="DM159" s="20" t="s">
        <v>16</v>
      </c>
      <c r="DN159" s="20"/>
      <c r="DO159" s="33">
        <f t="shared" si="34"/>
        <v>2</v>
      </c>
      <c r="DP159" s="33">
        <f t="shared" si="35"/>
        <v>0</v>
      </c>
      <c r="DQ159" s="33">
        <f t="shared" si="36"/>
        <v>0</v>
      </c>
      <c r="DR159" s="33">
        <f t="shared" si="37"/>
        <v>2</v>
      </c>
      <c r="DS159" s="27">
        <f t="shared" si="38"/>
        <v>25158671.399999999</v>
      </c>
      <c r="DT159" s="27">
        <f t="shared" si="39"/>
        <v>0</v>
      </c>
      <c r="DU159" s="27">
        <f t="shared" si="40"/>
        <v>25158671.399999999</v>
      </c>
      <c r="DV159" s="27">
        <f t="shared" si="41"/>
        <v>0</v>
      </c>
      <c r="DW159" s="27">
        <f t="shared" si="43"/>
        <v>12579335.699999999</v>
      </c>
      <c r="DX159" s="20">
        <v>10</v>
      </c>
      <c r="DY159" s="20">
        <v>59</v>
      </c>
      <c r="DZ159" s="20">
        <v>12</v>
      </c>
      <c r="EA159" s="20" t="s">
        <v>2812</v>
      </c>
      <c r="EB159" s="20">
        <v>7425504</v>
      </c>
      <c r="EC159" s="20">
        <v>0</v>
      </c>
      <c r="ED159" s="20" t="s">
        <v>3056</v>
      </c>
      <c r="EE159" s="30">
        <v>0.1</v>
      </c>
      <c r="EF159" s="20">
        <v>861358.46</v>
      </c>
      <c r="EG159" s="20" t="s">
        <v>1045</v>
      </c>
      <c r="EH159" s="20">
        <v>7425504</v>
      </c>
      <c r="EI159" s="20">
        <v>3</v>
      </c>
      <c r="EJ159" s="20">
        <v>3</v>
      </c>
      <c r="EK159" s="20">
        <v>0</v>
      </c>
      <c r="EL159" s="20" t="s">
        <v>2806</v>
      </c>
      <c r="EM159" s="20" t="s">
        <v>3046</v>
      </c>
      <c r="EN159" s="20" t="s">
        <v>16</v>
      </c>
      <c r="EO159" s="20" t="s">
        <v>3052</v>
      </c>
      <c r="EP159" s="20" t="s">
        <v>16</v>
      </c>
      <c r="EQ159" s="20">
        <v>8</v>
      </c>
      <c r="ER159" s="20" t="s">
        <v>958</v>
      </c>
      <c r="ES159" s="20" t="s">
        <v>3049</v>
      </c>
      <c r="ET159" s="20">
        <v>21</v>
      </c>
      <c r="EU159" s="20" t="s">
        <v>3050</v>
      </c>
      <c r="EV159" s="20" t="s">
        <v>1867</v>
      </c>
      <c r="EW159" s="20" t="s">
        <v>1867</v>
      </c>
      <c r="EX159" s="34">
        <v>11</v>
      </c>
      <c r="EY159" s="58">
        <v>1</v>
      </c>
      <c r="EZ159" s="21"/>
    </row>
    <row r="160" spans="1:156" s="64" customFormat="1" ht="12.75" customHeight="1" x14ac:dyDescent="0.2">
      <c r="A160" s="64" t="s">
        <v>3057</v>
      </c>
      <c r="B160" s="64" t="s">
        <v>458</v>
      </c>
      <c r="C160" s="64">
        <v>1071959</v>
      </c>
      <c r="D160" s="64" t="s">
        <v>3057</v>
      </c>
      <c r="E160" s="64" t="s">
        <v>3058</v>
      </c>
      <c r="F160" s="64" t="s">
        <v>458</v>
      </c>
      <c r="G160" s="20" t="s">
        <v>194</v>
      </c>
      <c r="H160" s="20">
        <v>6220</v>
      </c>
      <c r="I160" s="20" t="s">
        <v>358</v>
      </c>
      <c r="J160" s="22" t="s">
        <v>3059</v>
      </c>
      <c r="K160" s="23">
        <v>0</v>
      </c>
      <c r="L160" s="23">
        <v>1</v>
      </c>
      <c r="M160" s="23" t="s">
        <v>16</v>
      </c>
      <c r="N160" s="23">
        <v>1</v>
      </c>
      <c r="O160" s="24" t="s">
        <v>460</v>
      </c>
      <c r="P160" s="20" t="s">
        <v>3060</v>
      </c>
      <c r="Q160" s="20" t="s">
        <v>3061</v>
      </c>
      <c r="R160" s="20" t="s">
        <v>3062</v>
      </c>
      <c r="S160" s="20">
        <v>342</v>
      </c>
      <c r="T160" s="25" t="s">
        <v>648</v>
      </c>
      <c r="U160" s="20" t="s">
        <v>695</v>
      </c>
      <c r="V160" s="20" t="s">
        <v>251</v>
      </c>
      <c r="W160" s="26">
        <v>39801</v>
      </c>
      <c r="X160" s="20">
        <v>102</v>
      </c>
      <c r="Y160" s="20" t="s">
        <v>251</v>
      </c>
      <c r="Z160" s="20">
        <f t="shared" si="32"/>
        <v>2722</v>
      </c>
      <c r="AA160" s="20" t="s">
        <v>3063</v>
      </c>
      <c r="AB160" s="20">
        <v>46101</v>
      </c>
      <c r="AC160" s="27">
        <v>19720000</v>
      </c>
      <c r="AD160" s="20" t="s">
        <v>2806</v>
      </c>
      <c r="AE160" s="20" t="s">
        <v>3052</v>
      </c>
      <c r="AF160" s="20">
        <v>2</v>
      </c>
      <c r="AG160" s="20">
        <v>1</v>
      </c>
      <c r="AH160" s="21" t="s">
        <v>3053</v>
      </c>
      <c r="AI160" s="21" t="s">
        <v>289</v>
      </c>
      <c r="AJ160" s="20">
        <v>2</v>
      </c>
      <c r="AK160" s="20">
        <v>0</v>
      </c>
      <c r="AL160" s="20">
        <v>0</v>
      </c>
      <c r="AM160" s="20">
        <v>0</v>
      </c>
      <c r="AN160" s="20">
        <v>1</v>
      </c>
      <c r="AO160" s="20" t="s">
        <v>16</v>
      </c>
      <c r="AP160" s="26">
        <v>42517</v>
      </c>
      <c r="AQ160" s="26" t="s">
        <v>16</v>
      </c>
      <c r="AR160" s="26" t="s">
        <v>16</v>
      </c>
      <c r="AS160" s="20" t="s">
        <v>16</v>
      </c>
      <c r="AT160" s="26">
        <v>42521</v>
      </c>
      <c r="AU160" s="26" t="s">
        <v>16</v>
      </c>
      <c r="AV160" s="26" t="s">
        <v>16</v>
      </c>
      <c r="AW160" s="28" t="s">
        <v>16</v>
      </c>
      <c r="AX160" s="28" t="s">
        <v>16</v>
      </c>
      <c r="AY160" s="28" t="s">
        <v>16</v>
      </c>
      <c r="AZ160" s="28" t="s">
        <v>16</v>
      </c>
      <c r="BA160" s="28" t="s">
        <v>16</v>
      </c>
      <c r="BB160" s="29">
        <v>1</v>
      </c>
      <c r="BC160" s="26">
        <v>42523</v>
      </c>
      <c r="BD160" s="26">
        <v>42888</v>
      </c>
      <c r="BE160" s="26">
        <v>42522</v>
      </c>
      <c r="BF160" s="20" t="s">
        <v>3059</v>
      </c>
      <c r="BG160" s="30">
        <v>0.2</v>
      </c>
      <c r="BH160" s="27">
        <v>3398800</v>
      </c>
      <c r="BI160" s="20">
        <v>1</v>
      </c>
      <c r="BJ160" s="20">
        <v>5</v>
      </c>
      <c r="BK160" s="20">
        <v>1</v>
      </c>
      <c r="BL160" s="20">
        <v>16994000</v>
      </c>
      <c r="BM160" s="20" t="s">
        <v>16</v>
      </c>
      <c r="BN160" s="20" t="s">
        <v>16</v>
      </c>
      <c r="BO160" s="20" t="s">
        <v>16</v>
      </c>
      <c r="BP160" s="20" t="s">
        <v>16</v>
      </c>
      <c r="BQ160" s="20" t="s">
        <v>16</v>
      </c>
      <c r="BR160" s="20" t="s">
        <v>16</v>
      </c>
      <c r="BS160" s="20" t="s">
        <v>16</v>
      </c>
      <c r="BT160" s="20" t="s">
        <v>16</v>
      </c>
      <c r="BU160" s="20" t="s">
        <v>16</v>
      </c>
      <c r="BV160" s="20" t="s">
        <v>16</v>
      </c>
      <c r="BW160" s="20">
        <v>2</v>
      </c>
      <c r="BX160" s="20">
        <v>0</v>
      </c>
      <c r="BY160" s="20">
        <v>0</v>
      </c>
      <c r="BZ160" s="20">
        <v>0</v>
      </c>
      <c r="CA160" s="20">
        <v>0</v>
      </c>
      <c r="CB160" s="20">
        <v>0</v>
      </c>
      <c r="CC160" s="20">
        <v>0</v>
      </c>
      <c r="CD160" s="20">
        <v>0</v>
      </c>
      <c r="CE160" s="20">
        <f t="shared" si="33"/>
        <v>0</v>
      </c>
      <c r="CF160" s="20" t="str">
        <f t="shared" si="44"/>
        <v>YES</v>
      </c>
      <c r="CG160" s="20" t="str">
        <f t="shared" si="45"/>
        <v>YES</v>
      </c>
      <c r="CH160" s="20">
        <v>2</v>
      </c>
      <c r="CI160" s="27">
        <v>0</v>
      </c>
      <c r="CJ160" s="27">
        <v>590960</v>
      </c>
      <c r="CK160" s="21">
        <v>1</v>
      </c>
      <c r="CL160" s="27" t="s">
        <v>3064</v>
      </c>
      <c r="CM160" s="20" t="s">
        <v>3064</v>
      </c>
      <c r="CN160" s="20" t="s">
        <v>16</v>
      </c>
      <c r="CO160" s="20" t="s">
        <v>16</v>
      </c>
      <c r="CP160" s="20" t="s">
        <v>16</v>
      </c>
      <c r="CQ160" s="20" t="s">
        <v>16</v>
      </c>
      <c r="CR160" s="20" t="s">
        <v>16</v>
      </c>
      <c r="CS160" s="27">
        <v>16994000</v>
      </c>
      <c r="CT160" s="79">
        <f>IF(OR(CS160="",CS160="-"),"NA",IF(CS160&gt;10000000000,1,IF(CS160&gt;3000000000,2,IF(CS160&gt;1000000000,3,IF(CS160&gt;600000000,4,IF(CS160&gt;200000000,5,IF(CS160&gt;100000000,6,IF(CS160&gt;50000000,7,IF(CS160&gt;30000000,8,IF(CS160&gt;10000000,9,IF(CS160&gt;7000000,10,IF(CS160&gt;4000000,11,IF(CS160&gt;2000000,12,IF(CS160&gt;1000000,13,IF(CS160&gt;700000,14,IF(CS160&gt;600000,15,IF(CS160&gt;500000,16,IF(CS160&gt;400000,17,IF(CS160&gt;300000,18,IF(CS160&gt;200000,19,IF(CS160&gt;=0,20,ERROR”)))))))))))))))))))))</f>
        <v>9</v>
      </c>
      <c r="CU160" s="27">
        <v>19713040</v>
      </c>
      <c r="CV160" s="27">
        <f t="shared" si="31"/>
        <v>2726000</v>
      </c>
      <c r="CW160" s="32">
        <v>0.13823529411764707</v>
      </c>
      <c r="CX160" s="32">
        <v>0.86176470588235299</v>
      </c>
      <c r="CY160" s="27">
        <v>6960</v>
      </c>
      <c r="CZ160" s="20">
        <v>6</v>
      </c>
      <c r="DA160" s="66">
        <f>IF(OR(CZ160="",CZ160="-"),"NA",IF(CZ160&gt;300,1,IF(CZ160&gt;200,2,IF(CZ160&gt;100,3,IF(CZ160&gt;50,4,IF(CZ160&gt;40,5,IF(CZ160&gt;30,6,IF(CZ160&gt;20,7,IF(CZ160&gt;10,8,IF(CZ160&lt;=9,9,”ERROR”))))))))))</f>
        <v>9</v>
      </c>
      <c r="DB160" s="20">
        <v>365</v>
      </c>
      <c r="DC160" s="20">
        <v>12.166666666666666</v>
      </c>
      <c r="DD160" s="20" t="s">
        <v>3065</v>
      </c>
      <c r="DE160" s="20">
        <v>0</v>
      </c>
      <c r="DF160" s="20"/>
      <c r="DG160" s="20">
        <v>0</v>
      </c>
      <c r="DH160" s="20" t="s">
        <v>16</v>
      </c>
      <c r="DI160" s="20">
        <v>2</v>
      </c>
      <c r="DJ160" s="20">
        <v>1</v>
      </c>
      <c r="DK160" s="20" t="s">
        <v>16</v>
      </c>
      <c r="DL160" s="20" t="s">
        <v>16</v>
      </c>
      <c r="DM160" s="20" t="s">
        <v>16</v>
      </c>
      <c r="DN160" s="20"/>
      <c r="DO160" s="33">
        <f t="shared" si="34"/>
        <v>1</v>
      </c>
      <c r="DP160" s="33">
        <f t="shared" si="35"/>
        <v>0</v>
      </c>
      <c r="DQ160" s="33">
        <f t="shared" si="36"/>
        <v>0</v>
      </c>
      <c r="DR160" s="33">
        <f t="shared" si="37"/>
        <v>1</v>
      </c>
      <c r="DS160" s="27">
        <f t="shared" si="38"/>
        <v>16994000</v>
      </c>
      <c r="DT160" s="27">
        <f t="shared" si="39"/>
        <v>0</v>
      </c>
      <c r="DU160" s="27">
        <f t="shared" si="40"/>
        <v>16994000</v>
      </c>
      <c r="DV160" s="27">
        <f t="shared" si="41"/>
        <v>0</v>
      </c>
      <c r="DW160" s="27">
        <f t="shared" si="43"/>
        <v>16994000</v>
      </c>
      <c r="DX160" s="20">
        <v>10</v>
      </c>
      <c r="DY160" s="20">
        <v>64</v>
      </c>
      <c r="DZ160" s="20">
        <v>14</v>
      </c>
      <c r="EA160" s="20" t="s">
        <v>2916</v>
      </c>
      <c r="EB160" s="20">
        <v>16994000</v>
      </c>
      <c r="EC160" s="20">
        <v>0</v>
      </c>
      <c r="ED160" s="20" t="s">
        <v>2950</v>
      </c>
      <c r="EE160" s="30">
        <v>0.1</v>
      </c>
      <c r="EF160" s="20">
        <v>1149927.33</v>
      </c>
      <c r="EG160" s="27" t="s">
        <v>403</v>
      </c>
      <c r="EH160" s="20">
        <v>16994000</v>
      </c>
      <c r="EI160" s="20" t="s">
        <v>1599</v>
      </c>
      <c r="EJ160" s="20">
        <v>2</v>
      </c>
      <c r="EK160" s="20">
        <v>0</v>
      </c>
      <c r="EL160" s="20" t="s">
        <v>2806</v>
      </c>
      <c r="EM160" s="20" t="s">
        <v>3059</v>
      </c>
      <c r="EN160" s="20" t="s">
        <v>16</v>
      </c>
      <c r="EO160" s="20" t="s">
        <v>3052</v>
      </c>
      <c r="EP160" s="20" t="s">
        <v>16</v>
      </c>
      <c r="EQ160" s="20" t="s">
        <v>16</v>
      </c>
      <c r="ER160" s="20" t="s">
        <v>3066</v>
      </c>
      <c r="ES160" s="20" t="s">
        <v>3067</v>
      </c>
      <c r="ET160" s="20">
        <v>342</v>
      </c>
      <c r="EU160" s="20" t="s">
        <v>648</v>
      </c>
      <c r="EV160" s="20" t="s">
        <v>698</v>
      </c>
      <c r="EW160" s="20" t="s">
        <v>251</v>
      </c>
      <c r="EX160" s="34">
        <v>3</v>
      </c>
      <c r="EY160" s="58">
        <v>1</v>
      </c>
      <c r="EZ160" s="21"/>
    </row>
    <row r="161" spans="1:156" s="64" customFormat="1" ht="12.75" customHeight="1" x14ac:dyDescent="0.2">
      <c r="A161" s="64" t="s">
        <v>2888</v>
      </c>
      <c r="B161" s="64" t="s">
        <v>344</v>
      </c>
      <c r="C161" s="64">
        <v>799531</v>
      </c>
      <c r="D161" s="64" t="s">
        <v>2888</v>
      </c>
      <c r="E161" s="64" t="s">
        <v>2889</v>
      </c>
      <c r="F161" s="64" t="s">
        <v>344</v>
      </c>
      <c r="G161" s="20" t="s">
        <v>194</v>
      </c>
      <c r="H161" s="20">
        <v>6220</v>
      </c>
      <c r="I161" s="20" t="s">
        <v>358</v>
      </c>
      <c r="J161" s="22" t="s">
        <v>2890</v>
      </c>
      <c r="K161" s="23">
        <v>0</v>
      </c>
      <c r="L161" s="23">
        <v>1</v>
      </c>
      <c r="M161" s="23" t="s">
        <v>16</v>
      </c>
      <c r="N161" s="23">
        <v>1</v>
      </c>
      <c r="O161" s="24" t="s">
        <v>348</v>
      </c>
      <c r="P161" s="20" t="s">
        <v>2891</v>
      </c>
      <c r="Q161" s="20" t="s">
        <v>2892</v>
      </c>
      <c r="R161" s="20" t="s">
        <v>2893</v>
      </c>
      <c r="S161" s="20">
        <v>1005</v>
      </c>
      <c r="T161" s="25" t="s">
        <v>2850</v>
      </c>
      <c r="U161" s="20" t="s">
        <v>467</v>
      </c>
      <c r="V161" s="20" t="s">
        <v>251</v>
      </c>
      <c r="W161" s="26">
        <v>35928</v>
      </c>
      <c r="X161" s="20">
        <v>181</v>
      </c>
      <c r="Y161" s="20" t="s">
        <v>251</v>
      </c>
      <c r="Z161" s="20">
        <f t="shared" si="32"/>
        <v>6229</v>
      </c>
      <c r="AA161" s="20" t="s">
        <v>2894</v>
      </c>
      <c r="AB161" s="20">
        <v>46101</v>
      </c>
      <c r="AC161" s="27">
        <v>20640000</v>
      </c>
      <c r="AD161" s="20" t="s">
        <v>2806</v>
      </c>
      <c r="AE161" s="20" t="s">
        <v>2895</v>
      </c>
      <c r="AF161" s="20">
        <v>2</v>
      </c>
      <c r="AG161" s="20">
        <v>1</v>
      </c>
      <c r="AH161" s="21" t="s">
        <v>2896</v>
      </c>
      <c r="AI161" s="21">
        <v>1</v>
      </c>
      <c r="AJ161" s="20">
        <v>2</v>
      </c>
      <c r="AK161" s="20">
        <v>1</v>
      </c>
      <c r="AL161" s="20">
        <v>0</v>
      </c>
      <c r="AM161" s="20">
        <v>0</v>
      </c>
      <c r="AN161" s="20">
        <v>1</v>
      </c>
      <c r="AO161" s="20" t="s">
        <v>16</v>
      </c>
      <c r="AP161" s="26">
        <v>42115</v>
      </c>
      <c r="AQ161" s="26" t="s">
        <v>16</v>
      </c>
      <c r="AR161" s="26" t="s">
        <v>16</v>
      </c>
      <c r="AS161" s="20" t="s">
        <v>16</v>
      </c>
      <c r="AT161" s="26">
        <v>42130</v>
      </c>
      <c r="AU161" s="26">
        <v>42122</v>
      </c>
      <c r="AV161" s="26" t="s">
        <v>16</v>
      </c>
      <c r="AW161" s="28" t="s">
        <v>16</v>
      </c>
      <c r="AX161" s="28" t="s">
        <v>16</v>
      </c>
      <c r="AY161" s="28" t="s">
        <v>16</v>
      </c>
      <c r="AZ161" s="28" t="s">
        <v>16</v>
      </c>
      <c r="BA161" s="28" t="s">
        <v>16</v>
      </c>
      <c r="BB161" s="29">
        <v>0</v>
      </c>
      <c r="BC161" s="26">
        <v>42157</v>
      </c>
      <c r="BD161" s="26">
        <v>42369</v>
      </c>
      <c r="BE161" s="26">
        <v>42142</v>
      </c>
      <c r="BF161" s="20" t="s">
        <v>2897</v>
      </c>
      <c r="BG161" s="30">
        <v>0.1</v>
      </c>
      <c r="BH161" s="27">
        <v>1720000</v>
      </c>
      <c r="BI161" s="20">
        <v>1</v>
      </c>
      <c r="BJ161" s="20">
        <v>5</v>
      </c>
      <c r="BK161" s="20">
        <v>2</v>
      </c>
      <c r="BL161" s="20">
        <v>17200000</v>
      </c>
      <c r="BM161" s="20">
        <v>1</v>
      </c>
      <c r="BN161" s="20" t="s">
        <v>16</v>
      </c>
      <c r="BO161" s="20" t="s">
        <v>16</v>
      </c>
      <c r="BP161" s="20" t="s">
        <v>16</v>
      </c>
      <c r="BQ161" s="20" t="s">
        <v>16</v>
      </c>
      <c r="BR161" s="20" t="s">
        <v>16</v>
      </c>
      <c r="BS161" s="20" t="s">
        <v>16</v>
      </c>
      <c r="BT161" s="20">
        <v>2</v>
      </c>
      <c r="BU161" s="20">
        <v>7</v>
      </c>
      <c r="BV161" s="20">
        <v>0</v>
      </c>
      <c r="BW161" s="20">
        <v>2</v>
      </c>
      <c r="BX161" s="20">
        <v>0</v>
      </c>
      <c r="BY161" s="20">
        <v>0</v>
      </c>
      <c r="BZ161" s="20">
        <v>0</v>
      </c>
      <c r="CA161" s="20">
        <v>0</v>
      </c>
      <c r="CB161" s="20">
        <v>0</v>
      </c>
      <c r="CC161" s="20">
        <v>0</v>
      </c>
      <c r="CD161" s="20">
        <v>0</v>
      </c>
      <c r="CE161" s="20">
        <f t="shared" si="33"/>
        <v>0</v>
      </c>
      <c r="CF161" s="20" t="str">
        <f t="shared" si="44"/>
        <v>YES</v>
      </c>
      <c r="CG161" s="20" t="str">
        <f t="shared" si="45"/>
        <v>YES</v>
      </c>
      <c r="CH161" s="20">
        <v>2</v>
      </c>
      <c r="CI161" s="27">
        <v>0</v>
      </c>
      <c r="CJ161" s="27">
        <v>48000</v>
      </c>
      <c r="CK161" s="21">
        <v>1</v>
      </c>
      <c r="CL161" s="27" t="s">
        <v>2898</v>
      </c>
      <c r="CM161" s="20" t="s">
        <v>2898</v>
      </c>
      <c r="CN161" s="20" t="s">
        <v>16</v>
      </c>
      <c r="CO161" s="20" t="s">
        <v>16</v>
      </c>
      <c r="CP161" s="20" t="s">
        <v>16</v>
      </c>
      <c r="CQ161" s="20" t="s">
        <v>16</v>
      </c>
      <c r="CR161" s="20" t="s">
        <v>16</v>
      </c>
      <c r="CS161" s="27">
        <v>17200000</v>
      </c>
      <c r="CT161" s="79">
        <f>IF(OR(CS161="",CS161="-"),"NA",IF(CS161&gt;10000000000,1,IF(CS161&gt;3000000000,2,IF(CS161&gt;1000000000,3,IF(CS161&gt;600000000,4,IF(CS161&gt;200000000,5,IF(CS161&gt;100000000,6,IF(CS161&gt;50000000,7,IF(CS161&gt;30000000,8,IF(CS161&gt;10000000,9,IF(CS161&gt;7000000,10,IF(CS161&gt;4000000,11,IF(CS161&gt;2000000,12,IF(CS161&gt;1000000,13,IF(CS161&gt;700000,14,IF(CS161&gt;600000,15,IF(CS161&gt;500000,16,IF(CS161&gt;400000,17,IF(CS161&gt;300000,18,IF(CS161&gt;200000,19,IF(CS161&gt;=0,20,ERROR”)))))))))))))))))))))</f>
        <v>9</v>
      </c>
      <c r="CU161" s="27">
        <v>19952000</v>
      </c>
      <c r="CV161" s="27">
        <f t="shared" si="31"/>
        <v>3440000</v>
      </c>
      <c r="CW161" s="32">
        <v>0.16666666666666666</v>
      </c>
      <c r="CX161" s="32">
        <v>0.83333333333333337</v>
      </c>
      <c r="CY161" s="27">
        <v>688000</v>
      </c>
      <c r="CZ161" s="20">
        <v>42</v>
      </c>
      <c r="DA161" s="66">
        <f>IF(OR(CZ161="",CZ161="-"),"NA",IF(CZ161&gt;300,1,IF(CZ161&gt;200,2,IF(CZ161&gt;100,3,IF(CZ161&gt;50,4,IF(CZ161&gt;40,5,IF(CZ161&gt;30,6,IF(CZ161&gt;20,7,IF(CZ161&gt;10,8,IF(CZ161&lt;=9,9,”ERROR”))))))))))</f>
        <v>5</v>
      </c>
      <c r="DB161" s="20">
        <v>212</v>
      </c>
      <c r="DC161" s="20">
        <v>7.0666666666666664</v>
      </c>
      <c r="DD161" s="20" t="s">
        <v>2885</v>
      </c>
      <c r="DE161" s="20">
        <v>1</v>
      </c>
      <c r="DF161" s="20">
        <v>1</v>
      </c>
      <c r="DG161" s="20" t="s">
        <v>3931</v>
      </c>
      <c r="DH161" s="20">
        <v>3</v>
      </c>
      <c r="DI161" s="20" t="s">
        <v>16</v>
      </c>
      <c r="DJ161" s="20"/>
      <c r="DK161" s="20" t="s">
        <v>16</v>
      </c>
      <c r="DL161" s="20" t="s">
        <v>16</v>
      </c>
      <c r="DM161" s="20" t="s">
        <v>16</v>
      </c>
      <c r="DN161" s="20"/>
      <c r="DO161" s="33">
        <f t="shared" si="34"/>
        <v>2</v>
      </c>
      <c r="DP161" s="33">
        <f t="shared" si="35"/>
        <v>0</v>
      </c>
      <c r="DQ161" s="33">
        <f t="shared" si="36"/>
        <v>0</v>
      </c>
      <c r="DR161" s="33">
        <f t="shared" si="37"/>
        <v>2</v>
      </c>
      <c r="DS161" s="27">
        <f t="shared" si="38"/>
        <v>90700000</v>
      </c>
      <c r="DT161" s="27">
        <f t="shared" si="39"/>
        <v>0</v>
      </c>
      <c r="DU161" s="27">
        <f t="shared" si="40"/>
        <v>90700000</v>
      </c>
      <c r="DV161" s="27">
        <f t="shared" si="41"/>
        <v>0</v>
      </c>
      <c r="DW161" s="27">
        <f t="shared" si="43"/>
        <v>45350000</v>
      </c>
      <c r="DX161" s="20">
        <v>4</v>
      </c>
      <c r="DY161" s="20">
        <v>36</v>
      </c>
      <c r="DZ161" s="20">
        <v>11</v>
      </c>
      <c r="EA161" s="20" t="s">
        <v>2812</v>
      </c>
      <c r="EB161" s="20">
        <v>17200000</v>
      </c>
      <c r="EC161" s="20">
        <v>0</v>
      </c>
      <c r="ED161" s="20" t="s">
        <v>16</v>
      </c>
      <c r="EE161" s="20">
        <v>0</v>
      </c>
      <c r="EF161" s="20">
        <v>2064000</v>
      </c>
      <c r="EG161" s="20" t="s">
        <v>655</v>
      </c>
      <c r="EH161" s="20">
        <v>17200000</v>
      </c>
      <c r="EI161" s="20">
        <v>1</v>
      </c>
      <c r="EJ161" s="20">
        <v>2</v>
      </c>
      <c r="EK161" s="20">
        <v>0</v>
      </c>
      <c r="EL161" s="20" t="s">
        <v>2806</v>
      </c>
      <c r="EM161" s="20" t="s">
        <v>2897</v>
      </c>
      <c r="EN161" s="20" t="s">
        <v>16</v>
      </c>
      <c r="EO161" s="20" t="s">
        <v>2895</v>
      </c>
      <c r="EP161" s="20" t="s">
        <v>16</v>
      </c>
      <c r="EQ161" s="20">
        <v>2</v>
      </c>
      <c r="ER161" s="20" t="s">
        <v>2899</v>
      </c>
      <c r="ES161" s="20" t="s">
        <v>2900</v>
      </c>
      <c r="ET161" s="20">
        <v>1005</v>
      </c>
      <c r="EU161" s="20" t="s">
        <v>2850</v>
      </c>
      <c r="EV161" s="20" t="s">
        <v>500</v>
      </c>
      <c r="EW161" s="20" t="s">
        <v>251</v>
      </c>
      <c r="EX161" s="34">
        <v>15</v>
      </c>
      <c r="EY161" s="58">
        <v>1</v>
      </c>
      <c r="EZ161" s="21"/>
    </row>
    <row r="162" spans="1:156" s="64" customFormat="1" ht="12.75" customHeight="1" x14ac:dyDescent="0.2">
      <c r="A162" s="64" t="s">
        <v>2830</v>
      </c>
      <c r="B162" s="64" t="s">
        <v>4385</v>
      </c>
      <c r="C162" s="64">
        <v>799522</v>
      </c>
      <c r="D162" s="64" t="s">
        <v>2830</v>
      </c>
      <c r="E162" s="64" t="s">
        <v>2831</v>
      </c>
      <c r="F162" s="64" t="s">
        <v>4385</v>
      </c>
      <c r="G162" s="20" t="s">
        <v>194</v>
      </c>
      <c r="H162" s="20">
        <v>6220</v>
      </c>
      <c r="I162" s="20" t="s">
        <v>358</v>
      </c>
      <c r="J162" s="22" t="s">
        <v>2832</v>
      </c>
      <c r="K162" s="23">
        <v>0</v>
      </c>
      <c r="L162" s="23">
        <v>1</v>
      </c>
      <c r="M162" s="23" t="s">
        <v>16</v>
      </c>
      <c r="N162" s="23">
        <v>1</v>
      </c>
      <c r="O162" s="24" t="s">
        <v>305</v>
      </c>
      <c r="P162" s="20" t="s">
        <v>2833</v>
      </c>
      <c r="Q162" s="20" t="s">
        <v>2834</v>
      </c>
      <c r="R162" s="20" t="s">
        <v>2835</v>
      </c>
      <c r="S162" s="20">
        <v>7</v>
      </c>
      <c r="T162" s="25" t="s">
        <v>1220</v>
      </c>
      <c r="U162" s="20" t="s">
        <v>365</v>
      </c>
      <c r="V162" s="20" t="s">
        <v>251</v>
      </c>
      <c r="W162" s="26">
        <v>41823</v>
      </c>
      <c r="X162" s="20">
        <v>158</v>
      </c>
      <c r="Y162" s="20" t="s">
        <v>251</v>
      </c>
      <c r="Z162" s="20">
        <f t="shared" si="32"/>
        <v>356</v>
      </c>
      <c r="AA162" s="20" t="s">
        <v>2836</v>
      </c>
      <c r="AB162" s="20">
        <v>46101</v>
      </c>
      <c r="AC162" s="27">
        <v>15000000</v>
      </c>
      <c r="AD162" s="20" t="s">
        <v>2806</v>
      </c>
      <c r="AE162" s="20" t="s">
        <v>2837</v>
      </c>
      <c r="AF162" s="20">
        <v>2</v>
      </c>
      <c r="AG162" s="20">
        <v>0</v>
      </c>
      <c r="AH162" s="21" t="s">
        <v>2838</v>
      </c>
      <c r="AI162" s="21" t="s">
        <v>2631</v>
      </c>
      <c r="AJ162" s="20">
        <v>4</v>
      </c>
      <c r="AK162" s="20">
        <v>0</v>
      </c>
      <c r="AL162" s="20">
        <v>0</v>
      </c>
      <c r="AM162" s="20" t="s">
        <v>16</v>
      </c>
      <c r="AN162" s="20">
        <v>0</v>
      </c>
      <c r="AO162" s="20" t="s">
        <v>16</v>
      </c>
      <c r="AP162" s="26">
        <v>42109</v>
      </c>
      <c r="AQ162" s="26" t="s">
        <v>16</v>
      </c>
      <c r="AR162" s="26" t="s">
        <v>16</v>
      </c>
      <c r="AS162" s="20" t="s">
        <v>16</v>
      </c>
      <c r="AT162" s="26">
        <v>42129</v>
      </c>
      <c r="AU162" s="26">
        <v>42122</v>
      </c>
      <c r="AV162" s="26" t="s">
        <v>16</v>
      </c>
      <c r="AW162" s="28" t="s">
        <v>16</v>
      </c>
      <c r="AX162" s="28" t="s">
        <v>16</v>
      </c>
      <c r="AY162" s="28" t="s">
        <v>16</v>
      </c>
      <c r="AZ162" s="28" t="s">
        <v>16</v>
      </c>
      <c r="BA162" s="28" t="s">
        <v>16</v>
      </c>
      <c r="BB162" s="29">
        <v>0</v>
      </c>
      <c r="BC162" s="26">
        <v>42179</v>
      </c>
      <c r="BD162" s="26">
        <v>42369</v>
      </c>
      <c r="BE162" s="26">
        <v>42165</v>
      </c>
      <c r="BF162" s="20" t="s">
        <v>2832</v>
      </c>
      <c r="BG162" s="30">
        <v>0.1</v>
      </c>
      <c r="BH162" s="27">
        <v>1290000</v>
      </c>
      <c r="BI162" s="20" t="s">
        <v>16</v>
      </c>
      <c r="BJ162" s="20" t="s">
        <v>16</v>
      </c>
      <c r="BK162" s="20" t="s">
        <v>16</v>
      </c>
      <c r="BL162" s="20">
        <v>12900000</v>
      </c>
      <c r="BM162" s="20">
        <v>3</v>
      </c>
      <c r="BN162" s="20" t="s">
        <v>16</v>
      </c>
      <c r="BO162" s="20" t="s">
        <v>16</v>
      </c>
      <c r="BP162" s="20" t="s">
        <v>16</v>
      </c>
      <c r="BQ162" s="20" t="s">
        <v>16</v>
      </c>
      <c r="BR162" s="20" t="s">
        <v>16</v>
      </c>
      <c r="BS162" s="20" t="s">
        <v>16</v>
      </c>
      <c r="BT162" s="20" t="s">
        <v>16</v>
      </c>
      <c r="BU162" s="20" t="s">
        <v>16</v>
      </c>
      <c r="BV162" s="20">
        <v>0</v>
      </c>
      <c r="BW162" s="20">
        <v>3</v>
      </c>
      <c r="BX162" s="20">
        <v>0</v>
      </c>
      <c r="BY162" s="20">
        <v>0</v>
      </c>
      <c r="BZ162" s="20">
        <v>0</v>
      </c>
      <c r="CA162" s="20">
        <v>0</v>
      </c>
      <c r="CB162" s="20">
        <v>0</v>
      </c>
      <c r="CC162" s="20">
        <v>0</v>
      </c>
      <c r="CD162" s="20">
        <v>0</v>
      </c>
      <c r="CE162" s="20">
        <f t="shared" si="33"/>
        <v>0</v>
      </c>
      <c r="CF162" s="20" t="str">
        <f t="shared" si="44"/>
        <v>YES</v>
      </c>
      <c r="CG162" s="20" t="str">
        <f t="shared" si="45"/>
        <v>YES</v>
      </c>
      <c r="CH162" s="20">
        <v>3</v>
      </c>
      <c r="CI162" s="27">
        <v>0</v>
      </c>
      <c r="CJ162" s="27">
        <v>696000</v>
      </c>
      <c r="CK162" s="21">
        <v>1</v>
      </c>
      <c r="CL162" s="27" t="s">
        <v>1599</v>
      </c>
      <c r="CM162" s="20" t="s">
        <v>2839</v>
      </c>
      <c r="CN162" s="20" t="s">
        <v>2840</v>
      </c>
      <c r="CO162" s="20" t="s">
        <v>16</v>
      </c>
      <c r="CP162" s="20" t="s">
        <v>16</v>
      </c>
      <c r="CQ162" s="20" t="s">
        <v>16</v>
      </c>
      <c r="CR162" s="20" t="s">
        <v>16</v>
      </c>
      <c r="CS162" s="27">
        <v>12900000</v>
      </c>
      <c r="CT162" s="79">
        <f>IF(OR(CS162="",CS162="-"),"NA",IF(CS162&gt;10000000000,1,IF(CS162&gt;3000000000,2,IF(CS162&gt;1000000000,3,IF(CS162&gt;600000000,4,IF(CS162&gt;200000000,5,IF(CS162&gt;100000000,6,IF(CS162&gt;50000000,7,IF(CS162&gt;30000000,8,IF(CS162&gt;10000000,9,IF(CS162&gt;7000000,10,IF(CS162&gt;4000000,11,IF(CS162&gt;2000000,12,IF(CS162&gt;1000000,13,IF(CS162&gt;700000,14,IF(CS162&gt;600000,15,IF(CS162&gt;500000,16,IF(CS162&gt;400000,17,IF(CS162&gt;300000,18,IF(CS162&gt;200000,19,IF(CS162&gt;=0,20,ERROR”)))))))))))))))))))))</f>
        <v>9</v>
      </c>
      <c r="CU162" s="27">
        <v>14963999.999999998</v>
      </c>
      <c r="CV162" s="27">
        <f t="shared" si="31"/>
        <v>2100000</v>
      </c>
      <c r="CW162" s="32">
        <v>0.14000000000000001</v>
      </c>
      <c r="CX162" s="32">
        <v>0.86</v>
      </c>
      <c r="CY162" s="27">
        <v>36000.000000001863</v>
      </c>
      <c r="CZ162" s="20">
        <v>70</v>
      </c>
      <c r="DA162" s="66">
        <f>IF(OR(CZ162="",CZ162="-"),"NA",IF(CZ162&gt;300,1,IF(CZ162&gt;200,2,IF(CZ162&gt;100,3,IF(CZ162&gt;50,4,IF(CZ162&gt;40,5,IF(CZ162&gt;30,6,IF(CZ162&gt;20,7,IF(CZ162&gt;10,8,IF(CZ162&lt;=9,9,”ERROR”))))))))))</f>
        <v>4</v>
      </c>
      <c r="DB162" s="20">
        <v>190</v>
      </c>
      <c r="DC162" s="20">
        <v>6.333333333333333</v>
      </c>
      <c r="DD162" s="20" t="s">
        <v>2841</v>
      </c>
      <c r="DE162" s="20">
        <v>0</v>
      </c>
      <c r="DF162" s="20"/>
      <c r="DG162" s="20">
        <v>0</v>
      </c>
      <c r="DH162" s="20">
        <v>0</v>
      </c>
      <c r="DI162" s="20" t="s">
        <v>16</v>
      </c>
      <c r="DJ162" s="20"/>
      <c r="DK162" s="20" t="s">
        <v>16</v>
      </c>
      <c r="DL162" s="20" t="s">
        <v>16</v>
      </c>
      <c r="DM162" s="20" t="s">
        <v>16</v>
      </c>
      <c r="DN162" s="20"/>
      <c r="DO162" s="33">
        <f t="shared" si="34"/>
        <v>1</v>
      </c>
      <c r="DP162" s="33">
        <f t="shared" si="35"/>
        <v>0</v>
      </c>
      <c r="DQ162" s="33">
        <f t="shared" si="36"/>
        <v>0</v>
      </c>
      <c r="DR162" s="33">
        <f t="shared" si="37"/>
        <v>1</v>
      </c>
      <c r="DS162" s="27">
        <f t="shared" si="38"/>
        <v>12900000</v>
      </c>
      <c r="DT162" s="27">
        <f t="shared" si="39"/>
        <v>0</v>
      </c>
      <c r="DU162" s="27">
        <f t="shared" si="40"/>
        <v>12900000</v>
      </c>
      <c r="DV162" s="27">
        <f t="shared" si="41"/>
        <v>0</v>
      </c>
      <c r="DW162" s="27">
        <f t="shared" si="43"/>
        <v>12900000</v>
      </c>
      <c r="DX162" s="20">
        <v>8</v>
      </c>
      <c r="DY162" s="20">
        <v>48</v>
      </c>
      <c r="DZ162" s="20">
        <v>11</v>
      </c>
      <c r="EA162" s="20" t="s">
        <v>16</v>
      </c>
      <c r="EB162" s="20">
        <v>12900000</v>
      </c>
      <c r="EC162" s="20">
        <v>0</v>
      </c>
      <c r="ED162" s="20" t="s">
        <v>16</v>
      </c>
      <c r="EE162" s="20">
        <v>0</v>
      </c>
      <c r="EF162" s="20">
        <v>1290000</v>
      </c>
      <c r="EG162" s="27" t="s">
        <v>403</v>
      </c>
      <c r="EH162" s="20">
        <v>12900000</v>
      </c>
      <c r="EI162" s="20">
        <v>3</v>
      </c>
      <c r="EJ162" s="20">
        <v>3</v>
      </c>
      <c r="EK162" s="20">
        <v>0</v>
      </c>
      <c r="EL162" s="20" t="s">
        <v>2806</v>
      </c>
      <c r="EM162" s="20" t="s">
        <v>2832</v>
      </c>
      <c r="EN162" s="20" t="s">
        <v>16</v>
      </c>
      <c r="EO162" s="20" t="s">
        <v>2837</v>
      </c>
      <c r="EP162" s="20" t="s">
        <v>16</v>
      </c>
      <c r="EQ162" s="20" t="s">
        <v>16</v>
      </c>
      <c r="ER162" s="20" t="s">
        <v>809</v>
      </c>
      <c r="ES162" s="20" t="s">
        <v>2842</v>
      </c>
      <c r="ET162" s="20">
        <v>7</v>
      </c>
      <c r="EU162" s="20" t="s">
        <v>1220</v>
      </c>
      <c r="EV162" s="20" t="s">
        <v>406</v>
      </c>
      <c r="EW162" s="20" t="s">
        <v>251</v>
      </c>
      <c r="EX162" s="34">
        <v>20</v>
      </c>
      <c r="EY162" s="58">
        <v>1</v>
      </c>
      <c r="EZ162" s="21"/>
    </row>
    <row r="163" spans="1:156" s="64" customFormat="1" ht="12.75" customHeight="1" x14ac:dyDescent="0.2">
      <c r="A163" s="64" t="s">
        <v>3305</v>
      </c>
      <c r="B163" s="64" t="s">
        <v>598</v>
      </c>
      <c r="C163" s="64">
        <v>867226</v>
      </c>
      <c r="D163" s="64" t="s">
        <v>3305</v>
      </c>
      <c r="E163" s="64" t="s">
        <v>3306</v>
      </c>
      <c r="F163" s="64" t="s">
        <v>598</v>
      </c>
      <c r="G163" s="20" t="s">
        <v>194</v>
      </c>
      <c r="H163" s="20">
        <v>6220</v>
      </c>
      <c r="I163" s="20" t="s">
        <v>358</v>
      </c>
      <c r="J163" s="22" t="s">
        <v>3307</v>
      </c>
      <c r="K163" s="23">
        <v>0</v>
      </c>
      <c r="L163" s="23">
        <v>1</v>
      </c>
      <c r="M163" s="23" t="s">
        <v>16</v>
      </c>
      <c r="N163" s="23">
        <v>1</v>
      </c>
      <c r="O163" s="24" t="s">
        <v>600</v>
      </c>
      <c r="P163" s="20" t="s">
        <v>2209</v>
      </c>
      <c r="Q163" s="20" t="s">
        <v>2210</v>
      </c>
      <c r="R163" s="20" t="s">
        <v>2211</v>
      </c>
      <c r="S163" s="20">
        <v>46</v>
      </c>
      <c r="T163" s="25" t="s">
        <v>2212</v>
      </c>
      <c r="U163" s="20" t="s">
        <v>2213</v>
      </c>
      <c r="V163" s="20" t="s">
        <v>1443</v>
      </c>
      <c r="W163" s="26" t="s">
        <v>2214</v>
      </c>
      <c r="X163" s="20" t="s">
        <v>2215</v>
      </c>
      <c r="Y163" s="20" t="s">
        <v>1443</v>
      </c>
      <c r="Z163" s="20" t="str">
        <f t="shared" si="32"/>
        <v>-</v>
      </c>
      <c r="AA163" s="20" t="s">
        <v>2216</v>
      </c>
      <c r="AB163" s="20">
        <v>46101</v>
      </c>
      <c r="AC163" s="27">
        <v>7582463.9900000002</v>
      </c>
      <c r="AD163" s="20" t="s">
        <v>2806</v>
      </c>
      <c r="AE163" s="20" t="s">
        <v>3308</v>
      </c>
      <c r="AF163" s="20">
        <v>2</v>
      </c>
      <c r="AG163" s="20">
        <v>1</v>
      </c>
      <c r="AH163" s="21" t="s">
        <v>2881</v>
      </c>
      <c r="AI163" s="21">
        <v>1</v>
      </c>
      <c r="AJ163" s="20">
        <v>35</v>
      </c>
      <c r="AK163" s="20">
        <v>1</v>
      </c>
      <c r="AL163" s="20">
        <v>0</v>
      </c>
      <c r="AM163" s="20">
        <v>0</v>
      </c>
      <c r="AN163" s="20">
        <v>0</v>
      </c>
      <c r="AO163" s="20" t="s">
        <v>16</v>
      </c>
      <c r="AP163" s="26">
        <v>42219</v>
      </c>
      <c r="AQ163" s="26" t="s">
        <v>16</v>
      </c>
      <c r="AR163" s="26" t="s">
        <v>16</v>
      </c>
      <c r="AS163" s="20" t="s">
        <v>16</v>
      </c>
      <c r="AT163" s="26">
        <v>42226</v>
      </c>
      <c r="AU163" s="26">
        <v>42222</v>
      </c>
      <c r="AV163" s="26" t="s">
        <v>16</v>
      </c>
      <c r="AW163" s="28" t="s">
        <v>16</v>
      </c>
      <c r="AX163" s="28" t="s">
        <v>16</v>
      </c>
      <c r="AY163" s="28" t="s">
        <v>16</v>
      </c>
      <c r="AZ163" s="28" t="s">
        <v>16</v>
      </c>
      <c r="BA163" s="28" t="s">
        <v>16</v>
      </c>
      <c r="BB163" s="29">
        <v>0</v>
      </c>
      <c r="BC163" s="26">
        <v>42235</v>
      </c>
      <c r="BD163" s="26">
        <v>42369</v>
      </c>
      <c r="BE163" s="26">
        <v>42229</v>
      </c>
      <c r="BF163" s="20" t="s">
        <v>3307</v>
      </c>
      <c r="BG163" s="30">
        <v>0.2</v>
      </c>
      <c r="BH163" s="27">
        <v>1263743.9980000001</v>
      </c>
      <c r="BI163" s="20" t="s">
        <v>16</v>
      </c>
      <c r="BJ163" s="20" t="s">
        <v>16</v>
      </c>
      <c r="BK163" s="20" t="s">
        <v>16</v>
      </c>
      <c r="BL163" s="20">
        <v>6318719.9900000002</v>
      </c>
      <c r="BM163" s="20">
        <v>1</v>
      </c>
      <c r="BN163" s="20" t="s">
        <v>16</v>
      </c>
      <c r="BO163" s="20" t="s">
        <v>16</v>
      </c>
      <c r="BP163" s="20" t="s">
        <v>16</v>
      </c>
      <c r="BQ163" s="20" t="s">
        <v>16</v>
      </c>
      <c r="BR163" s="20" t="s">
        <v>16</v>
      </c>
      <c r="BS163" s="20" t="s">
        <v>16</v>
      </c>
      <c r="BT163" s="20">
        <v>8</v>
      </c>
      <c r="BU163" s="20">
        <v>11</v>
      </c>
      <c r="BV163" s="20">
        <v>0</v>
      </c>
      <c r="BW163" s="20">
        <v>3</v>
      </c>
      <c r="BX163" s="20">
        <v>0</v>
      </c>
      <c r="BY163" s="20">
        <v>0</v>
      </c>
      <c r="BZ163" s="20">
        <v>0</v>
      </c>
      <c r="CA163" s="20">
        <v>0</v>
      </c>
      <c r="CB163" s="20">
        <v>0</v>
      </c>
      <c r="CC163" s="20">
        <v>0</v>
      </c>
      <c r="CD163" s="20">
        <v>0</v>
      </c>
      <c r="CE163" s="20">
        <f t="shared" si="33"/>
        <v>0</v>
      </c>
      <c r="CF163" s="20" t="str">
        <f t="shared" si="44"/>
        <v>YES</v>
      </c>
      <c r="CG163" s="20" t="str">
        <f t="shared" si="45"/>
        <v>YES</v>
      </c>
      <c r="CH163" s="20">
        <v>3</v>
      </c>
      <c r="CI163" s="27">
        <v>0</v>
      </c>
      <c r="CJ163" s="27">
        <v>1431082.0099999998</v>
      </c>
      <c r="CK163" s="21">
        <v>1</v>
      </c>
      <c r="CL163" s="27">
        <v>2031280.0099999998</v>
      </c>
      <c r="CM163" s="20" t="s">
        <v>3309</v>
      </c>
      <c r="CN163" s="20" t="s">
        <v>3310</v>
      </c>
      <c r="CO163" s="20" t="s">
        <v>16</v>
      </c>
      <c r="CP163" s="20" t="s">
        <v>16</v>
      </c>
      <c r="CQ163" s="20" t="s">
        <v>16</v>
      </c>
      <c r="CR163" s="20" t="s">
        <v>16</v>
      </c>
      <c r="CS163" s="27">
        <v>6318719.9900000002</v>
      </c>
      <c r="CT163" s="79">
        <f>IF(OR(CS163="",CS163="-"),"NA",IF(CS163&gt;10000000000,1,IF(CS163&gt;3000000000,2,IF(CS163&gt;1000000000,3,IF(CS163&gt;600000000,4,IF(CS163&gt;200000000,5,IF(CS163&gt;100000000,6,IF(CS163&gt;50000000,7,IF(CS163&gt;30000000,8,IF(CS163&gt;10000000,9,IF(CS163&gt;7000000,10,IF(CS163&gt;4000000,11,IF(CS163&gt;2000000,12,IF(CS163&gt;1000000,13,IF(CS163&gt;700000,14,IF(CS163&gt;600000,15,IF(CS163&gt;500000,16,IF(CS163&gt;400000,17,IF(CS163&gt;300000,18,IF(CS163&gt;200000,19,IF(CS163&gt;=0,20,ERROR”)))))))))))))))))))))</f>
        <v>11</v>
      </c>
      <c r="CU163" s="27">
        <v>7329715.1883999994</v>
      </c>
      <c r="CV163" s="27">
        <f t="shared" si="31"/>
        <v>1263744</v>
      </c>
      <c r="CW163" s="32">
        <v>0.16666666688647208</v>
      </c>
      <c r="CX163" s="32">
        <v>0.83333333311352797</v>
      </c>
      <c r="CY163" s="27">
        <v>252748.80160000082</v>
      </c>
      <c r="CZ163" s="20">
        <v>16</v>
      </c>
      <c r="DA163" s="66">
        <f>IF(OR(CZ163="",CZ163="-"),"NA",IF(CZ163&gt;300,1,IF(CZ163&gt;200,2,IF(CZ163&gt;100,3,IF(CZ163&gt;50,4,IF(CZ163&gt;40,5,IF(CZ163&gt;30,6,IF(CZ163&gt;20,7,IF(CZ163&gt;10,8,IF(CZ163&lt;=9,9,”ERROR”))))))))))</f>
        <v>8</v>
      </c>
      <c r="DB163" s="20">
        <v>134</v>
      </c>
      <c r="DC163" s="20">
        <v>4.4666666666666668</v>
      </c>
      <c r="DD163" s="20" t="s">
        <v>3311</v>
      </c>
      <c r="DE163" s="20">
        <v>1</v>
      </c>
      <c r="DF163" s="20">
        <v>1</v>
      </c>
      <c r="DG163" s="20" t="s">
        <v>3928</v>
      </c>
      <c r="DH163" s="20">
        <v>3</v>
      </c>
      <c r="DI163" s="20" t="s">
        <v>16</v>
      </c>
      <c r="DJ163" s="20"/>
      <c r="DK163" s="20" t="s">
        <v>16</v>
      </c>
      <c r="DL163" s="27" t="s">
        <v>16</v>
      </c>
      <c r="DM163" s="20" t="s">
        <v>16</v>
      </c>
      <c r="DN163" s="20"/>
      <c r="DO163" s="33">
        <f t="shared" si="34"/>
        <v>3</v>
      </c>
      <c r="DP163" s="33">
        <f t="shared" si="35"/>
        <v>0</v>
      </c>
      <c r="DQ163" s="33">
        <f t="shared" si="36"/>
        <v>2</v>
      </c>
      <c r="DR163" s="33">
        <f t="shared" si="37"/>
        <v>1</v>
      </c>
      <c r="DS163" s="27">
        <f t="shared" si="38"/>
        <v>49358264.650000006</v>
      </c>
      <c r="DT163" s="27">
        <f t="shared" si="39"/>
        <v>0</v>
      </c>
      <c r="DU163" s="27">
        <f t="shared" si="40"/>
        <v>6318719.9900000002</v>
      </c>
      <c r="DV163" s="27">
        <f t="shared" si="41"/>
        <v>43039544.660000004</v>
      </c>
      <c r="DW163" s="27">
        <f t="shared" si="43"/>
        <v>16452754.883333335</v>
      </c>
      <c r="DX163" s="20">
        <v>6</v>
      </c>
      <c r="DY163" s="20">
        <v>30</v>
      </c>
      <c r="DZ163" s="20">
        <v>11</v>
      </c>
      <c r="EA163" s="20" t="s">
        <v>16</v>
      </c>
      <c r="EB163" s="20">
        <v>6318719.9900000002</v>
      </c>
      <c r="EC163" s="20">
        <v>0</v>
      </c>
      <c r="ED163" s="20" t="s">
        <v>3056</v>
      </c>
      <c r="EE163" s="30">
        <v>0.1</v>
      </c>
      <c r="EF163" s="20">
        <v>631872</v>
      </c>
      <c r="EG163" s="20" t="s">
        <v>1045</v>
      </c>
      <c r="EH163" s="20">
        <v>6318719.9900000002</v>
      </c>
      <c r="EI163" s="20">
        <v>1</v>
      </c>
      <c r="EJ163" s="20">
        <v>3</v>
      </c>
      <c r="EK163" s="20">
        <v>0</v>
      </c>
      <c r="EL163" s="20" t="s">
        <v>2806</v>
      </c>
      <c r="EM163" s="20" t="s">
        <v>3307</v>
      </c>
      <c r="EN163" s="20" t="s">
        <v>16</v>
      </c>
      <c r="EO163" s="20" t="s">
        <v>3308</v>
      </c>
      <c r="EP163" s="20" t="s">
        <v>16</v>
      </c>
      <c r="EQ163" s="20">
        <v>8</v>
      </c>
      <c r="ER163" s="20" t="s">
        <v>16</v>
      </c>
      <c r="ES163" s="20" t="s">
        <v>2223</v>
      </c>
      <c r="ET163" s="20">
        <v>46</v>
      </c>
      <c r="EU163" s="20" t="s">
        <v>2212</v>
      </c>
      <c r="EV163" s="20" t="s">
        <v>2224</v>
      </c>
      <c r="EW163" s="20"/>
      <c r="EX163" s="34">
        <v>7</v>
      </c>
      <c r="EY163" s="58">
        <v>1</v>
      </c>
      <c r="EZ163" s="21"/>
    </row>
    <row r="164" spans="1:156" s="64" customFormat="1" ht="12.75" customHeight="1" x14ac:dyDescent="0.2">
      <c r="A164" s="64" t="s">
        <v>2873</v>
      </c>
      <c r="B164" s="64" t="s">
        <v>314</v>
      </c>
      <c r="C164" s="64">
        <v>867202</v>
      </c>
      <c r="D164" s="64" t="s">
        <v>2873</v>
      </c>
      <c r="E164" s="64" t="s">
        <v>2874</v>
      </c>
      <c r="F164" s="64" t="s">
        <v>314</v>
      </c>
      <c r="G164" s="23" t="s">
        <v>194</v>
      </c>
      <c r="H164" s="23">
        <v>6220</v>
      </c>
      <c r="I164" s="23" t="s">
        <v>358</v>
      </c>
      <c r="J164" s="22" t="s">
        <v>2875</v>
      </c>
      <c r="K164" s="23">
        <v>0</v>
      </c>
      <c r="L164" s="23">
        <v>1</v>
      </c>
      <c r="M164" s="23" t="s">
        <v>16</v>
      </c>
      <c r="N164" s="23">
        <v>1</v>
      </c>
      <c r="O164" s="24" t="s">
        <v>342</v>
      </c>
      <c r="P164" s="23" t="s">
        <v>2167</v>
      </c>
      <c r="Q164" s="23" t="s">
        <v>2168</v>
      </c>
      <c r="R164" s="23" t="s">
        <v>2876</v>
      </c>
      <c r="S164" s="23">
        <v>31</v>
      </c>
      <c r="T164" s="47" t="s">
        <v>2877</v>
      </c>
      <c r="U164" s="23" t="s">
        <v>2878</v>
      </c>
      <c r="V164" s="23" t="s">
        <v>2820</v>
      </c>
      <c r="W164" s="26">
        <v>41534</v>
      </c>
      <c r="X164" s="23">
        <v>6</v>
      </c>
      <c r="Y164" s="23" t="s">
        <v>1443</v>
      </c>
      <c r="Z164" s="20">
        <f t="shared" si="32"/>
        <v>701</v>
      </c>
      <c r="AA164" s="23" t="s">
        <v>2879</v>
      </c>
      <c r="AB164" s="20">
        <v>46101</v>
      </c>
      <c r="AC164" s="48">
        <v>6100000</v>
      </c>
      <c r="AD164" s="23" t="s">
        <v>2806</v>
      </c>
      <c r="AE164" s="23" t="s">
        <v>2880</v>
      </c>
      <c r="AF164" s="20">
        <v>4</v>
      </c>
      <c r="AG164" s="23">
        <v>1</v>
      </c>
      <c r="AH164" s="21" t="s">
        <v>2881</v>
      </c>
      <c r="AI164" s="21" t="s">
        <v>2631</v>
      </c>
      <c r="AJ164" s="23">
        <v>29</v>
      </c>
      <c r="AK164" s="23">
        <v>1</v>
      </c>
      <c r="AL164" s="23">
        <v>0</v>
      </c>
      <c r="AM164" s="23">
        <v>0</v>
      </c>
      <c r="AN164" s="23">
        <v>0</v>
      </c>
      <c r="AO164" s="23" t="s">
        <v>16</v>
      </c>
      <c r="AP164" s="26">
        <v>42194</v>
      </c>
      <c r="AQ164" s="26" t="s">
        <v>16</v>
      </c>
      <c r="AR164" s="26" t="s">
        <v>16</v>
      </c>
      <c r="AS164" s="20" t="s">
        <v>16</v>
      </c>
      <c r="AT164" s="26">
        <v>42226</v>
      </c>
      <c r="AU164" s="26">
        <v>42219</v>
      </c>
      <c r="AV164" s="26" t="s">
        <v>16</v>
      </c>
      <c r="AW164" s="28" t="s">
        <v>16</v>
      </c>
      <c r="AX164" s="28" t="s">
        <v>16</v>
      </c>
      <c r="AY164" s="28" t="s">
        <v>16</v>
      </c>
      <c r="AZ164" s="28" t="s">
        <v>16</v>
      </c>
      <c r="BA164" s="28" t="s">
        <v>16</v>
      </c>
      <c r="BB164" s="49">
        <v>0</v>
      </c>
      <c r="BC164" s="26">
        <v>42235</v>
      </c>
      <c r="BD164" s="26">
        <v>42369</v>
      </c>
      <c r="BE164" s="26">
        <v>42229</v>
      </c>
      <c r="BF164" s="23" t="s">
        <v>2875</v>
      </c>
      <c r="BG164" s="30">
        <v>0.2</v>
      </c>
      <c r="BH164" s="27">
        <v>1043008.618</v>
      </c>
      <c r="BI164" s="23">
        <v>1</v>
      </c>
      <c r="BJ164" s="23">
        <v>1</v>
      </c>
      <c r="BK164" s="20" t="s">
        <v>16</v>
      </c>
      <c r="BL164" s="23">
        <v>5215043.09</v>
      </c>
      <c r="BM164" s="23">
        <v>0</v>
      </c>
      <c r="BN164" s="20" t="s">
        <v>16</v>
      </c>
      <c r="BO164" s="20" t="s">
        <v>16</v>
      </c>
      <c r="BP164" s="20" t="s">
        <v>16</v>
      </c>
      <c r="BQ164" s="20" t="s">
        <v>16</v>
      </c>
      <c r="BR164" s="20" t="s">
        <v>16</v>
      </c>
      <c r="BS164" s="20" t="s">
        <v>16</v>
      </c>
      <c r="BT164" s="23">
        <v>0</v>
      </c>
      <c r="BU164" s="20">
        <v>0</v>
      </c>
      <c r="BV164" s="23">
        <v>0</v>
      </c>
      <c r="BW164" s="23">
        <v>4</v>
      </c>
      <c r="BX164" s="23">
        <v>0</v>
      </c>
      <c r="BY164" s="20">
        <v>0</v>
      </c>
      <c r="BZ164" s="20">
        <v>0</v>
      </c>
      <c r="CA164" s="20">
        <v>0</v>
      </c>
      <c r="CB164" s="20">
        <v>0</v>
      </c>
      <c r="CC164" s="20">
        <v>0</v>
      </c>
      <c r="CD164" s="20">
        <v>0</v>
      </c>
      <c r="CE164" s="20">
        <f t="shared" si="33"/>
        <v>0</v>
      </c>
      <c r="CF164" s="20" t="str">
        <f t="shared" si="44"/>
        <v>YES</v>
      </c>
      <c r="CG164" s="20" t="str">
        <f t="shared" si="45"/>
        <v>YES</v>
      </c>
      <c r="CH164" s="23">
        <v>4</v>
      </c>
      <c r="CI164" s="27">
        <v>0</v>
      </c>
      <c r="CJ164" s="48">
        <v>469398.61000000034</v>
      </c>
      <c r="CK164" s="21">
        <v>1</v>
      </c>
      <c r="CL164" s="48">
        <v>782303</v>
      </c>
      <c r="CM164" s="23" t="s">
        <v>2882</v>
      </c>
      <c r="CN164" s="23" t="s">
        <v>2883</v>
      </c>
      <c r="CO164" s="23" t="s">
        <v>2884</v>
      </c>
      <c r="CP164" s="23" t="s">
        <v>16</v>
      </c>
      <c r="CQ164" s="23" t="s">
        <v>16</v>
      </c>
      <c r="CR164" s="23" t="s">
        <v>16</v>
      </c>
      <c r="CS164" s="48">
        <v>5215043.09</v>
      </c>
      <c r="CT164" s="79">
        <f>IF(OR(CS164="",CS164="-"),"NA",IF(CS164&gt;10000000000,1,IF(CS164&gt;3000000000,2,IF(CS164&gt;1000000000,3,IF(CS164&gt;600000000,4,IF(CS164&gt;200000000,5,IF(CS164&gt;100000000,6,IF(CS164&gt;50000000,7,IF(CS164&gt;30000000,8,IF(CS164&gt;10000000,9,IF(CS164&gt;7000000,10,IF(CS164&gt;4000000,11,IF(CS164&gt;2000000,12,IF(CS164&gt;1000000,13,IF(CS164&gt;700000,14,IF(CS164&gt;600000,15,IF(CS164&gt;500000,16,IF(CS164&gt;400000,17,IF(CS164&gt;300000,18,IF(CS164&gt;200000,19,IF(CS164&gt;=0,20,ERROR”)))))))))))))))))))))</f>
        <v>11</v>
      </c>
      <c r="CU164" s="27">
        <v>6049449.9843999995</v>
      </c>
      <c r="CV164" s="27">
        <f t="shared" si="31"/>
        <v>884956.91000000015</v>
      </c>
      <c r="CW164" s="32">
        <v>0.14507490327868855</v>
      </c>
      <c r="CX164" s="32">
        <v>0.85492509672131145</v>
      </c>
      <c r="CY164" s="27">
        <v>50550.015600000508</v>
      </c>
      <c r="CZ164" s="20">
        <v>41</v>
      </c>
      <c r="DA164" s="66">
        <f>IF(OR(CZ164="",CZ164="-"),"NA",IF(CZ164&gt;300,1,IF(CZ164&gt;200,2,IF(CZ164&gt;100,3,IF(CZ164&gt;50,4,IF(CZ164&gt;40,5,IF(CZ164&gt;30,6,IF(CZ164&gt;20,7,IF(CZ164&gt;10,8,IF(CZ164&lt;=9,9,”ERROR”))))))))))</f>
        <v>5</v>
      </c>
      <c r="DB164" s="20">
        <v>134</v>
      </c>
      <c r="DC164" s="20">
        <v>4.4666666666666668</v>
      </c>
      <c r="DD164" s="23" t="s">
        <v>2885</v>
      </c>
      <c r="DE164" s="23">
        <v>1</v>
      </c>
      <c r="DF164" s="23">
        <v>1</v>
      </c>
      <c r="DG164" s="23" t="s">
        <v>3931</v>
      </c>
      <c r="DH164" s="23">
        <v>3</v>
      </c>
      <c r="DI164" s="23" t="s">
        <v>16</v>
      </c>
      <c r="DJ164" s="23"/>
      <c r="DK164" s="23" t="s">
        <v>16</v>
      </c>
      <c r="DL164" s="23" t="s">
        <v>16</v>
      </c>
      <c r="DM164" s="23" t="s">
        <v>16</v>
      </c>
      <c r="DN164" s="23"/>
      <c r="DO164" s="33">
        <f t="shared" si="34"/>
        <v>2</v>
      </c>
      <c r="DP164" s="33">
        <f t="shared" si="35"/>
        <v>0</v>
      </c>
      <c r="DQ164" s="33">
        <f t="shared" si="36"/>
        <v>1</v>
      </c>
      <c r="DR164" s="33">
        <f t="shared" si="37"/>
        <v>1</v>
      </c>
      <c r="DS164" s="27">
        <f t="shared" si="38"/>
        <v>20611953.34</v>
      </c>
      <c r="DT164" s="27">
        <f t="shared" si="39"/>
        <v>0</v>
      </c>
      <c r="DU164" s="27">
        <f t="shared" si="40"/>
        <v>5215043.09</v>
      </c>
      <c r="DV164" s="27">
        <f t="shared" si="41"/>
        <v>15396910.25</v>
      </c>
      <c r="DW164" s="27">
        <f t="shared" si="43"/>
        <v>10305976.67</v>
      </c>
      <c r="DX164" s="23">
        <v>6</v>
      </c>
      <c r="DY164" s="23">
        <v>30</v>
      </c>
      <c r="DZ164" s="23">
        <v>11</v>
      </c>
      <c r="EA164" s="23" t="s">
        <v>16</v>
      </c>
      <c r="EB164" s="23">
        <v>5215043.09</v>
      </c>
      <c r="EC164" s="20">
        <v>0</v>
      </c>
      <c r="ED164" s="20" t="s">
        <v>16</v>
      </c>
      <c r="EE164" s="30">
        <v>0.1</v>
      </c>
      <c r="EF164" s="20">
        <v>521504.31</v>
      </c>
      <c r="EG164" s="20" t="s">
        <v>1045</v>
      </c>
      <c r="EH164" s="23">
        <v>5215043.09</v>
      </c>
      <c r="EI164" s="20">
        <v>0</v>
      </c>
      <c r="EJ164" s="23">
        <v>4</v>
      </c>
      <c r="EK164" s="23">
        <v>0</v>
      </c>
      <c r="EL164" s="20" t="s">
        <v>2806</v>
      </c>
      <c r="EM164" s="20" t="s">
        <v>2875</v>
      </c>
      <c r="EN164" s="20" t="s">
        <v>16</v>
      </c>
      <c r="EO164" s="23" t="s">
        <v>2880</v>
      </c>
      <c r="EP164" s="20" t="s">
        <v>16</v>
      </c>
      <c r="EQ164" s="23" t="s">
        <v>16</v>
      </c>
      <c r="ER164" s="23" t="s">
        <v>2176</v>
      </c>
      <c r="ES164" s="23" t="s">
        <v>2886</v>
      </c>
      <c r="ET164" s="23">
        <v>31</v>
      </c>
      <c r="EU164" s="23" t="s">
        <v>2877</v>
      </c>
      <c r="EV164" s="23" t="s">
        <v>2887</v>
      </c>
      <c r="EW164" s="23" t="s">
        <v>2829</v>
      </c>
      <c r="EX164" s="34">
        <v>31</v>
      </c>
      <c r="EY164" s="58">
        <v>1</v>
      </c>
      <c r="EZ164" s="21"/>
    </row>
    <row r="165" spans="1:156" s="64" customFormat="1" ht="12.75" customHeight="1" x14ac:dyDescent="0.2">
      <c r="A165" s="64" t="s">
        <v>3154</v>
      </c>
      <c r="B165" s="64" t="s">
        <v>509</v>
      </c>
      <c r="C165" s="64">
        <v>1091652</v>
      </c>
      <c r="D165" s="64" t="s">
        <v>3154</v>
      </c>
      <c r="E165" s="64" t="s">
        <v>3155</v>
      </c>
      <c r="F165" s="64" t="s">
        <v>509</v>
      </c>
      <c r="G165" s="20" t="s">
        <v>194</v>
      </c>
      <c r="H165" s="20">
        <v>6220</v>
      </c>
      <c r="I165" s="20" t="s">
        <v>358</v>
      </c>
      <c r="J165" s="22" t="s">
        <v>3156</v>
      </c>
      <c r="K165" s="23">
        <v>0</v>
      </c>
      <c r="L165" s="23">
        <v>1</v>
      </c>
      <c r="M165" s="23" t="s">
        <v>16</v>
      </c>
      <c r="N165" s="23">
        <v>1</v>
      </c>
      <c r="O165" s="24" t="s">
        <v>513</v>
      </c>
      <c r="P165" s="20" t="s">
        <v>3157</v>
      </c>
      <c r="Q165" s="20" t="s">
        <v>3158</v>
      </c>
      <c r="R165" s="20" t="s">
        <v>3159</v>
      </c>
      <c r="S165" s="20">
        <v>48</v>
      </c>
      <c r="T165" s="25" t="s">
        <v>661</v>
      </c>
      <c r="U165" s="20" t="s">
        <v>695</v>
      </c>
      <c r="V165" s="20" t="s">
        <v>251</v>
      </c>
      <c r="W165" s="26">
        <v>37053</v>
      </c>
      <c r="X165" s="20">
        <v>74</v>
      </c>
      <c r="Y165" s="20" t="s">
        <v>251</v>
      </c>
      <c r="Z165" s="20">
        <f t="shared" si="32"/>
        <v>5513</v>
      </c>
      <c r="AA165" s="20" t="s">
        <v>3160</v>
      </c>
      <c r="AB165" s="20">
        <v>46101</v>
      </c>
      <c r="AC165" s="27">
        <v>1400000</v>
      </c>
      <c r="AD165" s="20" t="s">
        <v>2806</v>
      </c>
      <c r="AE165" s="20" t="s">
        <v>3161</v>
      </c>
      <c r="AF165" s="20">
        <v>1</v>
      </c>
      <c r="AG165" s="20">
        <v>1</v>
      </c>
      <c r="AH165" s="21" t="s">
        <v>16</v>
      </c>
      <c r="AI165" s="21" t="s">
        <v>4862</v>
      </c>
      <c r="AJ165" s="20">
        <v>3</v>
      </c>
      <c r="AK165" s="20">
        <v>0</v>
      </c>
      <c r="AL165" s="20" t="s">
        <v>16</v>
      </c>
      <c r="AM165" s="20">
        <v>0</v>
      </c>
      <c r="AN165" s="20">
        <v>1</v>
      </c>
      <c r="AO165" s="20" t="s">
        <v>16</v>
      </c>
      <c r="AP165" s="26">
        <v>42542</v>
      </c>
      <c r="AQ165" s="26" t="s">
        <v>16</v>
      </c>
      <c r="AR165" s="26" t="s">
        <v>16</v>
      </c>
      <c r="AS165" s="20" t="s">
        <v>16</v>
      </c>
      <c r="AT165" s="26">
        <v>42549</v>
      </c>
      <c r="AU165" s="26">
        <v>42544</v>
      </c>
      <c r="AV165" s="26" t="s">
        <v>16</v>
      </c>
      <c r="AW165" s="28" t="s">
        <v>16</v>
      </c>
      <c r="AX165" s="28" t="s">
        <v>16</v>
      </c>
      <c r="AY165" s="28" t="s">
        <v>16</v>
      </c>
      <c r="AZ165" s="28" t="s">
        <v>16</v>
      </c>
      <c r="BA165" s="28" t="s">
        <v>16</v>
      </c>
      <c r="BB165" s="29">
        <v>1</v>
      </c>
      <c r="BC165" s="26">
        <v>42566</v>
      </c>
      <c r="BD165" s="26">
        <v>42627</v>
      </c>
      <c r="BE165" s="26">
        <v>42563</v>
      </c>
      <c r="BF165" s="20" t="s">
        <v>3156</v>
      </c>
      <c r="BG165" s="30">
        <v>0.1</v>
      </c>
      <c r="BH165" s="27">
        <v>79800</v>
      </c>
      <c r="BI165" s="20">
        <v>1</v>
      </c>
      <c r="BJ165" s="20">
        <v>5</v>
      </c>
      <c r="BK165" s="20" t="s">
        <v>16</v>
      </c>
      <c r="BL165" s="20">
        <v>798000</v>
      </c>
      <c r="BM165" s="20">
        <v>1</v>
      </c>
      <c r="BN165" s="20" t="s">
        <v>16</v>
      </c>
      <c r="BO165" s="20" t="s">
        <v>16</v>
      </c>
      <c r="BP165" s="20" t="s">
        <v>16</v>
      </c>
      <c r="BQ165" s="20" t="s">
        <v>16</v>
      </c>
      <c r="BR165" s="20" t="s">
        <v>16</v>
      </c>
      <c r="BS165" s="20" t="s">
        <v>16</v>
      </c>
      <c r="BT165" s="23">
        <v>0</v>
      </c>
      <c r="BU165" s="20">
        <v>0</v>
      </c>
      <c r="BV165" s="20">
        <v>1</v>
      </c>
      <c r="BW165" s="20">
        <v>4</v>
      </c>
      <c r="BX165" s="20">
        <v>2</v>
      </c>
      <c r="BY165" s="20" t="s">
        <v>289</v>
      </c>
      <c r="BZ165" s="20" t="s">
        <v>16</v>
      </c>
      <c r="CA165" s="20" t="s">
        <v>16</v>
      </c>
      <c r="CB165" s="20">
        <v>2</v>
      </c>
      <c r="CC165" s="20">
        <v>0</v>
      </c>
      <c r="CD165" s="20">
        <v>0</v>
      </c>
      <c r="CE165" s="20">
        <f t="shared" si="33"/>
        <v>2</v>
      </c>
      <c r="CF165" s="20" t="str">
        <f t="shared" si="44"/>
        <v>YES</v>
      </c>
      <c r="CG165" s="20" t="str">
        <f t="shared" si="45"/>
        <v>YES</v>
      </c>
      <c r="CH165" s="20">
        <v>2</v>
      </c>
      <c r="CI165" s="27">
        <v>2</v>
      </c>
      <c r="CJ165" s="27">
        <v>80706</v>
      </c>
      <c r="CK165" s="21">
        <v>1</v>
      </c>
      <c r="CL165" s="27">
        <v>80706</v>
      </c>
      <c r="CM165" s="20" t="s">
        <v>3162</v>
      </c>
      <c r="CN165" s="20" t="s">
        <v>3163</v>
      </c>
      <c r="CO165" s="20" t="s">
        <v>3164</v>
      </c>
      <c r="CP165" s="20" t="s">
        <v>16</v>
      </c>
      <c r="CQ165" s="20" t="s">
        <v>16</v>
      </c>
      <c r="CR165" s="20" t="s">
        <v>16</v>
      </c>
      <c r="CS165" s="27">
        <v>798000</v>
      </c>
      <c r="CT165" s="79">
        <f>IF(OR(CS165="",CS165="-"),"NA",IF(CS165&gt;10000000000,1,IF(CS165&gt;3000000000,2,IF(CS165&gt;1000000000,3,IF(CS165&gt;600000000,4,IF(CS165&gt;200000000,5,IF(CS165&gt;100000000,6,IF(CS165&gt;50000000,7,IF(CS165&gt;30000000,8,IF(CS165&gt;10000000,9,IF(CS165&gt;7000000,10,IF(CS165&gt;4000000,11,IF(CS165&gt;2000000,12,IF(CS165&gt;1000000,13,IF(CS165&gt;700000,14,IF(CS165&gt;600000,15,IF(CS165&gt;500000,16,IF(CS165&gt;400000,17,IF(CS165&gt;300000,18,IF(CS165&gt;200000,19,IF(CS165&gt;=0,20,ERROR”)))))))))))))))))))))</f>
        <v>14</v>
      </c>
      <c r="CU165" s="27">
        <v>925679.99999999988</v>
      </c>
      <c r="CV165" s="27">
        <f t="shared" si="31"/>
        <v>602000</v>
      </c>
      <c r="CW165" s="32">
        <v>0.43</v>
      </c>
      <c r="CX165" s="32">
        <v>0.56999999999999995</v>
      </c>
      <c r="CY165" s="27">
        <v>474320.00000000012</v>
      </c>
      <c r="CZ165" s="20">
        <v>24</v>
      </c>
      <c r="DA165" s="66">
        <f>IF(OR(CZ165="",CZ165="-"),"NA",IF(CZ165&gt;300,1,IF(CZ165&gt;200,2,IF(CZ165&gt;100,3,IF(CZ165&gt;50,4,IF(CZ165&gt;40,5,IF(CZ165&gt;30,6,IF(CZ165&gt;20,7,IF(CZ165&gt;10,8,IF(CZ165&lt;=9,9,”ERROR”))))))))))</f>
        <v>7</v>
      </c>
      <c r="DB165" s="20">
        <v>61</v>
      </c>
      <c r="DC165" s="20">
        <v>2.0333333333333332</v>
      </c>
      <c r="DD165" s="20" t="s">
        <v>3165</v>
      </c>
      <c r="DE165" s="20">
        <v>1</v>
      </c>
      <c r="DF165" s="20">
        <v>1</v>
      </c>
      <c r="DG165" s="20" t="s">
        <v>3929</v>
      </c>
      <c r="DH165" s="20">
        <v>1</v>
      </c>
      <c r="DI165" s="20" t="s">
        <v>16</v>
      </c>
      <c r="DJ165" s="20"/>
      <c r="DK165" s="20" t="s">
        <v>16</v>
      </c>
      <c r="DL165" s="20" t="s">
        <v>16</v>
      </c>
      <c r="DM165" s="20" t="s">
        <v>16</v>
      </c>
      <c r="DN165" s="20"/>
      <c r="DO165" s="33">
        <f t="shared" si="34"/>
        <v>1</v>
      </c>
      <c r="DP165" s="33">
        <f t="shared" si="35"/>
        <v>0</v>
      </c>
      <c r="DQ165" s="33">
        <f t="shared" si="36"/>
        <v>0</v>
      </c>
      <c r="DR165" s="33">
        <f t="shared" si="37"/>
        <v>1</v>
      </c>
      <c r="DS165" s="27">
        <f t="shared" si="38"/>
        <v>798000</v>
      </c>
      <c r="DT165" s="27">
        <f t="shared" si="39"/>
        <v>0</v>
      </c>
      <c r="DU165" s="27">
        <f t="shared" si="40"/>
        <v>798000</v>
      </c>
      <c r="DV165" s="27">
        <f t="shared" si="41"/>
        <v>0</v>
      </c>
      <c r="DW165" s="27">
        <f t="shared" ref="DW165:DW172" si="46">(DS165/DO165)</f>
        <v>798000</v>
      </c>
      <c r="DX165" s="20">
        <v>10</v>
      </c>
      <c r="DY165" s="20">
        <v>49</v>
      </c>
      <c r="DZ165" s="20">
        <v>14</v>
      </c>
      <c r="EA165" s="20" t="s">
        <v>16</v>
      </c>
      <c r="EB165" s="20">
        <v>798000</v>
      </c>
      <c r="EC165" s="20">
        <v>0</v>
      </c>
      <c r="ED165" s="20" t="s">
        <v>3056</v>
      </c>
      <c r="EE165" s="20">
        <v>0</v>
      </c>
      <c r="EF165" s="20">
        <v>92568</v>
      </c>
      <c r="EG165" s="20" t="s">
        <v>1045</v>
      </c>
      <c r="EH165" s="20">
        <v>798000</v>
      </c>
      <c r="EI165" s="20">
        <v>1</v>
      </c>
      <c r="EJ165" s="20">
        <v>4</v>
      </c>
      <c r="EK165" s="20">
        <v>2</v>
      </c>
      <c r="EL165" s="20" t="s">
        <v>2806</v>
      </c>
      <c r="EM165" s="20" t="s">
        <v>3156</v>
      </c>
      <c r="EN165" s="20" t="s">
        <v>16</v>
      </c>
      <c r="EO165" s="20" t="s">
        <v>3161</v>
      </c>
      <c r="EP165" s="20" t="s">
        <v>16</v>
      </c>
      <c r="EQ165" s="20" t="s">
        <v>16</v>
      </c>
      <c r="ER165" s="20" t="s">
        <v>3166</v>
      </c>
      <c r="ES165" s="20" t="s">
        <v>3159</v>
      </c>
      <c r="ET165" s="20">
        <v>48</v>
      </c>
      <c r="EU165" s="20" t="s">
        <v>661</v>
      </c>
      <c r="EV165" s="20" t="s">
        <v>698</v>
      </c>
      <c r="EW165" s="20" t="s">
        <v>251</v>
      </c>
      <c r="EX165" s="34">
        <v>7</v>
      </c>
      <c r="EY165" s="58">
        <v>1</v>
      </c>
      <c r="EZ165" s="21"/>
    </row>
    <row r="166" spans="1:156" s="64" customFormat="1" ht="12.75" customHeight="1" x14ac:dyDescent="0.2">
      <c r="A166" s="64" t="s">
        <v>3410</v>
      </c>
      <c r="B166" s="64" t="s">
        <v>638</v>
      </c>
      <c r="C166" s="64">
        <v>867412</v>
      </c>
      <c r="D166" s="64" t="s">
        <v>3410</v>
      </c>
      <c r="E166" s="64" t="s">
        <v>3411</v>
      </c>
      <c r="F166" s="64" t="s">
        <v>638</v>
      </c>
      <c r="G166" s="20" t="s">
        <v>194</v>
      </c>
      <c r="H166" s="20">
        <v>6220</v>
      </c>
      <c r="I166" s="20" t="s">
        <v>358</v>
      </c>
      <c r="J166" s="22" t="s">
        <v>3412</v>
      </c>
      <c r="K166" s="23">
        <v>0</v>
      </c>
      <c r="L166" s="23">
        <v>1</v>
      </c>
      <c r="M166" s="23" t="s">
        <v>16</v>
      </c>
      <c r="N166" s="23">
        <v>1</v>
      </c>
      <c r="O166" s="24" t="s">
        <v>640</v>
      </c>
      <c r="P166" s="20" t="s">
        <v>2153</v>
      </c>
      <c r="Q166" s="20" t="s">
        <v>306</v>
      </c>
      <c r="R166" s="20" t="s">
        <v>3413</v>
      </c>
      <c r="S166" s="20">
        <v>41</v>
      </c>
      <c r="T166" s="25" t="s">
        <v>3414</v>
      </c>
      <c r="U166" s="20" t="s">
        <v>467</v>
      </c>
      <c r="V166" s="20" t="s">
        <v>251</v>
      </c>
      <c r="W166" s="26">
        <v>38416</v>
      </c>
      <c r="X166" s="20">
        <v>56</v>
      </c>
      <c r="Y166" s="20" t="s">
        <v>251</v>
      </c>
      <c r="Z166" s="20">
        <f t="shared" si="32"/>
        <v>3819</v>
      </c>
      <c r="AA166" s="20" t="s">
        <v>3415</v>
      </c>
      <c r="AB166" s="20">
        <v>46101</v>
      </c>
      <c r="AC166" s="27">
        <v>15200000</v>
      </c>
      <c r="AD166" s="20" t="s">
        <v>2806</v>
      </c>
      <c r="AE166" s="20" t="s">
        <v>3416</v>
      </c>
      <c r="AF166" s="20">
        <v>2</v>
      </c>
      <c r="AG166" s="20">
        <v>1</v>
      </c>
      <c r="AH166" s="21" t="s">
        <v>2910</v>
      </c>
      <c r="AI166" s="21">
        <v>0.5</v>
      </c>
      <c r="AJ166" s="20">
        <v>11</v>
      </c>
      <c r="AK166" s="20">
        <v>1</v>
      </c>
      <c r="AL166" s="20">
        <v>0</v>
      </c>
      <c r="AM166" s="20">
        <v>0</v>
      </c>
      <c r="AN166" s="20">
        <v>0</v>
      </c>
      <c r="AO166" s="20" t="s">
        <v>16</v>
      </c>
      <c r="AP166" s="26">
        <v>42219</v>
      </c>
      <c r="AQ166" s="26" t="s">
        <v>16</v>
      </c>
      <c r="AR166" s="26" t="s">
        <v>16</v>
      </c>
      <c r="AS166" s="20" t="s">
        <v>16</v>
      </c>
      <c r="AT166" s="26">
        <v>42226</v>
      </c>
      <c r="AU166" s="26">
        <v>42222</v>
      </c>
      <c r="AV166" s="26" t="s">
        <v>16</v>
      </c>
      <c r="AW166" s="28" t="s">
        <v>16</v>
      </c>
      <c r="AX166" s="28" t="s">
        <v>16</v>
      </c>
      <c r="AY166" s="28" t="s">
        <v>16</v>
      </c>
      <c r="AZ166" s="28" t="s">
        <v>16</v>
      </c>
      <c r="BA166" s="28" t="s">
        <v>16</v>
      </c>
      <c r="BB166" s="29">
        <v>0</v>
      </c>
      <c r="BC166" s="26">
        <v>42235</v>
      </c>
      <c r="BD166" s="26">
        <v>42369</v>
      </c>
      <c r="BE166" s="26">
        <v>42229</v>
      </c>
      <c r="BF166" s="20" t="s">
        <v>3412</v>
      </c>
      <c r="BG166" s="30">
        <v>0.2</v>
      </c>
      <c r="BH166" s="27">
        <v>2616005.6</v>
      </c>
      <c r="BI166" s="20">
        <v>1</v>
      </c>
      <c r="BJ166" s="20">
        <v>10</v>
      </c>
      <c r="BK166" s="20" t="s">
        <v>16</v>
      </c>
      <c r="BL166" s="20">
        <v>13080028</v>
      </c>
      <c r="BM166" s="20">
        <v>2</v>
      </c>
      <c r="BN166" s="20" t="s">
        <v>16</v>
      </c>
      <c r="BO166" s="20" t="s">
        <v>16</v>
      </c>
      <c r="BP166" s="20" t="s">
        <v>16</v>
      </c>
      <c r="BQ166" s="20" t="s">
        <v>16</v>
      </c>
      <c r="BR166" s="20" t="s">
        <v>16</v>
      </c>
      <c r="BS166" s="20" t="s">
        <v>16</v>
      </c>
      <c r="BT166" s="23">
        <v>0</v>
      </c>
      <c r="BU166" s="20">
        <v>0</v>
      </c>
      <c r="BV166" s="20">
        <v>0</v>
      </c>
      <c r="BW166" s="20">
        <v>2</v>
      </c>
      <c r="BX166" s="20">
        <v>0</v>
      </c>
      <c r="BY166" s="20">
        <v>0</v>
      </c>
      <c r="BZ166" s="20">
        <v>0</v>
      </c>
      <c r="CA166" s="20">
        <v>0</v>
      </c>
      <c r="CB166" s="20">
        <v>0</v>
      </c>
      <c r="CC166" s="20">
        <v>0</v>
      </c>
      <c r="CD166" s="20">
        <v>0</v>
      </c>
      <c r="CE166" s="20">
        <f t="shared" si="33"/>
        <v>0</v>
      </c>
      <c r="CF166" s="20" t="str">
        <f t="shared" si="44"/>
        <v>YES</v>
      </c>
      <c r="CG166" s="20" t="str">
        <f t="shared" si="45"/>
        <v>YES</v>
      </c>
      <c r="CH166" s="20">
        <v>2</v>
      </c>
      <c r="CI166" s="27">
        <v>0</v>
      </c>
      <c r="CJ166" s="27">
        <v>9961944</v>
      </c>
      <c r="CK166" s="21">
        <v>1</v>
      </c>
      <c r="CL166" s="27" t="s">
        <v>16</v>
      </c>
      <c r="CM166" s="20" t="s">
        <v>3417</v>
      </c>
      <c r="CN166" s="20" t="s">
        <v>16</v>
      </c>
      <c r="CO166" s="20" t="s">
        <v>16</v>
      </c>
      <c r="CP166" s="20" t="s">
        <v>16</v>
      </c>
      <c r="CQ166" s="20" t="s">
        <v>16</v>
      </c>
      <c r="CR166" s="20" t="s">
        <v>16</v>
      </c>
      <c r="CS166" s="27">
        <v>13080028</v>
      </c>
      <c r="CT166" s="79">
        <f>IF(OR(CS166="",CS166="-"),"NA",IF(CS166&gt;10000000000,1,IF(CS166&gt;3000000000,2,IF(CS166&gt;1000000000,3,IF(CS166&gt;600000000,4,IF(CS166&gt;200000000,5,IF(CS166&gt;100000000,6,IF(CS166&gt;50000000,7,IF(CS166&gt;30000000,8,IF(CS166&gt;10000000,9,IF(CS166&gt;7000000,10,IF(CS166&gt;4000000,11,IF(CS166&gt;2000000,12,IF(CS166&gt;1000000,13,IF(CS166&gt;700000,14,IF(CS166&gt;600000,15,IF(CS166&gt;500000,16,IF(CS166&gt;400000,17,IF(CS166&gt;300000,18,IF(CS166&gt;200000,19,IF(CS166&gt;=0,20,ERROR”)))))))))))))))))))))</f>
        <v>9</v>
      </c>
      <c r="CU166" s="27">
        <v>15172832.479999999</v>
      </c>
      <c r="CV166" s="27">
        <f t="shared" si="31"/>
        <v>2119972</v>
      </c>
      <c r="CW166" s="32">
        <v>0.13947184210526314</v>
      </c>
      <c r="CX166" s="32">
        <v>0.8605281578947368</v>
      </c>
      <c r="CY166" s="27">
        <v>27167.520000001416</v>
      </c>
      <c r="CZ166" s="20">
        <v>16</v>
      </c>
      <c r="DA166" s="66">
        <f>IF(OR(CZ166="",CZ166="-"),"NA",IF(CZ166&gt;300,1,IF(CZ166&gt;200,2,IF(CZ166&gt;100,3,IF(CZ166&gt;50,4,IF(CZ166&gt;40,5,IF(CZ166&gt;30,6,IF(CZ166&gt;20,7,IF(CZ166&gt;10,8,IF(CZ166&lt;=9,9,”ERROR”))))))))))</f>
        <v>8</v>
      </c>
      <c r="DB166" s="20">
        <v>134</v>
      </c>
      <c r="DC166" s="20">
        <v>4.4666666666666668</v>
      </c>
      <c r="DD166" s="20" t="s">
        <v>16</v>
      </c>
      <c r="DE166" s="20">
        <v>1</v>
      </c>
      <c r="DF166" s="20">
        <v>1</v>
      </c>
      <c r="DG166" s="20" t="s">
        <v>3928</v>
      </c>
      <c r="DH166" s="20">
        <v>3</v>
      </c>
      <c r="DI166" s="20">
        <v>1</v>
      </c>
      <c r="DJ166" s="20">
        <v>0</v>
      </c>
      <c r="DK166" s="20">
        <v>15693722</v>
      </c>
      <c r="DL166" s="68">
        <v>-2613694</v>
      </c>
      <c r="DM166" s="20" t="s">
        <v>1577</v>
      </c>
      <c r="DN166" s="34">
        <v>0</v>
      </c>
      <c r="DO166" s="33">
        <f t="shared" si="34"/>
        <v>2</v>
      </c>
      <c r="DP166" s="33">
        <f t="shared" si="35"/>
        <v>0</v>
      </c>
      <c r="DQ166" s="33">
        <f t="shared" si="36"/>
        <v>1</v>
      </c>
      <c r="DR166" s="33">
        <f t="shared" si="37"/>
        <v>1</v>
      </c>
      <c r="DS166" s="27">
        <f t="shared" si="38"/>
        <v>59257210.090000004</v>
      </c>
      <c r="DT166" s="27">
        <f t="shared" si="39"/>
        <v>0</v>
      </c>
      <c r="DU166" s="27">
        <f t="shared" si="40"/>
        <v>13080028</v>
      </c>
      <c r="DV166" s="27">
        <f t="shared" si="41"/>
        <v>46177182.090000004</v>
      </c>
      <c r="DW166" s="27">
        <f t="shared" si="46"/>
        <v>29628605.045000002</v>
      </c>
      <c r="DX166" s="20" t="s">
        <v>16</v>
      </c>
      <c r="DY166" s="20" t="s">
        <v>16</v>
      </c>
      <c r="DZ166" s="20" t="s">
        <v>16</v>
      </c>
      <c r="EA166" s="20" t="s">
        <v>16</v>
      </c>
      <c r="EB166" s="20">
        <v>13080028</v>
      </c>
      <c r="EC166" s="20">
        <v>0</v>
      </c>
      <c r="ED166" s="20" t="s">
        <v>16</v>
      </c>
      <c r="EE166" s="30">
        <v>0.1</v>
      </c>
      <c r="EF166" s="20" t="s">
        <v>16</v>
      </c>
      <c r="EG166" s="20" t="s">
        <v>16</v>
      </c>
      <c r="EH166" s="20">
        <v>13080028</v>
      </c>
      <c r="EI166" s="20">
        <v>2</v>
      </c>
      <c r="EJ166" s="20">
        <v>2</v>
      </c>
      <c r="EK166" s="20">
        <v>0</v>
      </c>
      <c r="EL166" s="20" t="s">
        <v>2806</v>
      </c>
      <c r="EM166" s="20" t="s">
        <v>3412</v>
      </c>
      <c r="EN166" s="20" t="s">
        <v>16</v>
      </c>
      <c r="EO166" s="20" t="s">
        <v>3416</v>
      </c>
      <c r="EP166" s="20" t="s">
        <v>16</v>
      </c>
      <c r="EQ166" s="20" t="s">
        <v>16</v>
      </c>
      <c r="ER166" s="20" t="s">
        <v>16</v>
      </c>
      <c r="ES166" s="20" t="s">
        <v>3418</v>
      </c>
      <c r="ET166" s="20">
        <v>41</v>
      </c>
      <c r="EU166" s="20" t="s">
        <v>3414</v>
      </c>
      <c r="EV166" s="20" t="s">
        <v>500</v>
      </c>
      <c r="EW166" s="20" t="s">
        <v>251</v>
      </c>
      <c r="EX166" s="34">
        <v>7</v>
      </c>
      <c r="EY166" s="58">
        <v>1</v>
      </c>
      <c r="EZ166" s="21"/>
    </row>
    <row r="167" spans="1:156" s="64" customFormat="1" ht="12.75" customHeight="1" x14ac:dyDescent="0.2">
      <c r="A167" s="64" t="s">
        <v>3193</v>
      </c>
      <c r="B167" s="64" t="s">
        <v>525</v>
      </c>
      <c r="C167" s="64">
        <v>1149196</v>
      </c>
      <c r="D167" s="64" t="s">
        <v>3193</v>
      </c>
      <c r="E167" s="64" t="s">
        <v>3194</v>
      </c>
      <c r="F167" s="64" t="s">
        <v>525</v>
      </c>
      <c r="G167" s="20" t="s">
        <v>194</v>
      </c>
      <c r="H167" s="20">
        <v>6220</v>
      </c>
      <c r="I167" s="20" t="s">
        <v>358</v>
      </c>
      <c r="J167" s="22" t="s">
        <v>3195</v>
      </c>
      <c r="K167" s="23">
        <v>0</v>
      </c>
      <c r="L167" s="23">
        <v>1</v>
      </c>
      <c r="M167" s="23" t="s">
        <v>16</v>
      </c>
      <c r="N167" s="23">
        <v>1</v>
      </c>
      <c r="O167" s="24" t="s">
        <v>537</v>
      </c>
      <c r="P167" s="20" t="s">
        <v>3196</v>
      </c>
      <c r="Q167" s="20" t="s">
        <v>3197</v>
      </c>
      <c r="R167" s="20" t="s">
        <v>3036</v>
      </c>
      <c r="S167" s="20">
        <v>15</v>
      </c>
      <c r="T167" s="25" t="s">
        <v>906</v>
      </c>
      <c r="U167" s="20" t="s">
        <v>795</v>
      </c>
      <c r="V167" s="20" t="s">
        <v>251</v>
      </c>
      <c r="W167" s="26">
        <v>38517</v>
      </c>
      <c r="X167" s="20">
        <v>226</v>
      </c>
      <c r="Y167" s="20" t="s">
        <v>251</v>
      </c>
      <c r="Z167" s="20">
        <f t="shared" si="32"/>
        <v>4111</v>
      </c>
      <c r="AA167" s="20" t="s">
        <v>3198</v>
      </c>
      <c r="AB167" s="20">
        <v>46101</v>
      </c>
      <c r="AC167" s="27">
        <v>1650000</v>
      </c>
      <c r="AD167" s="20" t="s">
        <v>2806</v>
      </c>
      <c r="AE167" s="20" t="s">
        <v>3199</v>
      </c>
      <c r="AF167" s="20">
        <v>1</v>
      </c>
      <c r="AG167" s="20">
        <v>1</v>
      </c>
      <c r="AH167" s="21" t="s">
        <v>16</v>
      </c>
      <c r="AI167" s="21" t="s">
        <v>4862</v>
      </c>
      <c r="AJ167" s="20">
        <v>5</v>
      </c>
      <c r="AK167" s="20">
        <v>0</v>
      </c>
      <c r="AL167" s="20" t="s">
        <v>16</v>
      </c>
      <c r="AM167" s="20">
        <v>0</v>
      </c>
      <c r="AN167" s="20">
        <v>1</v>
      </c>
      <c r="AO167" s="20" t="s">
        <v>16</v>
      </c>
      <c r="AP167" s="26">
        <v>42620</v>
      </c>
      <c r="AQ167" s="26" t="s">
        <v>16</v>
      </c>
      <c r="AR167" s="26" t="s">
        <v>16</v>
      </c>
      <c r="AS167" s="20" t="s">
        <v>16</v>
      </c>
      <c r="AT167" s="26">
        <v>42625</v>
      </c>
      <c r="AU167" s="26">
        <v>42622</v>
      </c>
      <c r="AV167" s="26" t="s">
        <v>16</v>
      </c>
      <c r="AW167" s="28" t="s">
        <v>16</v>
      </c>
      <c r="AX167" s="28" t="s">
        <v>16</v>
      </c>
      <c r="AY167" s="28" t="s">
        <v>16</v>
      </c>
      <c r="AZ167" s="28" t="s">
        <v>16</v>
      </c>
      <c r="BA167" s="28" t="s">
        <v>16</v>
      </c>
      <c r="BB167" s="29">
        <v>1</v>
      </c>
      <c r="BC167" s="26">
        <v>42628</v>
      </c>
      <c r="BD167" s="26">
        <v>42735</v>
      </c>
      <c r="BE167" s="26">
        <v>42627</v>
      </c>
      <c r="BF167" s="20" t="s">
        <v>3195</v>
      </c>
      <c r="BG167" s="30">
        <v>0.1</v>
      </c>
      <c r="BH167" s="27">
        <v>165000</v>
      </c>
      <c r="BI167" s="20" t="s">
        <v>16</v>
      </c>
      <c r="BJ167" s="20" t="s">
        <v>16</v>
      </c>
      <c r="BK167" s="20" t="s">
        <v>16</v>
      </c>
      <c r="BL167" s="20">
        <v>1650000</v>
      </c>
      <c r="BM167" s="20">
        <v>0</v>
      </c>
      <c r="BN167" s="20" t="s">
        <v>16</v>
      </c>
      <c r="BO167" s="20" t="s">
        <v>16</v>
      </c>
      <c r="BP167" s="20" t="s">
        <v>16</v>
      </c>
      <c r="BQ167" s="20" t="s">
        <v>16</v>
      </c>
      <c r="BR167" s="20" t="s">
        <v>16</v>
      </c>
      <c r="BS167" s="20" t="s">
        <v>16</v>
      </c>
      <c r="BT167" s="23">
        <v>0</v>
      </c>
      <c r="BU167" s="20">
        <v>0</v>
      </c>
      <c r="BV167" s="20">
        <v>1</v>
      </c>
      <c r="BW167" s="20">
        <v>2</v>
      </c>
      <c r="BX167" s="20">
        <v>1</v>
      </c>
      <c r="BY167" s="20" t="s">
        <v>289</v>
      </c>
      <c r="BZ167" s="20" t="s">
        <v>16</v>
      </c>
      <c r="CA167" s="20" t="s">
        <v>16</v>
      </c>
      <c r="CB167" s="20">
        <v>1</v>
      </c>
      <c r="CC167" s="20">
        <v>0</v>
      </c>
      <c r="CD167" s="20">
        <v>0</v>
      </c>
      <c r="CE167" s="20">
        <f t="shared" si="33"/>
        <v>1</v>
      </c>
      <c r="CF167" s="20" t="str">
        <f t="shared" si="44"/>
        <v>YES</v>
      </c>
      <c r="CG167" s="20" t="str">
        <f t="shared" si="45"/>
        <v>YES</v>
      </c>
      <c r="CH167" s="20">
        <v>1</v>
      </c>
      <c r="CI167" s="27">
        <v>1</v>
      </c>
      <c r="CJ167" s="27" t="s">
        <v>16</v>
      </c>
      <c r="CK167" s="21" t="s">
        <v>4864</v>
      </c>
      <c r="CL167" s="27" t="s">
        <v>16</v>
      </c>
      <c r="CM167" s="20" t="s">
        <v>3200</v>
      </c>
      <c r="CN167" s="20" t="s">
        <v>3201</v>
      </c>
      <c r="CO167" s="20" t="s">
        <v>3202</v>
      </c>
      <c r="CP167" s="20" t="s">
        <v>16</v>
      </c>
      <c r="CQ167" s="20" t="s">
        <v>16</v>
      </c>
      <c r="CR167" s="20" t="s">
        <v>16</v>
      </c>
      <c r="CS167" s="27">
        <v>1650000</v>
      </c>
      <c r="CT167" s="79">
        <f>IF(OR(CS167="",CS167="-"),"NA",IF(CS167&gt;10000000000,1,IF(CS167&gt;3000000000,2,IF(CS167&gt;1000000000,3,IF(CS167&gt;600000000,4,IF(CS167&gt;200000000,5,IF(CS167&gt;100000000,6,IF(CS167&gt;50000000,7,IF(CS167&gt;30000000,8,IF(CS167&gt;10000000,9,IF(CS167&gt;7000000,10,IF(CS167&gt;4000000,11,IF(CS167&gt;2000000,12,IF(CS167&gt;1000000,13,IF(CS167&gt;700000,14,IF(CS167&gt;600000,15,IF(CS167&gt;500000,16,IF(CS167&gt;400000,17,IF(CS167&gt;300000,18,IF(CS167&gt;200000,19,IF(CS167&gt;=0,20,ERROR”)))))))))))))))))))))</f>
        <v>13</v>
      </c>
      <c r="CU167" s="27">
        <v>1913999.9999999998</v>
      </c>
      <c r="CV167" s="27">
        <f t="shared" si="31"/>
        <v>0</v>
      </c>
      <c r="CW167" s="32">
        <v>0</v>
      </c>
      <c r="CX167" s="32">
        <v>1</v>
      </c>
      <c r="CY167" s="27">
        <v>-263999.99999999977</v>
      </c>
      <c r="CZ167" s="20">
        <v>8</v>
      </c>
      <c r="DA167" s="66">
        <f>IF(OR(CZ167="",CZ167="-"),"NA",IF(CZ167&gt;300,1,IF(CZ167&gt;200,2,IF(CZ167&gt;100,3,IF(CZ167&gt;50,4,IF(CZ167&gt;40,5,IF(CZ167&gt;30,6,IF(CZ167&gt;20,7,IF(CZ167&gt;10,8,IF(CZ167&lt;=9,9,”ERROR”))))))))))</f>
        <v>9</v>
      </c>
      <c r="DB167" s="20">
        <v>107</v>
      </c>
      <c r="DC167" s="20">
        <v>3.5666666666666669</v>
      </c>
      <c r="DD167" s="20" t="s">
        <v>3179</v>
      </c>
      <c r="DE167" s="20">
        <v>0</v>
      </c>
      <c r="DF167" s="20"/>
      <c r="DG167" s="20">
        <v>0</v>
      </c>
      <c r="DH167" s="20">
        <v>0</v>
      </c>
      <c r="DI167" s="20" t="s">
        <v>16</v>
      </c>
      <c r="DJ167" s="20"/>
      <c r="DK167" s="20" t="s">
        <v>16</v>
      </c>
      <c r="DL167" s="20" t="s">
        <v>16</v>
      </c>
      <c r="DM167" s="20" t="s">
        <v>16</v>
      </c>
      <c r="DN167" s="20"/>
      <c r="DO167" s="33">
        <f t="shared" si="34"/>
        <v>1</v>
      </c>
      <c r="DP167" s="33">
        <f t="shared" si="35"/>
        <v>0</v>
      </c>
      <c r="DQ167" s="33">
        <f t="shared" si="36"/>
        <v>0</v>
      </c>
      <c r="DR167" s="33">
        <f t="shared" si="37"/>
        <v>1</v>
      </c>
      <c r="DS167" s="27">
        <f t="shared" si="38"/>
        <v>1650000</v>
      </c>
      <c r="DT167" s="27">
        <f t="shared" si="39"/>
        <v>0</v>
      </c>
      <c r="DU167" s="27">
        <f t="shared" si="40"/>
        <v>1650000</v>
      </c>
      <c r="DV167" s="27">
        <f t="shared" si="41"/>
        <v>0</v>
      </c>
      <c r="DW167" s="27">
        <f t="shared" si="46"/>
        <v>1650000</v>
      </c>
      <c r="DX167" s="20">
        <v>7</v>
      </c>
      <c r="DY167" s="20">
        <v>29</v>
      </c>
      <c r="DZ167" s="20">
        <v>14</v>
      </c>
      <c r="EA167" s="20" t="s">
        <v>16</v>
      </c>
      <c r="EB167" s="20">
        <v>1650000</v>
      </c>
      <c r="EC167" s="20">
        <v>0</v>
      </c>
      <c r="ED167" s="20" t="s">
        <v>3056</v>
      </c>
      <c r="EE167" s="20">
        <v>0</v>
      </c>
      <c r="EF167" s="20">
        <v>165000</v>
      </c>
      <c r="EG167" s="20" t="s">
        <v>1045</v>
      </c>
      <c r="EH167" s="20">
        <v>1650000</v>
      </c>
      <c r="EI167" s="20">
        <v>0</v>
      </c>
      <c r="EJ167" s="20">
        <v>2</v>
      </c>
      <c r="EK167" s="20">
        <v>1</v>
      </c>
      <c r="EL167" s="20" t="s">
        <v>2806</v>
      </c>
      <c r="EM167" s="20" t="s">
        <v>3195</v>
      </c>
      <c r="EN167" s="20" t="s">
        <v>16</v>
      </c>
      <c r="EO167" s="20" t="s">
        <v>3199</v>
      </c>
      <c r="EP167" s="20" t="s">
        <v>16</v>
      </c>
      <c r="EQ167" s="20" t="s">
        <v>16</v>
      </c>
      <c r="ER167" s="20" t="s">
        <v>3203</v>
      </c>
      <c r="ES167" s="20" t="s">
        <v>3036</v>
      </c>
      <c r="ET167" s="20">
        <v>15</v>
      </c>
      <c r="EU167" s="20" t="s">
        <v>906</v>
      </c>
      <c r="EV167" s="20" t="s">
        <v>799</v>
      </c>
      <c r="EW167" s="20" t="s">
        <v>251</v>
      </c>
      <c r="EX167" s="34">
        <v>5</v>
      </c>
      <c r="EY167" s="58">
        <v>1</v>
      </c>
      <c r="EZ167" s="21"/>
    </row>
    <row r="168" spans="1:156" s="64" customFormat="1" ht="12.75" customHeight="1" x14ac:dyDescent="0.2">
      <c r="A168" s="64" t="s">
        <v>3235</v>
      </c>
      <c r="B168" s="64" t="s">
        <v>560</v>
      </c>
      <c r="C168" s="64">
        <v>1150336</v>
      </c>
      <c r="D168" s="64" t="s">
        <v>3235</v>
      </c>
      <c r="E168" s="64" t="s">
        <v>3236</v>
      </c>
      <c r="F168" s="64" t="s">
        <v>560</v>
      </c>
      <c r="G168" s="20" t="s">
        <v>194</v>
      </c>
      <c r="H168" s="20">
        <v>6220</v>
      </c>
      <c r="I168" s="20" t="s">
        <v>358</v>
      </c>
      <c r="J168" s="22" t="s">
        <v>3237</v>
      </c>
      <c r="K168" s="23">
        <v>0</v>
      </c>
      <c r="L168" s="23">
        <v>1</v>
      </c>
      <c r="M168" s="23" t="s">
        <v>16</v>
      </c>
      <c r="N168" s="23">
        <v>1</v>
      </c>
      <c r="O168" s="24" t="s">
        <v>563</v>
      </c>
      <c r="P168" s="20" t="s">
        <v>3238</v>
      </c>
      <c r="Q168" s="20" t="s">
        <v>3239</v>
      </c>
      <c r="R168" s="20" t="s">
        <v>3240</v>
      </c>
      <c r="S168" s="20">
        <v>54</v>
      </c>
      <c r="T168" s="25" t="s">
        <v>906</v>
      </c>
      <c r="U168" s="20" t="s">
        <v>795</v>
      </c>
      <c r="V168" s="20" t="s">
        <v>251</v>
      </c>
      <c r="W168" s="26">
        <v>38783</v>
      </c>
      <c r="X168" s="20">
        <v>246</v>
      </c>
      <c r="Y168" s="20" t="s">
        <v>251</v>
      </c>
      <c r="Z168" s="20">
        <f t="shared" si="32"/>
        <v>3861</v>
      </c>
      <c r="AA168" s="20" t="s">
        <v>3241</v>
      </c>
      <c r="AB168" s="20">
        <v>46101</v>
      </c>
      <c r="AC168" s="27">
        <v>2400000</v>
      </c>
      <c r="AD168" s="20" t="s">
        <v>2806</v>
      </c>
      <c r="AE168" s="20" t="s">
        <v>3242</v>
      </c>
      <c r="AF168" s="20">
        <v>1</v>
      </c>
      <c r="AG168" s="20">
        <v>0</v>
      </c>
      <c r="AH168" s="21" t="s">
        <v>16</v>
      </c>
      <c r="AI168" s="21" t="s">
        <v>4862</v>
      </c>
      <c r="AJ168" s="20" t="s">
        <v>16</v>
      </c>
      <c r="AK168" s="20" t="s">
        <v>16</v>
      </c>
      <c r="AL168" s="20" t="s">
        <v>16</v>
      </c>
      <c r="AM168" s="20" t="s">
        <v>16</v>
      </c>
      <c r="AN168" s="20" t="s">
        <v>16</v>
      </c>
      <c r="AO168" s="20" t="s">
        <v>16</v>
      </c>
      <c r="AP168" s="26">
        <v>42621</v>
      </c>
      <c r="AQ168" s="26" t="s">
        <v>16</v>
      </c>
      <c r="AR168" s="26" t="s">
        <v>16</v>
      </c>
      <c r="AS168" s="20" t="s">
        <v>16</v>
      </c>
      <c r="AT168" s="26">
        <v>42639</v>
      </c>
      <c r="AU168" s="26">
        <v>42626</v>
      </c>
      <c r="AV168" s="26" t="s">
        <v>16</v>
      </c>
      <c r="AW168" s="28" t="s">
        <v>16</v>
      </c>
      <c r="AX168" s="28" t="s">
        <v>16</v>
      </c>
      <c r="AY168" s="28" t="s">
        <v>16</v>
      </c>
      <c r="AZ168" s="28" t="s">
        <v>16</v>
      </c>
      <c r="BA168" s="28" t="s">
        <v>16</v>
      </c>
      <c r="BB168" s="29">
        <v>1</v>
      </c>
      <c r="BC168" s="26">
        <v>42644</v>
      </c>
      <c r="BD168" s="26">
        <v>43008</v>
      </c>
      <c r="BE168" s="26">
        <v>42643</v>
      </c>
      <c r="BF168" s="20" t="s">
        <v>3237</v>
      </c>
      <c r="BG168" s="30">
        <v>0.1</v>
      </c>
      <c r="BH168" s="27">
        <v>155172.41399999999</v>
      </c>
      <c r="BI168" s="20" t="s">
        <v>16</v>
      </c>
      <c r="BJ168" s="20" t="s">
        <v>16</v>
      </c>
      <c r="BK168" s="20" t="s">
        <v>16</v>
      </c>
      <c r="BL168" s="20">
        <v>1551724.14</v>
      </c>
      <c r="BM168" s="20">
        <v>2</v>
      </c>
      <c r="BN168" s="20" t="s">
        <v>16</v>
      </c>
      <c r="BO168" s="20" t="s">
        <v>16</v>
      </c>
      <c r="BP168" s="20" t="s">
        <v>16</v>
      </c>
      <c r="BQ168" s="20" t="s">
        <v>16</v>
      </c>
      <c r="BR168" s="20" t="s">
        <v>16</v>
      </c>
      <c r="BS168" s="20" t="s">
        <v>16</v>
      </c>
      <c r="BT168" s="20">
        <v>3</v>
      </c>
      <c r="BU168" s="20">
        <v>4</v>
      </c>
      <c r="BV168" s="20">
        <v>1</v>
      </c>
      <c r="BW168" s="20">
        <v>3</v>
      </c>
      <c r="BX168" s="20">
        <v>0</v>
      </c>
      <c r="BY168" s="20">
        <v>0</v>
      </c>
      <c r="BZ168" s="20">
        <v>0</v>
      </c>
      <c r="CA168" s="20">
        <v>0</v>
      </c>
      <c r="CB168" s="20">
        <v>0</v>
      </c>
      <c r="CC168" s="20">
        <v>0</v>
      </c>
      <c r="CD168" s="20">
        <v>0</v>
      </c>
      <c r="CE168" s="20">
        <f t="shared" si="33"/>
        <v>0</v>
      </c>
      <c r="CF168" s="20" t="str">
        <f t="shared" si="44"/>
        <v>YES</v>
      </c>
      <c r="CG168" s="20" t="str">
        <f t="shared" si="45"/>
        <v>YES</v>
      </c>
      <c r="CH168" s="20">
        <v>3</v>
      </c>
      <c r="CI168" s="27">
        <v>0</v>
      </c>
      <c r="CJ168" s="27">
        <v>174000</v>
      </c>
      <c r="CK168" s="21">
        <v>1</v>
      </c>
      <c r="CL168" s="27">
        <v>348000</v>
      </c>
      <c r="CM168" s="20" t="s">
        <v>3243</v>
      </c>
      <c r="CN168" s="20" t="s">
        <v>3244</v>
      </c>
      <c r="CO168" s="20" t="s">
        <v>16</v>
      </c>
      <c r="CP168" s="20" t="s">
        <v>16</v>
      </c>
      <c r="CQ168" s="20" t="s">
        <v>16</v>
      </c>
      <c r="CR168" s="20" t="s">
        <v>16</v>
      </c>
      <c r="CS168" s="27">
        <v>1551724.14</v>
      </c>
      <c r="CT168" s="79">
        <f>IF(OR(CS168="",CS168="-"),"NA",IF(CS168&gt;10000000000,1,IF(CS168&gt;3000000000,2,IF(CS168&gt;1000000000,3,IF(CS168&gt;600000000,4,IF(CS168&gt;200000000,5,IF(CS168&gt;100000000,6,IF(CS168&gt;50000000,7,IF(CS168&gt;30000000,8,IF(CS168&gt;10000000,9,IF(CS168&gt;7000000,10,IF(CS168&gt;4000000,11,IF(CS168&gt;2000000,12,IF(CS168&gt;1000000,13,IF(CS168&gt;700000,14,IF(CS168&gt;600000,15,IF(CS168&gt;500000,16,IF(CS168&gt;400000,17,IF(CS168&gt;300000,18,IF(CS168&gt;200000,19,IF(CS168&gt;=0,20,ERROR”)))))))))))))))))))))</f>
        <v>13</v>
      </c>
      <c r="CU168" s="27">
        <v>1800000.0023999996</v>
      </c>
      <c r="CV168" s="27">
        <f t="shared" si="31"/>
        <v>848275.8600000001</v>
      </c>
      <c r="CW168" s="32">
        <v>0.35344827500000003</v>
      </c>
      <c r="CX168" s="32">
        <v>0.64655172499999991</v>
      </c>
      <c r="CY168" s="27">
        <v>599999.99760000035</v>
      </c>
      <c r="CZ168" s="20">
        <v>23</v>
      </c>
      <c r="DA168" s="66">
        <f>IF(OR(CZ168="",CZ168="-"),"NA",IF(CZ168&gt;300,1,IF(CZ168&gt;200,2,IF(CZ168&gt;100,3,IF(CZ168&gt;50,4,IF(CZ168&gt;40,5,IF(CZ168&gt;30,6,IF(CZ168&gt;20,7,IF(CZ168&gt;10,8,IF(CZ168&lt;=9,9,”ERROR”))))))))))</f>
        <v>7</v>
      </c>
      <c r="DB168" s="20">
        <v>364</v>
      </c>
      <c r="DC168" s="20">
        <v>12.133333333333333</v>
      </c>
      <c r="DD168" s="20" t="s">
        <v>3245</v>
      </c>
      <c r="DE168" s="20">
        <v>0</v>
      </c>
      <c r="DF168" s="20"/>
      <c r="DG168" s="20">
        <v>0</v>
      </c>
      <c r="DH168" s="20" t="s">
        <v>16</v>
      </c>
      <c r="DI168" s="20">
        <v>2</v>
      </c>
      <c r="DJ168" s="20">
        <v>1</v>
      </c>
      <c r="DK168" s="20" t="s">
        <v>16</v>
      </c>
      <c r="DL168" s="20" t="s">
        <v>16</v>
      </c>
      <c r="DM168" s="20" t="s">
        <v>16</v>
      </c>
      <c r="DN168" s="20"/>
      <c r="DO168" s="33">
        <f t="shared" si="34"/>
        <v>1</v>
      </c>
      <c r="DP168" s="33">
        <f t="shared" si="35"/>
        <v>0</v>
      </c>
      <c r="DQ168" s="33">
        <f t="shared" si="36"/>
        <v>0</v>
      </c>
      <c r="DR168" s="33">
        <f t="shared" si="37"/>
        <v>1</v>
      </c>
      <c r="DS168" s="27">
        <f t="shared" si="38"/>
        <v>1551724.14</v>
      </c>
      <c r="DT168" s="27">
        <f t="shared" si="39"/>
        <v>0</v>
      </c>
      <c r="DU168" s="27">
        <f t="shared" si="40"/>
        <v>1551724.14</v>
      </c>
      <c r="DV168" s="27">
        <f t="shared" si="41"/>
        <v>0</v>
      </c>
      <c r="DW168" s="27">
        <f t="shared" si="46"/>
        <v>1551724.14</v>
      </c>
      <c r="DX168" s="20">
        <v>7</v>
      </c>
      <c r="DY168" s="20">
        <v>33</v>
      </c>
      <c r="DZ168" s="20">
        <v>14</v>
      </c>
      <c r="EA168" s="20" t="s">
        <v>16</v>
      </c>
      <c r="EB168" s="20">
        <v>1551724.14</v>
      </c>
      <c r="EC168" s="20">
        <v>0</v>
      </c>
      <c r="ED168" s="20" t="s">
        <v>3246</v>
      </c>
      <c r="EE168" s="20">
        <v>0</v>
      </c>
      <c r="EF168" s="20">
        <v>155172.41</v>
      </c>
      <c r="EG168" s="20" t="s">
        <v>316</v>
      </c>
      <c r="EH168" s="20">
        <v>1551724.14</v>
      </c>
      <c r="EI168" s="20">
        <v>2</v>
      </c>
      <c r="EJ168" s="20">
        <v>3</v>
      </c>
      <c r="EK168" s="20">
        <v>0</v>
      </c>
      <c r="EL168" s="20" t="s">
        <v>2806</v>
      </c>
      <c r="EM168" s="20" t="s">
        <v>3237</v>
      </c>
      <c r="EN168" s="20" t="s">
        <v>16</v>
      </c>
      <c r="EO168" s="20" t="s">
        <v>3242</v>
      </c>
      <c r="EP168" s="20" t="s">
        <v>16</v>
      </c>
      <c r="EQ168" s="20">
        <v>3</v>
      </c>
      <c r="ER168" s="20" t="s">
        <v>2933</v>
      </c>
      <c r="ES168" s="20" t="s">
        <v>3240</v>
      </c>
      <c r="ET168" s="20">
        <v>54</v>
      </c>
      <c r="EU168" s="20" t="s">
        <v>906</v>
      </c>
      <c r="EV168" s="20" t="s">
        <v>799</v>
      </c>
      <c r="EW168" s="20" t="s">
        <v>251</v>
      </c>
      <c r="EX168" s="34">
        <v>18</v>
      </c>
      <c r="EY168" s="58">
        <v>1</v>
      </c>
      <c r="EZ168" s="21"/>
    </row>
    <row r="169" spans="1:156" s="64" customFormat="1" ht="12.75" customHeight="1" x14ac:dyDescent="0.2">
      <c r="A169" s="64" t="s">
        <v>3167</v>
      </c>
      <c r="B169" s="64" t="s">
        <v>514</v>
      </c>
      <c r="C169" s="64">
        <v>1147362</v>
      </c>
      <c r="D169" s="64" t="s">
        <v>3167</v>
      </c>
      <c r="E169" s="64" t="s">
        <v>3168</v>
      </c>
      <c r="F169" s="64" t="s">
        <v>514</v>
      </c>
      <c r="G169" s="20" t="s">
        <v>194</v>
      </c>
      <c r="H169" s="20">
        <v>6220</v>
      </c>
      <c r="I169" s="20" t="s">
        <v>358</v>
      </c>
      <c r="J169" s="22" t="s">
        <v>3169</v>
      </c>
      <c r="K169" s="23">
        <v>0</v>
      </c>
      <c r="L169" s="23">
        <v>1</v>
      </c>
      <c r="M169" s="23" t="s">
        <v>16</v>
      </c>
      <c r="N169" s="23">
        <v>1</v>
      </c>
      <c r="O169" s="24" t="s">
        <v>345</v>
      </c>
      <c r="P169" s="20" t="s">
        <v>3170</v>
      </c>
      <c r="Q169" s="20" t="s">
        <v>3171</v>
      </c>
      <c r="R169" s="20" t="s">
        <v>3172</v>
      </c>
      <c r="S169" s="20">
        <v>3</v>
      </c>
      <c r="T169" s="25" t="s">
        <v>1831</v>
      </c>
      <c r="U169" s="20" t="s">
        <v>695</v>
      </c>
      <c r="V169" s="20" t="s">
        <v>251</v>
      </c>
      <c r="W169" s="26">
        <v>37326</v>
      </c>
      <c r="X169" s="20">
        <v>192</v>
      </c>
      <c r="Y169" s="20" t="s">
        <v>251</v>
      </c>
      <c r="Z169" s="20">
        <f t="shared" si="32"/>
        <v>5322</v>
      </c>
      <c r="AA169" s="20" t="s">
        <v>3173</v>
      </c>
      <c r="AB169" s="20">
        <v>46101</v>
      </c>
      <c r="AC169" s="27">
        <v>42241379.310000002</v>
      </c>
      <c r="AD169" s="20" t="s">
        <v>2806</v>
      </c>
      <c r="AE169" s="20" t="s">
        <v>3174</v>
      </c>
      <c r="AF169" s="20">
        <v>2</v>
      </c>
      <c r="AG169" s="20">
        <v>1</v>
      </c>
      <c r="AH169" s="21" t="s">
        <v>2896</v>
      </c>
      <c r="AI169" s="21" t="s">
        <v>289</v>
      </c>
      <c r="AJ169" s="20">
        <v>3</v>
      </c>
      <c r="AK169" s="20">
        <v>1</v>
      </c>
      <c r="AL169" s="20">
        <v>0</v>
      </c>
      <c r="AM169" s="20">
        <v>0</v>
      </c>
      <c r="AN169" s="20">
        <v>1</v>
      </c>
      <c r="AO169" s="20" t="s">
        <v>16</v>
      </c>
      <c r="AP169" s="26">
        <v>42633</v>
      </c>
      <c r="AQ169" s="26" t="s">
        <v>16</v>
      </c>
      <c r="AR169" s="26" t="s">
        <v>16</v>
      </c>
      <c r="AS169" s="20" t="s">
        <v>16</v>
      </c>
      <c r="AT169" s="26">
        <v>42642</v>
      </c>
      <c r="AU169" s="26">
        <v>42636</v>
      </c>
      <c r="AV169" s="26" t="s">
        <v>16</v>
      </c>
      <c r="AW169" s="28" t="s">
        <v>16</v>
      </c>
      <c r="AX169" s="28" t="s">
        <v>16</v>
      </c>
      <c r="AY169" s="28" t="s">
        <v>16</v>
      </c>
      <c r="AZ169" s="28" t="s">
        <v>16</v>
      </c>
      <c r="BA169" s="28" t="s">
        <v>16</v>
      </c>
      <c r="BB169" s="29">
        <v>1</v>
      </c>
      <c r="BC169" s="26">
        <v>42648</v>
      </c>
      <c r="BD169" s="26">
        <v>42920</v>
      </c>
      <c r="BE169" s="26">
        <v>42647</v>
      </c>
      <c r="BF169" s="20" t="s">
        <v>3175</v>
      </c>
      <c r="BG169" s="30">
        <v>0.1</v>
      </c>
      <c r="BH169" s="27">
        <v>3363510</v>
      </c>
      <c r="BI169" s="20">
        <v>1</v>
      </c>
      <c r="BJ169" s="20">
        <v>5</v>
      </c>
      <c r="BK169" s="20" t="s">
        <v>16</v>
      </c>
      <c r="BL169" s="20">
        <v>33635100</v>
      </c>
      <c r="BM169" s="20">
        <v>3</v>
      </c>
      <c r="BN169" s="20" t="s">
        <v>16</v>
      </c>
      <c r="BO169" s="20" t="s">
        <v>16</v>
      </c>
      <c r="BP169" s="20" t="s">
        <v>16</v>
      </c>
      <c r="BQ169" s="20" t="s">
        <v>16</v>
      </c>
      <c r="BR169" s="20" t="s">
        <v>16</v>
      </c>
      <c r="BS169" s="20" t="s">
        <v>16</v>
      </c>
      <c r="BT169" s="20">
        <v>3</v>
      </c>
      <c r="BU169" s="20">
        <v>2</v>
      </c>
      <c r="BV169" s="20">
        <v>1</v>
      </c>
      <c r="BW169" s="20">
        <v>4</v>
      </c>
      <c r="BX169" s="20">
        <v>0</v>
      </c>
      <c r="BY169" s="20">
        <v>0</v>
      </c>
      <c r="BZ169" s="20">
        <v>0</v>
      </c>
      <c r="CA169" s="20">
        <v>0</v>
      </c>
      <c r="CB169" s="20">
        <v>0</v>
      </c>
      <c r="CC169" s="20">
        <v>0</v>
      </c>
      <c r="CD169" s="20">
        <v>0</v>
      </c>
      <c r="CE169" s="20">
        <f t="shared" si="33"/>
        <v>0</v>
      </c>
      <c r="CF169" s="20" t="str">
        <f t="shared" si="44"/>
        <v>YES</v>
      </c>
      <c r="CG169" s="20" t="str">
        <f t="shared" si="45"/>
        <v>YES</v>
      </c>
      <c r="CH169" s="20">
        <v>4</v>
      </c>
      <c r="CI169" s="27">
        <v>0</v>
      </c>
      <c r="CJ169" s="27">
        <v>2325120</v>
      </c>
      <c r="CK169" s="21">
        <v>1</v>
      </c>
      <c r="CL169" s="27">
        <v>16833510</v>
      </c>
      <c r="CM169" s="20" t="s">
        <v>3176</v>
      </c>
      <c r="CN169" s="20" t="s">
        <v>3177</v>
      </c>
      <c r="CO169" s="20" t="s">
        <v>3178</v>
      </c>
      <c r="CP169" s="20" t="s">
        <v>16</v>
      </c>
      <c r="CQ169" s="20" t="s">
        <v>16</v>
      </c>
      <c r="CR169" s="20" t="s">
        <v>16</v>
      </c>
      <c r="CS169" s="27">
        <v>33635100</v>
      </c>
      <c r="CT169" s="79">
        <f>IF(OR(CS169="",CS169="-"),"NA",IF(CS169&gt;10000000000,1,IF(CS169&gt;3000000000,2,IF(CS169&gt;1000000000,3,IF(CS169&gt;600000000,4,IF(CS169&gt;200000000,5,IF(CS169&gt;100000000,6,IF(CS169&gt;50000000,7,IF(CS169&gt;30000000,8,IF(CS169&gt;10000000,9,IF(CS169&gt;7000000,10,IF(CS169&gt;4000000,11,IF(CS169&gt;2000000,12,IF(CS169&gt;1000000,13,IF(CS169&gt;700000,14,IF(CS169&gt;600000,15,IF(CS169&gt;500000,16,IF(CS169&gt;400000,17,IF(CS169&gt;300000,18,IF(CS169&gt;200000,19,IF(CS169&gt;=0,20,ERROR”)))))))))))))))))))))</f>
        <v>8</v>
      </c>
      <c r="CU169" s="27">
        <v>39016716</v>
      </c>
      <c r="CV169" s="27">
        <f t="shared" si="31"/>
        <v>8606279.3100000024</v>
      </c>
      <c r="CW169" s="32">
        <v>0.20374048978941833</v>
      </c>
      <c r="CX169" s="32">
        <v>0.79625951021058161</v>
      </c>
      <c r="CY169" s="27">
        <v>3224663.3100000024</v>
      </c>
      <c r="CZ169" s="20">
        <v>15</v>
      </c>
      <c r="DA169" s="66">
        <f>IF(OR(CZ169="",CZ169="-"),"NA",IF(CZ169&gt;300,1,IF(CZ169&gt;200,2,IF(CZ169&gt;100,3,IF(CZ169&gt;50,4,IF(CZ169&gt;40,5,IF(CZ169&gt;30,6,IF(CZ169&gt;20,7,IF(CZ169&gt;10,8,IF(CZ169&lt;=9,9,”ERROR”))))))))))</f>
        <v>8</v>
      </c>
      <c r="DB169" s="20">
        <v>272</v>
      </c>
      <c r="DC169" s="20">
        <v>9.0666666666666664</v>
      </c>
      <c r="DD169" s="20" t="s">
        <v>3179</v>
      </c>
      <c r="DE169" s="20">
        <v>1</v>
      </c>
      <c r="DF169" s="20">
        <v>1</v>
      </c>
      <c r="DG169" s="20">
        <v>0</v>
      </c>
      <c r="DH169" s="20" t="s">
        <v>16</v>
      </c>
      <c r="DI169" s="20">
        <v>0</v>
      </c>
      <c r="DJ169" s="20">
        <v>1</v>
      </c>
      <c r="DK169" s="20" t="s">
        <v>16</v>
      </c>
      <c r="DL169" s="20" t="s">
        <v>16</v>
      </c>
      <c r="DM169" s="20" t="s">
        <v>16</v>
      </c>
      <c r="DN169" s="20"/>
      <c r="DO169" s="33">
        <f t="shared" si="34"/>
        <v>1</v>
      </c>
      <c r="DP169" s="33">
        <f t="shared" si="35"/>
        <v>0</v>
      </c>
      <c r="DQ169" s="33">
        <f t="shared" si="36"/>
        <v>0</v>
      </c>
      <c r="DR169" s="33">
        <f t="shared" si="37"/>
        <v>1</v>
      </c>
      <c r="DS169" s="27">
        <f t="shared" si="38"/>
        <v>33635100</v>
      </c>
      <c r="DT169" s="27">
        <f t="shared" si="39"/>
        <v>0</v>
      </c>
      <c r="DU169" s="27">
        <f t="shared" si="40"/>
        <v>33635100</v>
      </c>
      <c r="DV169" s="27">
        <f t="shared" si="41"/>
        <v>0</v>
      </c>
      <c r="DW169" s="27">
        <f t="shared" si="46"/>
        <v>33635100</v>
      </c>
      <c r="DX169" s="20">
        <v>11</v>
      </c>
      <c r="DY169" s="20">
        <v>79</v>
      </c>
      <c r="DZ169" s="20">
        <v>13</v>
      </c>
      <c r="EA169" s="20" t="s">
        <v>16</v>
      </c>
      <c r="EB169" s="20">
        <v>33635100</v>
      </c>
      <c r="EC169" s="20">
        <v>0</v>
      </c>
      <c r="ED169" s="20" t="s">
        <v>2950</v>
      </c>
      <c r="EE169" s="20">
        <v>0</v>
      </c>
      <c r="EF169" s="20">
        <v>3363510</v>
      </c>
      <c r="EG169" s="27" t="s">
        <v>403</v>
      </c>
      <c r="EH169" s="20">
        <v>33635100</v>
      </c>
      <c r="EI169" s="20">
        <v>3</v>
      </c>
      <c r="EJ169" s="20">
        <v>4</v>
      </c>
      <c r="EK169" s="20">
        <v>0</v>
      </c>
      <c r="EL169" s="20" t="s">
        <v>2806</v>
      </c>
      <c r="EM169" s="20" t="s">
        <v>3175</v>
      </c>
      <c r="EN169" s="20" t="s">
        <v>16</v>
      </c>
      <c r="EO169" s="20" t="s">
        <v>3174</v>
      </c>
      <c r="EP169" s="20" t="s">
        <v>16</v>
      </c>
      <c r="EQ169" s="20">
        <v>3</v>
      </c>
      <c r="ER169" s="20" t="s">
        <v>3180</v>
      </c>
      <c r="ES169" s="20" t="s">
        <v>3172</v>
      </c>
      <c r="ET169" s="20">
        <v>3</v>
      </c>
      <c r="EU169" s="20" t="s">
        <v>1831</v>
      </c>
      <c r="EV169" s="20" t="s">
        <v>698</v>
      </c>
      <c r="EW169" s="20" t="s">
        <v>251</v>
      </c>
      <c r="EX169" s="34">
        <v>9</v>
      </c>
      <c r="EY169" s="58">
        <v>1</v>
      </c>
      <c r="EZ169" s="21"/>
    </row>
    <row r="170" spans="1:156" s="64" customFormat="1" ht="12.75" customHeight="1" x14ac:dyDescent="0.2">
      <c r="A170" s="64" t="s">
        <v>3204</v>
      </c>
      <c r="B170" s="64" t="s">
        <v>540</v>
      </c>
      <c r="C170" s="64">
        <v>1136591</v>
      </c>
      <c r="D170" s="64" t="s">
        <v>3204</v>
      </c>
      <c r="E170" s="64" t="s">
        <v>3205</v>
      </c>
      <c r="F170" s="64" t="s">
        <v>540</v>
      </c>
      <c r="G170" s="20" t="s">
        <v>194</v>
      </c>
      <c r="H170" s="20">
        <v>6220</v>
      </c>
      <c r="I170" s="20" t="s">
        <v>358</v>
      </c>
      <c r="J170" s="22" t="s">
        <v>3206</v>
      </c>
      <c r="K170" s="23">
        <v>1</v>
      </c>
      <c r="L170" s="23">
        <v>1</v>
      </c>
      <c r="M170" s="23">
        <v>3</v>
      </c>
      <c r="N170" s="23">
        <v>1</v>
      </c>
      <c r="O170" s="24" t="s">
        <v>541</v>
      </c>
      <c r="P170" s="20" t="s">
        <v>3207</v>
      </c>
      <c r="Q170" s="20" t="s">
        <v>3208</v>
      </c>
      <c r="R170" s="20" t="s">
        <v>2849</v>
      </c>
      <c r="S170" s="20">
        <v>404</v>
      </c>
      <c r="T170" s="25" t="s">
        <v>648</v>
      </c>
      <c r="U170" s="20" t="s">
        <v>695</v>
      </c>
      <c r="V170" s="20" t="s">
        <v>251</v>
      </c>
      <c r="W170" s="26">
        <v>33780</v>
      </c>
      <c r="X170" s="20">
        <v>182</v>
      </c>
      <c r="Y170" s="20" t="s">
        <v>251</v>
      </c>
      <c r="Z170" s="20">
        <f t="shared" si="32"/>
        <v>8891</v>
      </c>
      <c r="AA170" s="20" t="s">
        <v>3209</v>
      </c>
      <c r="AB170" s="20">
        <v>46101</v>
      </c>
      <c r="AC170" s="27">
        <v>45000000</v>
      </c>
      <c r="AD170" s="20" t="s">
        <v>2806</v>
      </c>
      <c r="AE170" s="20" t="s">
        <v>3210</v>
      </c>
      <c r="AF170" s="20">
        <v>11</v>
      </c>
      <c r="AG170" s="20">
        <v>1</v>
      </c>
      <c r="AH170" s="21" t="s">
        <v>16</v>
      </c>
      <c r="AI170" s="21">
        <v>0</v>
      </c>
      <c r="AJ170" s="20">
        <v>17</v>
      </c>
      <c r="AK170" s="20">
        <v>0</v>
      </c>
      <c r="AL170" s="20" t="s">
        <v>16</v>
      </c>
      <c r="AM170" s="20">
        <v>0</v>
      </c>
      <c r="AN170" s="20">
        <v>1</v>
      </c>
      <c r="AO170" s="20" t="s">
        <v>16</v>
      </c>
      <c r="AP170" s="26">
        <v>42605</v>
      </c>
      <c r="AQ170" s="26">
        <v>42611</v>
      </c>
      <c r="AR170" s="26" t="s">
        <v>16</v>
      </c>
      <c r="AS170" s="20">
        <v>6</v>
      </c>
      <c r="AT170" s="26">
        <v>42643</v>
      </c>
      <c r="AU170" s="26">
        <v>42622</v>
      </c>
      <c r="AV170" s="26" t="s">
        <v>16</v>
      </c>
      <c r="AW170" s="28" t="s">
        <v>16</v>
      </c>
      <c r="AX170" s="28" t="s">
        <v>16</v>
      </c>
      <c r="AY170" s="28" t="s">
        <v>16</v>
      </c>
      <c r="AZ170" s="28" t="s">
        <v>16</v>
      </c>
      <c r="BA170" s="28" t="s">
        <v>16</v>
      </c>
      <c r="BB170" s="29">
        <v>1</v>
      </c>
      <c r="BC170" s="26">
        <v>42671</v>
      </c>
      <c r="BD170" s="26">
        <v>43036</v>
      </c>
      <c r="BE170" s="26">
        <v>42657</v>
      </c>
      <c r="BF170" s="20" t="s">
        <v>3206</v>
      </c>
      <c r="BG170" s="30">
        <v>0.1</v>
      </c>
      <c r="BH170" s="27">
        <v>3105600</v>
      </c>
      <c r="BI170" s="20" t="s">
        <v>16</v>
      </c>
      <c r="BJ170" s="20" t="s">
        <v>16</v>
      </c>
      <c r="BK170" s="20" t="s">
        <v>16</v>
      </c>
      <c r="BL170" s="20">
        <v>31056000</v>
      </c>
      <c r="BM170" s="20">
        <v>9</v>
      </c>
      <c r="BN170" s="20" t="s">
        <v>16</v>
      </c>
      <c r="BO170" s="20" t="s">
        <v>16</v>
      </c>
      <c r="BP170" s="20" t="s">
        <v>16</v>
      </c>
      <c r="BQ170" s="20" t="s">
        <v>16</v>
      </c>
      <c r="BR170" s="20" t="s">
        <v>16</v>
      </c>
      <c r="BS170" s="20" t="s">
        <v>16</v>
      </c>
      <c r="BT170" s="20">
        <v>190</v>
      </c>
      <c r="BU170" s="20">
        <v>38</v>
      </c>
      <c r="BV170" s="20">
        <v>1</v>
      </c>
      <c r="BW170" s="20">
        <v>3</v>
      </c>
      <c r="BX170" s="20">
        <v>2</v>
      </c>
      <c r="BY170" s="20" t="s">
        <v>289</v>
      </c>
      <c r="BZ170" s="20" t="s">
        <v>16</v>
      </c>
      <c r="CA170" s="20" t="s">
        <v>16</v>
      </c>
      <c r="CB170" s="20">
        <v>2</v>
      </c>
      <c r="CC170" s="20">
        <v>0</v>
      </c>
      <c r="CD170" s="20">
        <v>0</v>
      </c>
      <c r="CE170" s="20">
        <f t="shared" si="33"/>
        <v>2</v>
      </c>
      <c r="CF170" s="20" t="str">
        <f t="shared" si="44"/>
        <v>YES</v>
      </c>
      <c r="CG170" s="20" t="str">
        <f t="shared" si="45"/>
        <v>YES</v>
      </c>
      <c r="CH170" s="20">
        <v>1</v>
      </c>
      <c r="CI170" s="27">
        <v>2</v>
      </c>
      <c r="CJ170" s="27" t="s">
        <v>16</v>
      </c>
      <c r="CK170" s="21" t="s">
        <v>4864</v>
      </c>
      <c r="CL170" s="50" t="s">
        <v>16</v>
      </c>
      <c r="CM170" s="20" t="s">
        <v>3211</v>
      </c>
      <c r="CN170" s="20" t="s">
        <v>3212</v>
      </c>
      <c r="CO170" s="20" t="s">
        <v>3213</v>
      </c>
      <c r="CP170" s="20" t="s">
        <v>3214</v>
      </c>
      <c r="CQ170" s="20" t="s">
        <v>16</v>
      </c>
      <c r="CR170" s="20" t="s">
        <v>16</v>
      </c>
      <c r="CS170" s="27">
        <v>31056000</v>
      </c>
      <c r="CT170" s="79">
        <f>IF(OR(CS170="",CS170="-"),"NA",IF(CS170&gt;10000000000,1,IF(CS170&gt;3000000000,2,IF(CS170&gt;1000000000,3,IF(CS170&gt;600000000,4,IF(CS170&gt;200000000,5,IF(CS170&gt;100000000,6,IF(CS170&gt;50000000,7,IF(CS170&gt;30000000,8,IF(CS170&gt;10000000,9,IF(CS170&gt;7000000,10,IF(CS170&gt;4000000,11,IF(CS170&gt;2000000,12,IF(CS170&gt;1000000,13,IF(CS170&gt;700000,14,IF(CS170&gt;600000,15,IF(CS170&gt;500000,16,IF(CS170&gt;400000,17,IF(CS170&gt;300000,18,IF(CS170&gt;200000,19,IF(CS170&gt;=0,20,ERROR”)))))))))))))))))))))</f>
        <v>8</v>
      </c>
      <c r="CU170" s="27">
        <v>36024960</v>
      </c>
      <c r="CV170" s="27">
        <f t="shared" si="31"/>
        <v>13944000</v>
      </c>
      <c r="CW170" s="32">
        <v>0.30986666666666668</v>
      </c>
      <c r="CX170" s="32">
        <v>0.69013333333333338</v>
      </c>
      <c r="CY170" s="27">
        <v>8975040</v>
      </c>
      <c r="CZ170" s="20">
        <v>66</v>
      </c>
      <c r="DA170" s="66">
        <f>IF(OR(CZ170="",CZ170="-"),"NA",IF(CZ170&gt;300,1,IF(CZ170&gt;200,2,IF(CZ170&gt;100,3,IF(CZ170&gt;50,4,IF(CZ170&gt;40,5,IF(CZ170&gt;30,6,IF(CZ170&gt;20,7,IF(CZ170&gt;10,8,IF(CZ170&lt;=9,9,”ERROR”))))))))))</f>
        <v>4</v>
      </c>
      <c r="DB170" s="20">
        <v>365</v>
      </c>
      <c r="DC170" s="20">
        <v>12.166666666666666</v>
      </c>
      <c r="DD170" s="20" t="s">
        <v>3215</v>
      </c>
      <c r="DE170" s="20">
        <v>0</v>
      </c>
      <c r="DF170" s="20"/>
      <c r="DG170" s="20">
        <v>0</v>
      </c>
      <c r="DH170" s="20" t="s">
        <v>16</v>
      </c>
      <c r="DI170" s="20">
        <v>0</v>
      </c>
      <c r="DJ170" s="20">
        <v>1</v>
      </c>
      <c r="DK170" s="20" t="s">
        <v>16</v>
      </c>
      <c r="DL170" s="20" t="s">
        <v>16</v>
      </c>
      <c r="DM170" s="20" t="s">
        <v>16</v>
      </c>
      <c r="DN170" s="20"/>
      <c r="DO170" s="33">
        <f t="shared" si="34"/>
        <v>1</v>
      </c>
      <c r="DP170" s="33">
        <f t="shared" si="35"/>
        <v>0</v>
      </c>
      <c r="DQ170" s="33">
        <f t="shared" si="36"/>
        <v>0</v>
      </c>
      <c r="DR170" s="33">
        <f t="shared" si="37"/>
        <v>1</v>
      </c>
      <c r="DS170" s="27">
        <f t="shared" si="38"/>
        <v>31056000</v>
      </c>
      <c r="DT170" s="27">
        <f t="shared" si="39"/>
        <v>0</v>
      </c>
      <c r="DU170" s="27">
        <f t="shared" si="40"/>
        <v>31056000</v>
      </c>
      <c r="DV170" s="27">
        <f t="shared" si="41"/>
        <v>0</v>
      </c>
      <c r="DW170" s="27">
        <f t="shared" si="46"/>
        <v>31056000</v>
      </c>
      <c r="DX170" s="20">
        <v>4</v>
      </c>
      <c r="DY170" s="20">
        <v>22</v>
      </c>
      <c r="DZ170" s="20">
        <v>12</v>
      </c>
      <c r="EA170" s="20" t="s">
        <v>16</v>
      </c>
      <c r="EB170" s="20">
        <v>31056000</v>
      </c>
      <c r="EC170" s="20">
        <v>0</v>
      </c>
      <c r="ED170" s="20" t="s">
        <v>2950</v>
      </c>
      <c r="EE170" s="20">
        <v>0</v>
      </c>
      <c r="EF170" s="20">
        <v>3105600</v>
      </c>
      <c r="EG170" s="27" t="s">
        <v>403</v>
      </c>
      <c r="EH170" s="20">
        <v>31056000</v>
      </c>
      <c r="EI170" s="20">
        <v>9</v>
      </c>
      <c r="EJ170" s="20">
        <v>3</v>
      </c>
      <c r="EK170" s="20">
        <v>2</v>
      </c>
      <c r="EL170" s="20" t="s">
        <v>2806</v>
      </c>
      <c r="EM170" s="20" t="s">
        <v>3206</v>
      </c>
      <c r="EN170" s="20" t="s">
        <v>16</v>
      </c>
      <c r="EO170" s="20" t="s">
        <v>3210</v>
      </c>
      <c r="EP170" s="20" t="s">
        <v>16</v>
      </c>
      <c r="EQ170" s="20">
        <v>190</v>
      </c>
      <c r="ER170" s="20" t="s">
        <v>3216</v>
      </c>
      <c r="ES170" s="20" t="s">
        <v>2849</v>
      </c>
      <c r="ET170" s="20">
        <v>404</v>
      </c>
      <c r="EU170" s="20" t="s">
        <v>648</v>
      </c>
      <c r="EV170" s="20" t="s">
        <v>698</v>
      </c>
      <c r="EW170" s="20" t="s">
        <v>251</v>
      </c>
      <c r="EX170" s="34">
        <v>37</v>
      </c>
      <c r="EY170" s="59">
        <v>0.72499999999999998</v>
      </c>
      <c r="EZ170" s="21"/>
    </row>
    <row r="171" spans="1:156" s="64" customFormat="1" ht="12.75" customHeight="1" x14ac:dyDescent="0.2">
      <c r="A171" s="64" t="s">
        <v>3204</v>
      </c>
      <c r="B171" s="64" t="s">
        <v>540</v>
      </c>
      <c r="C171" s="64">
        <v>1136591</v>
      </c>
      <c r="D171" s="64" t="s">
        <v>3204</v>
      </c>
      <c r="E171" s="64" t="s">
        <v>16</v>
      </c>
      <c r="F171" s="64" t="s">
        <v>540</v>
      </c>
      <c r="G171" s="20" t="s">
        <v>194</v>
      </c>
      <c r="H171" s="20">
        <v>6220</v>
      </c>
      <c r="I171" s="20" t="s">
        <v>358</v>
      </c>
      <c r="J171" s="22" t="s">
        <v>3206</v>
      </c>
      <c r="K171" s="23">
        <v>1</v>
      </c>
      <c r="L171" s="23">
        <v>1</v>
      </c>
      <c r="M171" s="23">
        <v>3</v>
      </c>
      <c r="N171" s="23">
        <v>2</v>
      </c>
      <c r="O171" s="24" t="s">
        <v>3217</v>
      </c>
      <c r="P171" s="20" t="s">
        <v>3218</v>
      </c>
      <c r="Q171" s="20" t="s">
        <v>3219</v>
      </c>
      <c r="R171" s="20" t="s">
        <v>3220</v>
      </c>
      <c r="S171" s="20">
        <v>23</v>
      </c>
      <c r="T171" s="25" t="s">
        <v>3221</v>
      </c>
      <c r="U171" s="20" t="s">
        <v>3222</v>
      </c>
      <c r="V171" s="20" t="s">
        <v>3223</v>
      </c>
      <c r="W171" s="26">
        <v>32486</v>
      </c>
      <c r="X171" s="20" t="s">
        <v>1599</v>
      </c>
      <c r="Y171" s="20" t="s">
        <v>3223</v>
      </c>
      <c r="Z171" s="20">
        <f t="shared" si="32"/>
        <v>10185</v>
      </c>
      <c r="AA171" s="20" t="s">
        <v>3209</v>
      </c>
      <c r="AB171" s="20">
        <v>46101</v>
      </c>
      <c r="AC171" s="27">
        <v>45000000</v>
      </c>
      <c r="AD171" s="20" t="s">
        <v>2806</v>
      </c>
      <c r="AE171" s="20" t="s">
        <v>3210</v>
      </c>
      <c r="AF171" s="20" t="s">
        <v>16</v>
      </c>
      <c r="AG171" s="20">
        <v>1</v>
      </c>
      <c r="AH171" s="21" t="s">
        <v>16</v>
      </c>
      <c r="AI171" s="21" t="s">
        <v>16</v>
      </c>
      <c r="AJ171" s="20">
        <v>17</v>
      </c>
      <c r="AK171" s="20">
        <v>0</v>
      </c>
      <c r="AL171" s="20" t="s">
        <v>16</v>
      </c>
      <c r="AM171" s="20">
        <v>0</v>
      </c>
      <c r="AN171" s="20">
        <v>1</v>
      </c>
      <c r="AO171" s="20" t="s">
        <v>16</v>
      </c>
      <c r="AP171" s="26">
        <v>42699</v>
      </c>
      <c r="AQ171" s="26">
        <v>42611</v>
      </c>
      <c r="AR171" s="26" t="s">
        <v>16</v>
      </c>
      <c r="AS171" s="20">
        <v>6</v>
      </c>
      <c r="AT171" s="26">
        <v>42709</v>
      </c>
      <c r="AU171" s="26">
        <v>42622</v>
      </c>
      <c r="AV171" s="26" t="s">
        <v>16</v>
      </c>
      <c r="AW171" s="28" t="s">
        <v>16</v>
      </c>
      <c r="AX171" s="28" t="s">
        <v>16</v>
      </c>
      <c r="AY171" s="28" t="s">
        <v>16</v>
      </c>
      <c r="AZ171" s="28" t="s">
        <v>16</v>
      </c>
      <c r="BA171" s="28" t="s">
        <v>16</v>
      </c>
      <c r="BB171" s="29">
        <v>1</v>
      </c>
      <c r="BC171" s="26">
        <v>42671</v>
      </c>
      <c r="BD171" s="26">
        <v>43036</v>
      </c>
      <c r="BE171" s="26">
        <v>42657</v>
      </c>
      <c r="BF171" s="20" t="s">
        <v>3206</v>
      </c>
      <c r="BG171" s="30">
        <v>0.1</v>
      </c>
      <c r="BH171" s="27">
        <v>3105600</v>
      </c>
      <c r="BI171" s="20" t="s">
        <v>16</v>
      </c>
      <c r="BJ171" s="20" t="s">
        <v>16</v>
      </c>
      <c r="BK171" s="20" t="s">
        <v>16</v>
      </c>
      <c r="BL171" s="20">
        <v>31056000</v>
      </c>
      <c r="BM171" s="20">
        <v>9</v>
      </c>
      <c r="BN171" s="20" t="s">
        <v>16</v>
      </c>
      <c r="BO171" s="20" t="s">
        <v>16</v>
      </c>
      <c r="BP171" s="20" t="s">
        <v>16</v>
      </c>
      <c r="BQ171" s="20" t="s">
        <v>16</v>
      </c>
      <c r="BR171" s="20" t="s">
        <v>16</v>
      </c>
      <c r="BS171" s="20" t="s">
        <v>16</v>
      </c>
      <c r="BT171" s="20">
        <v>190</v>
      </c>
      <c r="BU171" s="20">
        <v>38</v>
      </c>
      <c r="BV171" s="20">
        <v>1</v>
      </c>
      <c r="BW171" s="20">
        <v>3</v>
      </c>
      <c r="BX171" s="20">
        <v>2</v>
      </c>
      <c r="BY171" s="20" t="s">
        <v>289</v>
      </c>
      <c r="BZ171" s="20" t="s">
        <v>16</v>
      </c>
      <c r="CA171" s="20" t="s">
        <v>16</v>
      </c>
      <c r="CB171" s="20">
        <v>2</v>
      </c>
      <c r="CC171" s="20">
        <v>0</v>
      </c>
      <c r="CD171" s="20">
        <v>0</v>
      </c>
      <c r="CE171" s="20">
        <f t="shared" si="33"/>
        <v>2</v>
      </c>
      <c r="CF171" s="20" t="str">
        <f t="shared" si="44"/>
        <v>YES</v>
      </c>
      <c r="CG171" s="20" t="str">
        <f t="shared" si="45"/>
        <v>YES</v>
      </c>
      <c r="CH171" s="20">
        <v>1</v>
      </c>
      <c r="CI171" s="27">
        <v>2</v>
      </c>
      <c r="CJ171" s="27" t="s">
        <v>16</v>
      </c>
      <c r="CK171" s="21" t="s">
        <v>4864</v>
      </c>
      <c r="CL171" s="27" t="s">
        <v>16</v>
      </c>
      <c r="CM171" s="20" t="s">
        <v>3211</v>
      </c>
      <c r="CN171" s="20" t="s">
        <v>3212</v>
      </c>
      <c r="CO171" s="20" t="s">
        <v>3213</v>
      </c>
      <c r="CP171" s="20" t="s">
        <v>3214</v>
      </c>
      <c r="CQ171" s="20" t="s">
        <v>16</v>
      </c>
      <c r="CR171" s="20" t="s">
        <v>16</v>
      </c>
      <c r="CS171" s="27">
        <v>31056000</v>
      </c>
      <c r="CT171" s="79">
        <f>IF(OR(CS171="",CS171="-"),"NA",IF(CS171&gt;10000000000,1,IF(CS171&gt;3000000000,2,IF(CS171&gt;1000000000,3,IF(CS171&gt;600000000,4,IF(CS171&gt;200000000,5,IF(CS171&gt;100000000,6,IF(CS171&gt;50000000,7,IF(CS171&gt;30000000,8,IF(CS171&gt;10000000,9,IF(CS171&gt;7000000,10,IF(CS171&gt;4000000,11,IF(CS171&gt;2000000,12,IF(CS171&gt;1000000,13,IF(CS171&gt;700000,14,IF(CS171&gt;600000,15,IF(CS171&gt;500000,16,IF(CS171&gt;400000,17,IF(CS171&gt;300000,18,IF(CS171&gt;200000,19,IF(CS171&gt;=0,20,ERROR”)))))))))))))))))))))</f>
        <v>8</v>
      </c>
      <c r="CU171" s="27">
        <v>36024960</v>
      </c>
      <c r="CV171" s="27">
        <f t="shared" si="31"/>
        <v>13944000</v>
      </c>
      <c r="CW171" s="32">
        <v>0.30986666666666668</v>
      </c>
      <c r="CX171" s="32">
        <v>0.69013333333333338</v>
      </c>
      <c r="CY171" s="27">
        <v>8975040</v>
      </c>
      <c r="CZ171" s="20">
        <v>66</v>
      </c>
      <c r="DA171" s="66">
        <f>IF(OR(CZ171="",CZ171="-"),"NA",IF(CZ171&gt;300,1,IF(CZ171&gt;200,2,IF(CZ171&gt;100,3,IF(CZ171&gt;50,4,IF(CZ171&gt;40,5,IF(CZ171&gt;30,6,IF(CZ171&gt;20,7,IF(CZ171&gt;10,8,IF(CZ171&lt;=9,9,”ERROR”))))))))))</f>
        <v>4</v>
      </c>
      <c r="DB171" s="20">
        <v>365</v>
      </c>
      <c r="DC171" s="20">
        <v>12.166666666666666</v>
      </c>
      <c r="DD171" s="20" t="s">
        <v>3215</v>
      </c>
      <c r="DE171" s="20">
        <v>0</v>
      </c>
      <c r="DF171" s="20"/>
      <c r="DG171" s="20">
        <v>0</v>
      </c>
      <c r="DH171" s="20">
        <v>0</v>
      </c>
      <c r="DI171" s="20">
        <v>2</v>
      </c>
      <c r="DJ171" s="20"/>
      <c r="DK171" s="20" t="s">
        <v>16</v>
      </c>
      <c r="DL171" s="20" t="s">
        <v>16</v>
      </c>
      <c r="DM171" s="20" t="s">
        <v>16</v>
      </c>
      <c r="DN171" s="20"/>
      <c r="DO171" s="33">
        <f t="shared" si="34"/>
        <v>1</v>
      </c>
      <c r="DP171" s="33">
        <f t="shared" si="35"/>
        <v>0</v>
      </c>
      <c r="DQ171" s="33">
        <f t="shared" si="36"/>
        <v>0</v>
      </c>
      <c r="DR171" s="33">
        <f t="shared" si="37"/>
        <v>1</v>
      </c>
      <c r="DS171" s="27">
        <f t="shared" si="38"/>
        <v>31056000</v>
      </c>
      <c r="DT171" s="27">
        <f t="shared" si="39"/>
        <v>0</v>
      </c>
      <c r="DU171" s="27">
        <f t="shared" si="40"/>
        <v>31056000</v>
      </c>
      <c r="DV171" s="27">
        <f t="shared" si="41"/>
        <v>0</v>
      </c>
      <c r="DW171" s="27">
        <f t="shared" si="46"/>
        <v>31056000</v>
      </c>
      <c r="DX171" s="20">
        <v>4</v>
      </c>
      <c r="DY171" s="20">
        <v>22</v>
      </c>
      <c r="DZ171" s="20">
        <v>12</v>
      </c>
      <c r="EA171" s="20" t="s">
        <v>16</v>
      </c>
      <c r="EB171" s="20">
        <v>31056000</v>
      </c>
      <c r="EC171" s="20">
        <v>0</v>
      </c>
      <c r="ED171" s="20" t="s">
        <v>2950</v>
      </c>
      <c r="EE171" s="20">
        <v>0</v>
      </c>
      <c r="EF171" s="20">
        <v>3105600</v>
      </c>
      <c r="EG171" s="27" t="s">
        <v>403</v>
      </c>
      <c r="EH171" s="20">
        <v>31056000</v>
      </c>
      <c r="EI171" s="20">
        <v>9</v>
      </c>
      <c r="EJ171" s="20">
        <v>3</v>
      </c>
      <c r="EK171" s="20">
        <v>2</v>
      </c>
      <c r="EL171" s="20" t="s">
        <v>2806</v>
      </c>
      <c r="EM171" s="20" t="s">
        <v>3206</v>
      </c>
      <c r="EN171" s="20" t="s">
        <v>16</v>
      </c>
      <c r="EO171" s="20" t="s">
        <v>3210</v>
      </c>
      <c r="EP171" s="20" t="s">
        <v>16</v>
      </c>
      <c r="EQ171" s="20">
        <v>190</v>
      </c>
      <c r="ER171" s="20" t="s">
        <v>3224</v>
      </c>
      <c r="ES171" s="20" t="s">
        <v>3225</v>
      </c>
      <c r="ET171" s="20">
        <v>23</v>
      </c>
      <c r="EU171" s="20" t="s">
        <v>3221</v>
      </c>
      <c r="EV171" s="20" t="s">
        <v>3226</v>
      </c>
      <c r="EW171" s="20" t="s">
        <v>3227</v>
      </c>
      <c r="EX171" s="34">
        <v>37</v>
      </c>
      <c r="EY171" s="59">
        <v>0.72499999999999998</v>
      </c>
      <c r="EZ171" s="21"/>
    </row>
    <row r="172" spans="1:156" s="64" customFormat="1" ht="12.75" customHeight="1" x14ac:dyDescent="0.2">
      <c r="A172" s="64" t="s">
        <v>3204</v>
      </c>
      <c r="B172" s="64" t="s">
        <v>540</v>
      </c>
      <c r="C172" s="64">
        <v>1136591</v>
      </c>
      <c r="D172" s="64" t="s">
        <v>3204</v>
      </c>
      <c r="E172" s="64" t="s">
        <v>16</v>
      </c>
      <c r="F172" s="64" t="s">
        <v>540</v>
      </c>
      <c r="G172" s="20" t="s">
        <v>194</v>
      </c>
      <c r="H172" s="20">
        <v>6220</v>
      </c>
      <c r="I172" s="20" t="s">
        <v>358</v>
      </c>
      <c r="J172" s="22" t="s">
        <v>3206</v>
      </c>
      <c r="K172" s="23">
        <v>1</v>
      </c>
      <c r="L172" s="23">
        <v>1</v>
      </c>
      <c r="M172" s="23">
        <v>3</v>
      </c>
      <c r="N172" s="23">
        <v>3</v>
      </c>
      <c r="O172" s="24" t="s">
        <v>3228</v>
      </c>
      <c r="P172" s="20" t="s">
        <v>3229</v>
      </c>
      <c r="Q172" s="20" t="s">
        <v>3230</v>
      </c>
      <c r="R172" s="20" t="s">
        <v>3231</v>
      </c>
      <c r="S172" s="20">
        <v>345</v>
      </c>
      <c r="T172" s="25" t="s">
        <v>3089</v>
      </c>
      <c r="U172" s="20" t="s">
        <v>467</v>
      </c>
      <c r="V172" s="20" t="s">
        <v>251</v>
      </c>
      <c r="W172" s="26">
        <v>27844</v>
      </c>
      <c r="X172" s="20">
        <v>88</v>
      </c>
      <c r="Y172" s="20" t="s">
        <v>251</v>
      </c>
      <c r="Z172" s="20">
        <f t="shared" si="32"/>
        <v>14827</v>
      </c>
      <c r="AA172" s="20" t="s">
        <v>3232</v>
      </c>
      <c r="AB172" s="20">
        <v>46101</v>
      </c>
      <c r="AC172" s="27">
        <v>45000000</v>
      </c>
      <c r="AD172" s="20" t="s">
        <v>2806</v>
      </c>
      <c r="AE172" s="20" t="s">
        <v>3210</v>
      </c>
      <c r="AF172" s="20" t="s">
        <v>16</v>
      </c>
      <c r="AG172" s="20">
        <v>1</v>
      </c>
      <c r="AH172" s="21" t="s">
        <v>16</v>
      </c>
      <c r="AI172" s="21" t="s">
        <v>16</v>
      </c>
      <c r="AJ172" s="20">
        <v>17</v>
      </c>
      <c r="AK172" s="20">
        <v>0</v>
      </c>
      <c r="AL172" s="20" t="s">
        <v>16</v>
      </c>
      <c r="AM172" s="20">
        <v>0</v>
      </c>
      <c r="AN172" s="20">
        <v>1</v>
      </c>
      <c r="AO172" s="20" t="s">
        <v>16</v>
      </c>
      <c r="AP172" s="26">
        <v>42699</v>
      </c>
      <c r="AQ172" s="26">
        <v>42611</v>
      </c>
      <c r="AR172" s="26" t="s">
        <v>16</v>
      </c>
      <c r="AS172" s="20">
        <v>6</v>
      </c>
      <c r="AT172" s="26">
        <v>42709</v>
      </c>
      <c r="AU172" s="26">
        <v>42622</v>
      </c>
      <c r="AV172" s="26" t="s">
        <v>16</v>
      </c>
      <c r="AW172" s="28" t="s">
        <v>16</v>
      </c>
      <c r="AX172" s="28" t="s">
        <v>16</v>
      </c>
      <c r="AY172" s="28" t="s">
        <v>16</v>
      </c>
      <c r="AZ172" s="28" t="s">
        <v>16</v>
      </c>
      <c r="BA172" s="28" t="s">
        <v>16</v>
      </c>
      <c r="BB172" s="29">
        <v>1</v>
      </c>
      <c r="BC172" s="26">
        <v>42671</v>
      </c>
      <c r="BD172" s="26">
        <v>43036</v>
      </c>
      <c r="BE172" s="26">
        <v>42657</v>
      </c>
      <c r="BF172" s="20" t="s">
        <v>3206</v>
      </c>
      <c r="BG172" s="30">
        <v>0.1</v>
      </c>
      <c r="BH172" s="27">
        <v>3105600</v>
      </c>
      <c r="BI172" s="20" t="s">
        <v>16</v>
      </c>
      <c r="BJ172" s="20" t="s">
        <v>16</v>
      </c>
      <c r="BK172" s="20" t="s">
        <v>16</v>
      </c>
      <c r="BL172" s="20">
        <v>31056000</v>
      </c>
      <c r="BM172" s="20">
        <v>9</v>
      </c>
      <c r="BN172" s="20" t="s">
        <v>16</v>
      </c>
      <c r="BO172" s="20" t="s">
        <v>16</v>
      </c>
      <c r="BP172" s="20" t="s">
        <v>16</v>
      </c>
      <c r="BQ172" s="20" t="s">
        <v>16</v>
      </c>
      <c r="BR172" s="20" t="s">
        <v>16</v>
      </c>
      <c r="BS172" s="20" t="s">
        <v>16</v>
      </c>
      <c r="BT172" s="20">
        <v>190</v>
      </c>
      <c r="BU172" s="20">
        <v>38</v>
      </c>
      <c r="BV172" s="20">
        <v>1</v>
      </c>
      <c r="BW172" s="20">
        <v>3</v>
      </c>
      <c r="BX172" s="20">
        <v>2</v>
      </c>
      <c r="BY172" s="20" t="s">
        <v>289</v>
      </c>
      <c r="BZ172" s="20" t="s">
        <v>16</v>
      </c>
      <c r="CA172" s="20" t="s">
        <v>16</v>
      </c>
      <c r="CB172" s="20">
        <v>2</v>
      </c>
      <c r="CC172" s="20">
        <v>0</v>
      </c>
      <c r="CD172" s="20">
        <v>0</v>
      </c>
      <c r="CE172" s="20">
        <f t="shared" si="33"/>
        <v>2</v>
      </c>
      <c r="CF172" s="20" t="str">
        <f t="shared" si="44"/>
        <v>YES</v>
      </c>
      <c r="CG172" s="20" t="str">
        <f t="shared" si="45"/>
        <v>YES</v>
      </c>
      <c r="CH172" s="20">
        <v>1</v>
      </c>
      <c r="CI172" s="27">
        <v>2</v>
      </c>
      <c r="CJ172" s="27" t="s">
        <v>16</v>
      </c>
      <c r="CK172" s="21" t="s">
        <v>4864</v>
      </c>
      <c r="CL172" s="27" t="s">
        <v>16</v>
      </c>
      <c r="CM172" s="20" t="s">
        <v>3211</v>
      </c>
      <c r="CN172" s="20" t="s">
        <v>3212</v>
      </c>
      <c r="CO172" s="20" t="s">
        <v>3213</v>
      </c>
      <c r="CP172" s="20" t="s">
        <v>3214</v>
      </c>
      <c r="CQ172" s="20" t="s">
        <v>16</v>
      </c>
      <c r="CR172" s="20" t="s">
        <v>16</v>
      </c>
      <c r="CS172" s="27">
        <v>31056000</v>
      </c>
      <c r="CT172" s="79">
        <f>IF(OR(CS172="",CS172="-"),"NA",IF(CS172&gt;10000000000,1,IF(CS172&gt;3000000000,2,IF(CS172&gt;1000000000,3,IF(CS172&gt;600000000,4,IF(CS172&gt;200000000,5,IF(CS172&gt;100000000,6,IF(CS172&gt;50000000,7,IF(CS172&gt;30000000,8,IF(CS172&gt;10000000,9,IF(CS172&gt;7000000,10,IF(CS172&gt;4000000,11,IF(CS172&gt;2000000,12,IF(CS172&gt;1000000,13,IF(CS172&gt;700000,14,IF(CS172&gt;600000,15,IF(CS172&gt;500000,16,IF(CS172&gt;400000,17,IF(CS172&gt;300000,18,IF(CS172&gt;200000,19,IF(CS172&gt;=0,20,ERROR”)))))))))))))))))))))</f>
        <v>8</v>
      </c>
      <c r="CU172" s="27">
        <v>36024960</v>
      </c>
      <c r="CV172" s="27">
        <f t="shared" si="31"/>
        <v>13944000</v>
      </c>
      <c r="CW172" s="32">
        <v>0.30986666666666668</v>
      </c>
      <c r="CX172" s="32">
        <v>0.69013333333333338</v>
      </c>
      <c r="CY172" s="27">
        <v>8975040</v>
      </c>
      <c r="CZ172" s="20">
        <v>66</v>
      </c>
      <c r="DA172" s="66">
        <f>IF(OR(CZ172="",CZ172="-"),"NA",IF(CZ172&gt;300,1,IF(CZ172&gt;200,2,IF(CZ172&gt;100,3,IF(CZ172&gt;50,4,IF(CZ172&gt;40,5,IF(CZ172&gt;30,6,IF(CZ172&gt;20,7,IF(CZ172&gt;10,8,IF(CZ172&lt;=9,9,”ERROR”))))))))))</f>
        <v>4</v>
      </c>
      <c r="DB172" s="20">
        <v>365</v>
      </c>
      <c r="DC172" s="20">
        <v>12.166666666666666</v>
      </c>
      <c r="DD172" s="20" t="s">
        <v>3215</v>
      </c>
      <c r="DE172" s="20">
        <v>0</v>
      </c>
      <c r="DF172" s="20"/>
      <c r="DG172" s="20">
        <v>0</v>
      </c>
      <c r="DH172" s="20">
        <v>0</v>
      </c>
      <c r="DI172" s="20">
        <v>2</v>
      </c>
      <c r="DJ172" s="20"/>
      <c r="DK172" s="20" t="s">
        <v>16</v>
      </c>
      <c r="DL172" s="20" t="s">
        <v>16</v>
      </c>
      <c r="DM172" s="20" t="s">
        <v>16</v>
      </c>
      <c r="DN172" s="20"/>
      <c r="DO172" s="33">
        <f t="shared" si="34"/>
        <v>2</v>
      </c>
      <c r="DP172" s="33">
        <f t="shared" si="35"/>
        <v>0</v>
      </c>
      <c r="DQ172" s="33">
        <f t="shared" si="36"/>
        <v>0</v>
      </c>
      <c r="DR172" s="33">
        <f t="shared" si="37"/>
        <v>2</v>
      </c>
      <c r="DS172" s="27">
        <f t="shared" si="38"/>
        <v>48106000</v>
      </c>
      <c r="DT172" s="27">
        <f t="shared" si="39"/>
        <v>0</v>
      </c>
      <c r="DU172" s="27">
        <f t="shared" si="40"/>
        <v>48106000</v>
      </c>
      <c r="DV172" s="27">
        <f t="shared" si="41"/>
        <v>0</v>
      </c>
      <c r="DW172" s="27">
        <f t="shared" si="46"/>
        <v>24053000</v>
      </c>
      <c r="DX172" s="20">
        <v>4</v>
      </c>
      <c r="DY172" s="20">
        <v>22</v>
      </c>
      <c r="DZ172" s="20">
        <v>12</v>
      </c>
      <c r="EA172" s="20" t="s">
        <v>16</v>
      </c>
      <c r="EB172" s="20">
        <v>31056000</v>
      </c>
      <c r="EC172" s="20">
        <v>0</v>
      </c>
      <c r="ED172" s="20" t="s">
        <v>2950</v>
      </c>
      <c r="EE172" s="20">
        <v>0</v>
      </c>
      <c r="EF172" s="20">
        <v>3105600</v>
      </c>
      <c r="EG172" s="27" t="s">
        <v>403</v>
      </c>
      <c r="EH172" s="20">
        <v>31056000</v>
      </c>
      <c r="EI172" s="20">
        <v>9</v>
      </c>
      <c r="EJ172" s="20">
        <v>3</v>
      </c>
      <c r="EK172" s="20">
        <v>2</v>
      </c>
      <c r="EL172" s="20" t="s">
        <v>2806</v>
      </c>
      <c r="EM172" s="20" t="s">
        <v>3206</v>
      </c>
      <c r="EN172" s="20" t="s">
        <v>16</v>
      </c>
      <c r="EO172" s="20" t="s">
        <v>3210</v>
      </c>
      <c r="EP172" s="20" t="s">
        <v>16</v>
      </c>
      <c r="EQ172" s="20">
        <v>190</v>
      </c>
      <c r="ER172" s="20" t="s">
        <v>3233</v>
      </c>
      <c r="ES172" s="20" t="s">
        <v>3234</v>
      </c>
      <c r="ET172" s="20">
        <v>345</v>
      </c>
      <c r="EU172" s="20" t="s">
        <v>3089</v>
      </c>
      <c r="EV172" s="20" t="s">
        <v>500</v>
      </c>
      <c r="EW172" s="20" t="s">
        <v>251</v>
      </c>
      <c r="EX172" s="34">
        <v>37</v>
      </c>
      <c r="EY172" s="59">
        <v>0.72499999999999998</v>
      </c>
      <c r="EZ172" s="21"/>
    </row>
    <row r="173" spans="1:156" s="64" customFormat="1" ht="12.75" customHeight="1" x14ac:dyDescent="0.2">
      <c r="A173" s="64" t="s">
        <v>3672</v>
      </c>
      <c r="B173" s="64" t="s">
        <v>266</v>
      </c>
      <c r="C173" s="64">
        <v>1208734</v>
      </c>
      <c r="D173" s="64" t="s">
        <v>3672</v>
      </c>
      <c r="E173" s="64" t="s">
        <v>3673</v>
      </c>
      <c r="F173" s="64" t="s">
        <v>266</v>
      </c>
      <c r="G173" s="33" t="s">
        <v>194</v>
      </c>
      <c r="H173" s="33">
        <v>6220</v>
      </c>
      <c r="I173" s="33" t="s">
        <v>358</v>
      </c>
      <c r="J173" s="33" t="s">
        <v>3674</v>
      </c>
      <c r="K173" s="33">
        <v>0</v>
      </c>
      <c r="L173" s="23">
        <v>1</v>
      </c>
      <c r="M173" s="33" t="s">
        <v>16</v>
      </c>
      <c r="N173" s="23">
        <v>1</v>
      </c>
      <c r="O173" s="33" t="s">
        <v>3675</v>
      </c>
      <c r="P173" s="33" t="s">
        <v>3676</v>
      </c>
      <c r="Q173" s="33" t="s">
        <v>3677</v>
      </c>
      <c r="R173" s="33" t="s">
        <v>3678</v>
      </c>
      <c r="S173" s="33">
        <v>3000</v>
      </c>
      <c r="T173" s="33">
        <v>4510</v>
      </c>
      <c r="U173" s="33" t="s">
        <v>807</v>
      </c>
      <c r="V173" s="33" t="s">
        <v>2547</v>
      </c>
      <c r="W173" s="40">
        <v>16443</v>
      </c>
      <c r="X173" s="33" t="s">
        <v>16</v>
      </c>
      <c r="Y173" s="33" t="s">
        <v>16</v>
      </c>
      <c r="Z173" s="20">
        <f t="shared" si="32"/>
        <v>26284</v>
      </c>
      <c r="AA173" s="33" t="s">
        <v>16</v>
      </c>
      <c r="AB173" s="20">
        <v>46101</v>
      </c>
      <c r="AC173" s="46">
        <v>20720786</v>
      </c>
      <c r="AD173" s="33" t="s">
        <v>2806</v>
      </c>
      <c r="AE173" s="33" t="s">
        <v>3661</v>
      </c>
      <c r="AF173" s="20">
        <v>2</v>
      </c>
      <c r="AG173" s="33">
        <v>1</v>
      </c>
      <c r="AH173" s="33">
        <v>7</v>
      </c>
      <c r="AI173" s="33">
        <v>0</v>
      </c>
      <c r="AJ173" s="33">
        <v>3</v>
      </c>
      <c r="AK173" s="33">
        <v>0</v>
      </c>
      <c r="AL173" s="33">
        <v>0</v>
      </c>
      <c r="AM173" s="33">
        <v>0</v>
      </c>
      <c r="AN173" s="33">
        <v>0</v>
      </c>
      <c r="AO173" s="33" t="s">
        <v>16</v>
      </c>
      <c r="AP173" s="26">
        <v>42702</v>
      </c>
      <c r="AQ173" s="26" t="s">
        <v>16</v>
      </c>
      <c r="AR173" s="26" t="s">
        <v>16</v>
      </c>
      <c r="AS173" s="20" t="s">
        <v>16</v>
      </c>
      <c r="AT173" s="26">
        <v>42716</v>
      </c>
      <c r="AU173" s="26">
        <v>42703</v>
      </c>
      <c r="AV173" s="26" t="s">
        <v>16</v>
      </c>
      <c r="AW173" s="33" t="s">
        <v>16</v>
      </c>
      <c r="AX173" s="33" t="s">
        <v>16</v>
      </c>
      <c r="AY173" s="33" t="s">
        <v>16</v>
      </c>
      <c r="AZ173" s="33" t="s">
        <v>16</v>
      </c>
      <c r="BA173" s="33" t="s">
        <v>16</v>
      </c>
      <c r="BB173" s="36">
        <v>1</v>
      </c>
      <c r="BC173" s="26">
        <v>42727</v>
      </c>
      <c r="BD173" s="26">
        <v>43100</v>
      </c>
      <c r="BE173" s="26">
        <v>42716</v>
      </c>
      <c r="BF173" s="33" t="s">
        <v>3679</v>
      </c>
      <c r="BG173" s="20">
        <v>0</v>
      </c>
      <c r="BH173" s="27">
        <v>0</v>
      </c>
      <c r="BI173" s="33" t="s">
        <v>16</v>
      </c>
      <c r="BJ173" s="33" t="s">
        <v>16</v>
      </c>
      <c r="BK173" s="33" t="s">
        <v>16</v>
      </c>
      <c r="BL173" s="33" t="s">
        <v>16</v>
      </c>
      <c r="BM173" s="33">
        <v>4</v>
      </c>
      <c r="BN173" s="33" t="s">
        <v>16</v>
      </c>
      <c r="BO173" s="33" t="s">
        <v>16</v>
      </c>
      <c r="BP173" s="33" t="s">
        <v>16</v>
      </c>
      <c r="BQ173" s="33" t="s">
        <v>16</v>
      </c>
      <c r="BR173" s="33" t="s">
        <v>16</v>
      </c>
      <c r="BS173" s="33" t="s">
        <v>16</v>
      </c>
      <c r="BT173" s="33">
        <v>2</v>
      </c>
      <c r="BU173" s="33">
        <v>0</v>
      </c>
      <c r="BV173" s="33">
        <v>1</v>
      </c>
      <c r="BW173" s="33">
        <v>4</v>
      </c>
      <c r="BX173" s="33">
        <v>0</v>
      </c>
      <c r="BY173" s="20">
        <v>0</v>
      </c>
      <c r="BZ173" s="20">
        <v>0</v>
      </c>
      <c r="CA173" s="20">
        <v>0</v>
      </c>
      <c r="CB173" s="20">
        <v>0</v>
      </c>
      <c r="CC173" s="20">
        <v>0</v>
      </c>
      <c r="CD173" s="20">
        <v>0</v>
      </c>
      <c r="CE173" s="20">
        <f t="shared" si="33"/>
        <v>0</v>
      </c>
      <c r="CF173" s="20" t="str">
        <f t="shared" si="44"/>
        <v>YES</v>
      </c>
      <c r="CG173" s="20" t="str">
        <f t="shared" si="45"/>
        <v>YES</v>
      </c>
      <c r="CH173" s="33">
        <v>4</v>
      </c>
      <c r="CI173" s="27">
        <v>0</v>
      </c>
      <c r="CJ173" s="27">
        <v>9530000</v>
      </c>
      <c r="CK173" s="21">
        <v>1</v>
      </c>
      <c r="CL173" s="27">
        <v>12019350</v>
      </c>
      <c r="CM173" s="33" t="s">
        <v>16</v>
      </c>
      <c r="CN173" s="33" t="s">
        <v>16</v>
      </c>
      <c r="CO173" s="33" t="s">
        <v>16</v>
      </c>
      <c r="CP173" s="33" t="s">
        <v>16</v>
      </c>
      <c r="CQ173" s="33" t="s">
        <v>16</v>
      </c>
      <c r="CR173" s="33" t="s">
        <v>16</v>
      </c>
      <c r="CS173" s="27">
        <v>11190000</v>
      </c>
      <c r="CT173" s="79">
        <f>IF(OR(CS173="",CS173="-"),"NA",IF(CS173&gt;10000000000,1,IF(CS173&gt;3000000000,2,IF(CS173&gt;1000000000,3,IF(CS173&gt;600000000,4,IF(CS173&gt;200000000,5,IF(CS173&gt;100000000,6,IF(CS173&gt;50000000,7,IF(CS173&gt;30000000,8,IF(CS173&gt;10000000,9,IF(CS173&gt;7000000,10,IF(CS173&gt;4000000,11,IF(CS173&gt;2000000,12,IF(CS173&gt;1000000,13,IF(CS173&gt;700000,14,IF(CS173&gt;600000,15,IF(CS173&gt;500000,16,IF(CS173&gt;400000,17,IF(CS173&gt;300000,18,IF(CS173&gt;200000,19,IF(CS173&gt;=0,20,ERROR”)))))))))))))))))))))</f>
        <v>9</v>
      </c>
      <c r="CU173" s="27">
        <v>12980400</v>
      </c>
      <c r="CV173" s="27">
        <f t="shared" si="31"/>
        <v>9530786</v>
      </c>
      <c r="CW173" s="32">
        <v>0.45996257091791787</v>
      </c>
      <c r="CX173" s="32">
        <v>0.54003742908208208</v>
      </c>
      <c r="CY173" s="27">
        <v>7740386</v>
      </c>
      <c r="CZ173" s="33">
        <v>28</v>
      </c>
      <c r="DA173" s="66">
        <f>IF(OR(CZ173="",CZ173="-"),"NA",IF(CZ173&gt;300,1,IF(CZ173&gt;200,2,IF(CZ173&gt;100,3,IF(CZ173&gt;50,4,IF(CZ173&gt;40,5,IF(CZ173&gt;30,6,IF(CZ173&gt;20,7,IF(CZ173&gt;10,8,IF(CZ173&lt;=9,9,”ERROR”))))))))))</f>
        <v>7</v>
      </c>
      <c r="DB173" s="33">
        <v>368</v>
      </c>
      <c r="DC173" s="20">
        <v>12.266666666666667</v>
      </c>
      <c r="DD173" s="20" t="s">
        <v>16</v>
      </c>
      <c r="DE173" s="33">
        <v>1</v>
      </c>
      <c r="DF173" s="33">
        <v>1</v>
      </c>
      <c r="DG173" s="33" t="s">
        <v>3929</v>
      </c>
      <c r="DH173" s="33">
        <v>1</v>
      </c>
      <c r="DI173" s="23" t="s">
        <v>16</v>
      </c>
      <c r="DJ173" s="23"/>
      <c r="DK173" s="23" t="s">
        <v>16</v>
      </c>
      <c r="DL173" s="23" t="s">
        <v>16</v>
      </c>
      <c r="DM173" s="23" t="s">
        <v>16</v>
      </c>
      <c r="DN173" s="23"/>
      <c r="DO173" s="33">
        <f t="shared" si="34"/>
        <v>1</v>
      </c>
      <c r="DP173" s="33">
        <f t="shared" si="35"/>
        <v>0</v>
      </c>
      <c r="DQ173" s="33">
        <f t="shared" si="36"/>
        <v>0</v>
      </c>
      <c r="DR173" s="33">
        <f t="shared" si="37"/>
        <v>1</v>
      </c>
      <c r="DS173" s="27">
        <f t="shared" si="38"/>
        <v>11190000</v>
      </c>
      <c r="DT173" s="27">
        <f t="shared" si="39"/>
        <v>0</v>
      </c>
      <c r="DU173" s="27">
        <f t="shared" si="40"/>
        <v>11190000</v>
      </c>
      <c r="DV173" s="27">
        <f t="shared" si="41"/>
        <v>0</v>
      </c>
      <c r="DW173" s="27">
        <f t="shared" ref="DW173:DW193" si="47">(DS173/DO173)</f>
        <v>11190000</v>
      </c>
      <c r="DX173" s="33">
        <v>10</v>
      </c>
      <c r="DY173" s="33">
        <v>71</v>
      </c>
      <c r="DZ173" s="33">
        <v>12</v>
      </c>
      <c r="EA173" s="33" t="s">
        <v>16</v>
      </c>
      <c r="EB173" s="46">
        <v>11190000</v>
      </c>
      <c r="EC173" s="33">
        <v>0</v>
      </c>
      <c r="ED173" s="33" t="s">
        <v>16</v>
      </c>
      <c r="EE173" s="33">
        <v>0</v>
      </c>
      <c r="EF173" s="33">
        <v>0</v>
      </c>
      <c r="EG173" s="33" t="s">
        <v>16</v>
      </c>
      <c r="EH173" s="46">
        <v>11190000</v>
      </c>
      <c r="EI173" s="33">
        <v>4</v>
      </c>
      <c r="EJ173" s="33">
        <v>4</v>
      </c>
      <c r="EK173" s="33">
        <v>0</v>
      </c>
      <c r="EL173" s="20" t="s">
        <v>2806</v>
      </c>
      <c r="EM173" s="20" t="s">
        <v>3679</v>
      </c>
      <c r="EN173" s="20" t="s">
        <v>16</v>
      </c>
      <c r="EO173" s="33" t="s">
        <v>3661</v>
      </c>
      <c r="EP173" s="20" t="s">
        <v>16</v>
      </c>
      <c r="EQ173" s="33" t="s">
        <v>16</v>
      </c>
      <c r="ER173" s="33" t="s">
        <v>16</v>
      </c>
      <c r="ES173" s="33" t="s">
        <v>16</v>
      </c>
      <c r="ET173" s="33" t="s">
        <v>16</v>
      </c>
      <c r="EU173" s="33" t="s">
        <v>16</v>
      </c>
      <c r="EV173" s="33" t="s">
        <v>16</v>
      </c>
      <c r="EW173" s="33" t="s">
        <v>16</v>
      </c>
      <c r="EX173" s="34">
        <v>10</v>
      </c>
      <c r="EY173" s="58">
        <v>1</v>
      </c>
      <c r="EZ173" s="21"/>
    </row>
    <row r="174" spans="1:156" s="64" customFormat="1" ht="12.75" customHeight="1" x14ac:dyDescent="0.2">
      <c r="A174" s="64" t="s">
        <v>3664</v>
      </c>
      <c r="B174" s="64" t="s">
        <v>264</v>
      </c>
      <c r="C174" s="64">
        <v>1208696</v>
      </c>
      <c r="D174" s="64" t="s">
        <v>3664</v>
      </c>
      <c r="E174" s="64" t="s">
        <v>3665</v>
      </c>
      <c r="F174" s="64" t="s">
        <v>264</v>
      </c>
      <c r="G174" s="33" t="s">
        <v>194</v>
      </c>
      <c r="H174" s="33">
        <v>6220</v>
      </c>
      <c r="I174" s="33" t="s">
        <v>358</v>
      </c>
      <c r="J174" s="33" t="s">
        <v>3666</v>
      </c>
      <c r="K174" s="33">
        <v>0</v>
      </c>
      <c r="L174" s="23">
        <v>1</v>
      </c>
      <c r="M174" s="33" t="s">
        <v>16</v>
      </c>
      <c r="N174" s="23">
        <v>1</v>
      </c>
      <c r="O174" s="33" t="s">
        <v>3667</v>
      </c>
      <c r="P174" s="33" t="s">
        <v>3668</v>
      </c>
      <c r="Q174" s="33" t="s">
        <v>3669</v>
      </c>
      <c r="R174" s="33" t="s">
        <v>3670</v>
      </c>
      <c r="S174" s="33">
        <v>1163</v>
      </c>
      <c r="T174" s="33">
        <v>3100</v>
      </c>
      <c r="U174" s="33" t="s">
        <v>365</v>
      </c>
      <c r="V174" s="33" t="s">
        <v>2547</v>
      </c>
      <c r="W174" s="40">
        <v>38097</v>
      </c>
      <c r="X174" s="33">
        <v>2</v>
      </c>
      <c r="Y174" s="33" t="s">
        <v>251</v>
      </c>
      <c r="Z174" s="20">
        <f t="shared" si="32"/>
        <v>4630</v>
      </c>
      <c r="AA174" s="33" t="s">
        <v>16</v>
      </c>
      <c r="AB174" s="20">
        <v>46101</v>
      </c>
      <c r="AC174" s="46">
        <v>58886555</v>
      </c>
      <c r="AD174" s="33" t="s">
        <v>2806</v>
      </c>
      <c r="AE174" s="33" t="s">
        <v>3661</v>
      </c>
      <c r="AF174" s="20">
        <v>2</v>
      </c>
      <c r="AG174" s="20">
        <v>1</v>
      </c>
      <c r="AH174" s="20">
        <v>11</v>
      </c>
      <c r="AI174" s="20">
        <v>0</v>
      </c>
      <c r="AJ174" s="20">
        <v>3</v>
      </c>
      <c r="AK174" s="20">
        <v>0</v>
      </c>
      <c r="AL174" s="20">
        <v>0</v>
      </c>
      <c r="AM174" s="20">
        <v>0</v>
      </c>
      <c r="AN174" s="20">
        <v>1</v>
      </c>
      <c r="AO174" s="33" t="s">
        <v>16</v>
      </c>
      <c r="AP174" s="26">
        <v>42410</v>
      </c>
      <c r="AQ174" s="26" t="s">
        <v>16</v>
      </c>
      <c r="AR174" s="26" t="s">
        <v>16</v>
      </c>
      <c r="AS174" s="20" t="s">
        <v>16</v>
      </c>
      <c r="AT174" s="26">
        <v>42425</v>
      </c>
      <c r="AU174" s="26">
        <v>42703</v>
      </c>
      <c r="AV174" s="26" t="s">
        <v>16</v>
      </c>
      <c r="AW174" s="33" t="s">
        <v>16</v>
      </c>
      <c r="AX174" s="33" t="s">
        <v>16</v>
      </c>
      <c r="AY174" s="33" t="s">
        <v>16</v>
      </c>
      <c r="AZ174" s="33" t="s">
        <v>16</v>
      </c>
      <c r="BA174" s="33" t="s">
        <v>16</v>
      </c>
      <c r="BB174" s="36">
        <v>0</v>
      </c>
      <c r="BC174" s="26">
        <v>42727</v>
      </c>
      <c r="BD174" s="26">
        <v>43100</v>
      </c>
      <c r="BE174" s="26">
        <v>42716</v>
      </c>
      <c r="BF174" s="33" t="s">
        <v>3666</v>
      </c>
      <c r="BG174" s="39">
        <v>0.1</v>
      </c>
      <c r="BH174" s="27">
        <v>5888655.5</v>
      </c>
      <c r="BI174" s="33" t="s">
        <v>16</v>
      </c>
      <c r="BJ174" s="33" t="s">
        <v>16</v>
      </c>
      <c r="BK174" s="33" t="s">
        <v>16</v>
      </c>
      <c r="BL174" s="33" t="s">
        <v>16</v>
      </c>
      <c r="BM174" s="33">
        <v>3</v>
      </c>
      <c r="BN174" s="33" t="s">
        <v>16</v>
      </c>
      <c r="BO174" s="33" t="s">
        <v>16</v>
      </c>
      <c r="BP174" s="33" t="s">
        <v>16</v>
      </c>
      <c r="BQ174" s="33" t="s">
        <v>16</v>
      </c>
      <c r="BR174" s="33" t="s">
        <v>16</v>
      </c>
      <c r="BS174" s="33" t="s">
        <v>16</v>
      </c>
      <c r="BT174" s="33">
        <v>3</v>
      </c>
      <c r="BU174" s="33">
        <v>2</v>
      </c>
      <c r="BV174" s="33">
        <v>0</v>
      </c>
      <c r="BW174" s="33">
        <v>3</v>
      </c>
      <c r="BX174" s="33">
        <v>2</v>
      </c>
      <c r="BY174" s="33">
        <v>1</v>
      </c>
      <c r="BZ174" s="33" t="s">
        <v>16</v>
      </c>
      <c r="CA174" s="33" t="s">
        <v>16</v>
      </c>
      <c r="CB174" s="33">
        <v>2</v>
      </c>
      <c r="CC174" s="33">
        <v>0</v>
      </c>
      <c r="CD174" s="33">
        <v>0</v>
      </c>
      <c r="CE174" s="20">
        <f t="shared" si="33"/>
        <v>2</v>
      </c>
      <c r="CF174" s="20" t="str">
        <f t="shared" si="44"/>
        <v>YES</v>
      </c>
      <c r="CG174" s="20" t="str">
        <f t="shared" si="45"/>
        <v>YES</v>
      </c>
      <c r="CH174" s="33">
        <v>1</v>
      </c>
      <c r="CI174" s="27">
        <v>2</v>
      </c>
      <c r="CJ174" s="27" t="s">
        <v>16</v>
      </c>
      <c r="CK174" s="21" t="s">
        <v>4864</v>
      </c>
      <c r="CL174" s="27" t="s">
        <v>16</v>
      </c>
      <c r="CM174" s="33" t="s">
        <v>16</v>
      </c>
      <c r="CN174" s="33" t="s">
        <v>16</v>
      </c>
      <c r="CO174" s="33" t="s">
        <v>16</v>
      </c>
      <c r="CP174" s="33" t="s">
        <v>16</v>
      </c>
      <c r="CQ174" s="33" t="s">
        <v>16</v>
      </c>
      <c r="CR174" s="33" t="s">
        <v>16</v>
      </c>
      <c r="CS174" s="27">
        <v>58886555</v>
      </c>
      <c r="CT174" s="79">
        <f>IF(OR(CS174="",CS174="-"),"NA",IF(CS174&gt;10000000000,1,IF(CS174&gt;3000000000,2,IF(CS174&gt;1000000000,3,IF(CS174&gt;600000000,4,IF(CS174&gt;200000000,5,IF(CS174&gt;100000000,6,IF(CS174&gt;50000000,7,IF(CS174&gt;30000000,8,IF(CS174&gt;10000000,9,IF(CS174&gt;7000000,10,IF(CS174&gt;4000000,11,IF(CS174&gt;2000000,12,IF(CS174&gt;1000000,13,IF(CS174&gt;700000,14,IF(CS174&gt;600000,15,IF(CS174&gt;500000,16,IF(CS174&gt;400000,17,IF(CS174&gt;300000,18,IF(CS174&gt;200000,19,IF(CS174&gt;=0,20,ERROR”)))))))))))))))))))))</f>
        <v>7</v>
      </c>
      <c r="CU174" s="27">
        <v>68308403.799999997</v>
      </c>
      <c r="CV174" s="27">
        <f t="shared" si="31"/>
        <v>0</v>
      </c>
      <c r="CW174" s="32">
        <v>0</v>
      </c>
      <c r="CX174" s="32">
        <v>1</v>
      </c>
      <c r="CY174" s="27">
        <v>-9421848.8000000007</v>
      </c>
      <c r="CZ174" s="33">
        <v>28</v>
      </c>
      <c r="DA174" s="66">
        <f>IF(OR(CZ174="",CZ174="-"),"NA",IF(CZ174&gt;300,1,IF(CZ174&gt;200,2,IF(CZ174&gt;100,3,IF(CZ174&gt;50,4,IF(CZ174&gt;40,5,IF(CZ174&gt;30,6,IF(CZ174&gt;20,7,IF(CZ174&gt;10,8,IF(CZ174&lt;=9,9,”ERROR”))))))))))</f>
        <v>7</v>
      </c>
      <c r="DB174" s="33">
        <v>368</v>
      </c>
      <c r="DC174" s="20">
        <v>12.266666666666667</v>
      </c>
      <c r="DD174" s="20" t="s">
        <v>16</v>
      </c>
      <c r="DE174" s="33">
        <v>0</v>
      </c>
      <c r="DF174" s="33"/>
      <c r="DG174" s="33">
        <v>0</v>
      </c>
      <c r="DH174" s="33">
        <v>0</v>
      </c>
      <c r="DI174" s="23" t="s">
        <v>16</v>
      </c>
      <c r="DJ174" s="23"/>
      <c r="DK174" s="23" t="s">
        <v>16</v>
      </c>
      <c r="DL174" s="23" t="s">
        <v>16</v>
      </c>
      <c r="DM174" s="23" t="s">
        <v>16</v>
      </c>
      <c r="DN174" s="23"/>
      <c r="DO174" s="33">
        <f t="shared" si="34"/>
        <v>1</v>
      </c>
      <c r="DP174" s="33">
        <f t="shared" si="35"/>
        <v>0</v>
      </c>
      <c r="DQ174" s="33">
        <f t="shared" si="36"/>
        <v>0</v>
      </c>
      <c r="DR174" s="33">
        <f t="shared" si="37"/>
        <v>1</v>
      </c>
      <c r="DS174" s="27">
        <f t="shared" si="38"/>
        <v>58886555</v>
      </c>
      <c r="DT174" s="27">
        <f t="shared" si="39"/>
        <v>0</v>
      </c>
      <c r="DU174" s="27">
        <f t="shared" si="40"/>
        <v>58886555</v>
      </c>
      <c r="DV174" s="27">
        <f t="shared" si="41"/>
        <v>0</v>
      </c>
      <c r="DW174" s="27">
        <f t="shared" si="47"/>
        <v>58886555</v>
      </c>
      <c r="DX174" s="33">
        <v>10</v>
      </c>
      <c r="DY174" s="33">
        <v>73</v>
      </c>
      <c r="DZ174" s="33">
        <v>12</v>
      </c>
      <c r="EA174" s="33" t="s">
        <v>16</v>
      </c>
      <c r="EB174" s="46">
        <v>58886555</v>
      </c>
      <c r="EC174" s="33">
        <v>0</v>
      </c>
      <c r="ED174" s="33" t="s">
        <v>16</v>
      </c>
      <c r="EE174" s="33">
        <v>0</v>
      </c>
      <c r="EF174" s="33">
        <v>5888655.5</v>
      </c>
      <c r="EG174" s="33" t="s">
        <v>403</v>
      </c>
      <c r="EH174" s="46">
        <v>58886555</v>
      </c>
      <c r="EI174" s="33">
        <v>3</v>
      </c>
      <c r="EJ174" s="33">
        <v>3</v>
      </c>
      <c r="EK174" s="33">
        <v>2</v>
      </c>
      <c r="EL174" s="20" t="s">
        <v>2806</v>
      </c>
      <c r="EM174" s="20" t="s">
        <v>3666</v>
      </c>
      <c r="EN174" s="20" t="s">
        <v>16</v>
      </c>
      <c r="EO174" s="33" t="s">
        <v>3661</v>
      </c>
      <c r="EP174" s="20" t="s">
        <v>16</v>
      </c>
      <c r="EQ174" s="33" t="s">
        <v>16</v>
      </c>
      <c r="ER174" s="33" t="s">
        <v>3671</v>
      </c>
      <c r="ES174" s="33" t="s">
        <v>16</v>
      </c>
      <c r="ET174" s="33" t="s">
        <v>16</v>
      </c>
      <c r="EU174" s="33" t="s">
        <v>16</v>
      </c>
      <c r="EV174" s="33" t="s">
        <v>16</v>
      </c>
      <c r="EW174" s="33" t="s">
        <v>16</v>
      </c>
      <c r="EX174" s="34">
        <v>10</v>
      </c>
      <c r="EY174" s="58">
        <v>1</v>
      </c>
      <c r="EZ174" s="21"/>
    </row>
    <row r="175" spans="1:156" s="64" customFormat="1" ht="12.75" customHeight="1" x14ac:dyDescent="0.2">
      <c r="A175" s="64" t="s">
        <v>3656</v>
      </c>
      <c r="B175" s="64" t="s">
        <v>258</v>
      </c>
      <c r="C175" s="64">
        <v>1208715</v>
      </c>
      <c r="D175" s="64" t="s">
        <v>3656</v>
      </c>
      <c r="E175" s="64" t="s">
        <v>258</v>
      </c>
      <c r="F175" s="64" t="s">
        <v>258</v>
      </c>
      <c r="G175" s="33" t="s">
        <v>194</v>
      </c>
      <c r="H175" s="33">
        <v>6220</v>
      </c>
      <c r="I175" s="33" t="s">
        <v>358</v>
      </c>
      <c r="J175" s="33" t="s">
        <v>3657</v>
      </c>
      <c r="K175" s="33">
        <v>0</v>
      </c>
      <c r="L175" s="23">
        <v>1</v>
      </c>
      <c r="M175" s="33" t="s">
        <v>16</v>
      </c>
      <c r="N175" s="23">
        <v>1</v>
      </c>
      <c r="O175" s="33" t="s">
        <v>3658</v>
      </c>
      <c r="P175" s="33" t="s">
        <v>3659</v>
      </c>
      <c r="Q175" s="33" t="s">
        <v>3660</v>
      </c>
      <c r="R175" s="33" t="s">
        <v>786</v>
      </c>
      <c r="S175" s="33">
        <v>1605</v>
      </c>
      <c r="T175" s="33">
        <v>3900</v>
      </c>
      <c r="U175" s="33" t="s">
        <v>365</v>
      </c>
      <c r="V175" s="33" t="s">
        <v>251</v>
      </c>
      <c r="W175" s="40">
        <v>41823</v>
      </c>
      <c r="X175" s="33">
        <v>230</v>
      </c>
      <c r="Y175" s="33" t="s">
        <v>251</v>
      </c>
      <c r="Z175" s="20">
        <f t="shared" si="32"/>
        <v>915</v>
      </c>
      <c r="AA175" s="33" t="s">
        <v>16</v>
      </c>
      <c r="AB175" s="20">
        <v>46101</v>
      </c>
      <c r="AC175" s="46">
        <v>30575369.600000001</v>
      </c>
      <c r="AD175" s="33" t="s">
        <v>2806</v>
      </c>
      <c r="AE175" s="33" t="s">
        <v>3661</v>
      </c>
      <c r="AF175" s="20">
        <v>2</v>
      </c>
      <c r="AG175" s="33">
        <v>1</v>
      </c>
      <c r="AH175" s="33">
        <v>6</v>
      </c>
      <c r="AI175" s="33">
        <v>0</v>
      </c>
      <c r="AJ175" s="33">
        <v>5</v>
      </c>
      <c r="AK175" s="33">
        <v>0</v>
      </c>
      <c r="AL175" s="33">
        <v>0</v>
      </c>
      <c r="AM175" s="33">
        <v>0</v>
      </c>
      <c r="AN175" s="33">
        <v>1</v>
      </c>
      <c r="AO175" s="33" t="s">
        <v>16</v>
      </c>
      <c r="AP175" s="26">
        <v>42047</v>
      </c>
      <c r="AQ175" s="26" t="s">
        <v>16</v>
      </c>
      <c r="AR175" s="26" t="s">
        <v>16</v>
      </c>
      <c r="AS175" s="20" t="s">
        <v>16</v>
      </c>
      <c r="AT175" s="26">
        <v>42062</v>
      </c>
      <c r="AU175" s="26">
        <v>42709</v>
      </c>
      <c r="AV175" s="26" t="s">
        <v>16</v>
      </c>
      <c r="AW175" s="33" t="s">
        <v>16</v>
      </c>
      <c r="AX175" s="33" t="s">
        <v>16</v>
      </c>
      <c r="AY175" s="33" t="s">
        <v>16</v>
      </c>
      <c r="AZ175" s="33" t="s">
        <v>16</v>
      </c>
      <c r="BA175" s="33" t="s">
        <v>16</v>
      </c>
      <c r="BB175" s="36">
        <v>1</v>
      </c>
      <c r="BC175" s="26">
        <v>42738</v>
      </c>
      <c r="BD175" s="26">
        <v>43100</v>
      </c>
      <c r="BE175" s="26">
        <v>42723</v>
      </c>
      <c r="BF175" s="33" t="s">
        <v>3662</v>
      </c>
      <c r="BG175" s="39">
        <v>0.1</v>
      </c>
      <c r="BH175" s="27">
        <v>2993649.2</v>
      </c>
      <c r="BI175" s="33" t="s">
        <v>16</v>
      </c>
      <c r="BJ175" s="33" t="s">
        <v>16</v>
      </c>
      <c r="BK175" s="33" t="s">
        <v>16</v>
      </c>
      <c r="BL175" s="33" t="s">
        <v>16</v>
      </c>
      <c r="BM175" s="33">
        <v>5</v>
      </c>
      <c r="BN175" s="33" t="s">
        <v>16</v>
      </c>
      <c r="BO175" s="33" t="s">
        <v>16</v>
      </c>
      <c r="BP175" s="33" t="s">
        <v>16</v>
      </c>
      <c r="BQ175" s="33" t="s">
        <v>16</v>
      </c>
      <c r="BR175" s="33" t="s">
        <v>16</v>
      </c>
      <c r="BS175" s="33" t="s">
        <v>16</v>
      </c>
      <c r="BT175" s="33">
        <v>17</v>
      </c>
      <c r="BU175" s="33">
        <v>5</v>
      </c>
      <c r="BV175" s="33">
        <v>1</v>
      </c>
      <c r="BW175" s="33">
        <v>5</v>
      </c>
      <c r="BX175" s="33">
        <v>4</v>
      </c>
      <c r="BY175" s="33">
        <v>2</v>
      </c>
      <c r="BZ175" s="33" t="s">
        <v>16</v>
      </c>
      <c r="CA175" s="33" t="s">
        <v>16</v>
      </c>
      <c r="CB175" s="33">
        <v>0</v>
      </c>
      <c r="CC175" s="33">
        <v>0</v>
      </c>
      <c r="CD175" s="33">
        <v>4</v>
      </c>
      <c r="CE175" s="20">
        <f t="shared" si="33"/>
        <v>4</v>
      </c>
      <c r="CF175" s="20" t="str">
        <f t="shared" si="44"/>
        <v>YES</v>
      </c>
      <c r="CG175" s="20" t="str">
        <f t="shared" si="45"/>
        <v>YES</v>
      </c>
      <c r="CH175" s="33">
        <v>1</v>
      </c>
      <c r="CI175" s="27">
        <v>4</v>
      </c>
      <c r="CJ175" s="27" t="s">
        <v>16</v>
      </c>
      <c r="CK175" s="21" t="s">
        <v>4864</v>
      </c>
      <c r="CL175" s="27" t="s">
        <v>16</v>
      </c>
      <c r="CM175" s="33" t="s">
        <v>16</v>
      </c>
      <c r="CN175" s="33" t="s">
        <v>16</v>
      </c>
      <c r="CO175" s="33" t="s">
        <v>16</v>
      </c>
      <c r="CP175" s="33" t="s">
        <v>16</v>
      </c>
      <c r="CQ175" s="33" t="s">
        <v>16</v>
      </c>
      <c r="CR175" s="33" t="s">
        <v>16</v>
      </c>
      <c r="CS175" s="27">
        <v>29936492</v>
      </c>
      <c r="CT175" s="79">
        <f>IF(OR(CS175="",CS175="-"),"NA",IF(CS175&gt;10000000000,1,IF(CS175&gt;3000000000,2,IF(CS175&gt;1000000000,3,IF(CS175&gt;600000000,4,IF(CS175&gt;200000000,5,IF(CS175&gt;100000000,6,IF(CS175&gt;50000000,7,IF(CS175&gt;30000000,8,IF(CS175&gt;10000000,9,IF(CS175&gt;7000000,10,IF(CS175&gt;4000000,11,IF(CS175&gt;2000000,12,IF(CS175&gt;1000000,13,IF(CS175&gt;700000,14,IF(CS175&gt;600000,15,IF(CS175&gt;500000,16,IF(CS175&gt;400000,17,IF(CS175&gt;300000,18,IF(CS175&gt;200000,19,IF(CS175&gt;=0,20,ERROR”)))))))))))))))))))))</f>
        <v>9</v>
      </c>
      <c r="CU175" s="27">
        <v>34726330.719999999</v>
      </c>
      <c r="CV175" s="27">
        <f t="shared" si="31"/>
        <v>638877.60000000149</v>
      </c>
      <c r="CW175" s="32">
        <v>2.0895171779051851E-2</v>
      </c>
      <c r="CX175" s="32">
        <v>0.97910482822094813</v>
      </c>
      <c r="CY175" s="27">
        <v>-4150961.12</v>
      </c>
      <c r="CZ175" s="33">
        <v>35</v>
      </c>
      <c r="DA175" s="66">
        <f>IF(OR(CZ175="",CZ175="-"),"NA",IF(CZ175&gt;300,1,IF(CZ175&gt;200,2,IF(CZ175&gt;100,3,IF(CZ175&gt;50,4,IF(CZ175&gt;40,5,IF(CZ175&gt;30,6,IF(CZ175&gt;20,7,IF(CZ175&gt;10,8,IF(CZ175&lt;=9,9,”ERROR”))))))))))</f>
        <v>6</v>
      </c>
      <c r="DB175" s="33">
        <v>358</v>
      </c>
      <c r="DC175" s="20">
        <v>11.933333333333334</v>
      </c>
      <c r="DD175" s="20" t="s">
        <v>16</v>
      </c>
      <c r="DE175" s="33">
        <v>0</v>
      </c>
      <c r="DF175" s="33"/>
      <c r="DG175" s="33">
        <v>0</v>
      </c>
      <c r="DH175" s="33">
        <v>0</v>
      </c>
      <c r="DI175" s="23" t="s">
        <v>16</v>
      </c>
      <c r="DJ175" s="23"/>
      <c r="DK175" s="23" t="s">
        <v>16</v>
      </c>
      <c r="DL175" s="23" t="s">
        <v>16</v>
      </c>
      <c r="DM175" s="23" t="s">
        <v>16</v>
      </c>
      <c r="DN175" s="23"/>
      <c r="DO175" s="33">
        <f t="shared" si="34"/>
        <v>1</v>
      </c>
      <c r="DP175" s="33">
        <f t="shared" si="35"/>
        <v>0</v>
      </c>
      <c r="DQ175" s="33">
        <f t="shared" si="36"/>
        <v>0</v>
      </c>
      <c r="DR175" s="33">
        <f t="shared" si="37"/>
        <v>1</v>
      </c>
      <c r="DS175" s="27">
        <f t="shared" si="38"/>
        <v>29936492</v>
      </c>
      <c r="DT175" s="27">
        <f t="shared" si="39"/>
        <v>0</v>
      </c>
      <c r="DU175" s="27">
        <f t="shared" si="40"/>
        <v>29936492</v>
      </c>
      <c r="DV175" s="27">
        <f t="shared" si="41"/>
        <v>0</v>
      </c>
      <c r="DW175" s="27">
        <f t="shared" si="47"/>
        <v>29936492</v>
      </c>
      <c r="DX175" s="33">
        <v>10</v>
      </c>
      <c r="DY175" s="33">
        <v>81</v>
      </c>
      <c r="DZ175" s="33">
        <v>12</v>
      </c>
      <c r="EA175" s="33" t="s">
        <v>16</v>
      </c>
      <c r="EB175" s="46">
        <v>29936492</v>
      </c>
      <c r="EC175" s="33">
        <v>0</v>
      </c>
      <c r="ED175" s="33" t="s">
        <v>16</v>
      </c>
      <c r="EE175" s="33">
        <v>0</v>
      </c>
      <c r="EF175" s="33">
        <v>2993649.2</v>
      </c>
      <c r="EG175" s="33" t="s">
        <v>655</v>
      </c>
      <c r="EH175" s="46">
        <v>29936492</v>
      </c>
      <c r="EI175" s="33">
        <v>5</v>
      </c>
      <c r="EJ175" s="33">
        <v>5</v>
      </c>
      <c r="EK175" s="33">
        <v>4</v>
      </c>
      <c r="EL175" s="20" t="s">
        <v>2806</v>
      </c>
      <c r="EM175" s="20" t="s">
        <v>3662</v>
      </c>
      <c r="EN175" s="20" t="s">
        <v>16</v>
      </c>
      <c r="EO175" s="33" t="s">
        <v>3661</v>
      </c>
      <c r="EP175" s="20" t="s">
        <v>16</v>
      </c>
      <c r="EQ175" s="33" t="s">
        <v>16</v>
      </c>
      <c r="ER175" s="33" t="s">
        <v>3663</v>
      </c>
      <c r="ES175" s="33" t="s">
        <v>16</v>
      </c>
      <c r="ET175" s="33" t="s">
        <v>16</v>
      </c>
      <c r="EU175" s="33" t="s">
        <v>16</v>
      </c>
      <c r="EV175" s="33" t="s">
        <v>16</v>
      </c>
      <c r="EW175" s="33" t="s">
        <v>16</v>
      </c>
      <c r="EX175" s="34">
        <v>14</v>
      </c>
      <c r="EY175" s="58">
        <v>1</v>
      </c>
      <c r="EZ175" s="21"/>
    </row>
    <row r="176" spans="1:156" s="64" customFormat="1" ht="12.75" customHeight="1" x14ac:dyDescent="0.2">
      <c r="A176" s="64" t="s">
        <v>2987</v>
      </c>
      <c r="B176" s="64" t="s">
        <v>390</v>
      </c>
      <c r="C176" s="64">
        <v>996706</v>
      </c>
      <c r="D176" s="64" t="s">
        <v>2987</v>
      </c>
      <c r="E176" s="64" t="s">
        <v>2988</v>
      </c>
      <c r="F176" s="64" t="s">
        <v>390</v>
      </c>
      <c r="G176" s="20" t="s">
        <v>194</v>
      </c>
      <c r="H176" s="20">
        <v>6220</v>
      </c>
      <c r="I176" s="20" t="s">
        <v>358</v>
      </c>
      <c r="J176" s="22" t="s">
        <v>2989</v>
      </c>
      <c r="K176" s="23">
        <v>0</v>
      </c>
      <c r="L176" s="23">
        <v>1</v>
      </c>
      <c r="M176" s="23" t="s">
        <v>16</v>
      </c>
      <c r="N176" s="23">
        <v>1</v>
      </c>
      <c r="O176" s="24" t="s">
        <v>209</v>
      </c>
      <c r="P176" s="20" t="s">
        <v>944</v>
      </c>
      <c r="Q176" s="20" t="s">
        <v>2863</v>
      </c>
      <c r="R176" s="20" t="s">
        <v>946</v>
      </c>
      <c r="S176" s="20">
        <v>49</v>
      </c>
      <c r="T176" s="25" t="s">
        <v>617</v>
      </c>
      <c r="U176" s="20" t="s">
        <v>695</v>
      </c>
      <c r="V176" s="20" t="s">
        <v>251</v>
      </c>
      <c r="W176" s="26">
        <v>39238</v>
      </c>
      <c r="X176" s="20">
        <v>18</v>
      </c>
      <c r="Y176" s="20" t="s">
        <v>251</v>
      </c>
      <c r="Z176" s="20">
        <f t="shared" si="32"/>
        <v>3201</v>
      </c>
      <c r="AA176" s="20" t="s">
        <v>947</v>
      </c>
      <c r="AB176" s="20">
        <v>46101</v>
      </c>
      <c r="AC176" s="27">
        <v>12765000</v>
      </c>
      <c r="AD176" s="20" t="s">
        <v>2806</v>
      </c>
      <c r="AE176" s="20" t="s">
        <v>2990</v>
      </c>
      <c r="AF176" s="20">
        <v>1</v>
      </c>
      <c r="AG176" s="20">
        <v>1</v>
      </c>
      <c r="AH176" s="21" t="s">
        <v>16</v>
      </c>
      <c r="AI176" s="21" t="s">
        <v>4862</v>
      </c>
      <c r="AJ176" s="20">
        <v>11</v>
      </c>
      <c r="AK176" s="20">
        <v>1</v>
      </c>
      <c r="AL176" s="20" t="s">
        <v>16</v>
      </c>
      <c r="AM176" s="20">
        <v>0</v>
      </c>
      <c r="AN176" s="20">
        <v>0</v>
      </c>
      <c r="AO176" s="20" t="s">
        <v>16</v>
      </c>
      <c r="AP176" s="26">
        <v>42314</v>
      </c>
      <c r="AQ176" s="26">
        <v>42410</v>
      </c>
      <c r="AR176" s="26" t="s">
        <v>16</v>
      </c>
      <c r="AS176" s="20">
        <v>0</v>
      </c>
      <c r="AT176" s="26">
        <v>42325</v>
      </c>
      <c r="AU176" s="26">
        <v>42416</v>
      </c>
      <c r="AV176" s="26" t="s">
        <v>16</v>
      </c>
      <c r="AW176" s="28" t="s">
        <v>16</v>
      </c>
      <c r="AX176" s="28" t="s">
        <v>16</v>
      </c>
      <c r="AY176" s="28" t="s">
        <v>16</v>
      </c>
      <c r="AZ176" s="28" t="s">
        <v>16</v>
      </c>
      <c r="BA176" s="28" t="s">
        <v>16</v>
      </c>
      <c r="BB176" s="29">
        <v>1</v>
      </c>
      <c r="BC176" s="26">
        <v>42439</v>
      </c>
      <c r="BD176" s="26">
        <v>42528</v>
      </c>
      <c r="BE176" s="26">
        <v>42436</v>
      </c>
      <c r="BF176" s="20" t="s">
        <v>2989</v>
      </c>
      <c r="BG176" s="30">
        <v>0.31</v>
      </c>
      <c r="BH176" s="27">
        <v>3398118.8005000004</v>
      </c>
      <c r="BI176" s="20">
        <v>1</v>
      </c>
      <c r="BJ176" s="20">
        <v>5</v>
      </c>
      <c r="BK176" s="20">
        <v>2</v>
      </c>
      <c r="BL176" s="20">
        <v>10961673.550000001</v>
      </c>
      <c r="BM176" s="20">
        <v>3</v>
      </c>
      <c r="BN176" s="20" t="s">
        <v>16</v>
      </c>
      <c r="BO176" s="20" t="s">
        <v>16</v>
      </c>
      <c r="BP176" s="20" t="s">
        <v>16</v>
      </c>
      <c r="BQ176" s="20" t="s">
        <v>16</v>
      </c>
      <c r="BR176" s="20" t="s">
        <v>16</v>
      </c>
      <c r="BS176" s="20" t="s">
        <v>16</v>
      </c>
      <c r="BT176" s="20">
        <v>0</v>
      </c>
      <c r="BU176" s="20">
        <v>10</v>
      </c>
      <c r="BV176" s="20">
        <v>1</v>
      </c>
      <c r="BW176" s="20">
        <v>4</v>
      </c>
      <c r="BX176" s="20">
        <v>3</v>
      </c>
      <c r="BY176" s="20" t="s">
        <v>341</v>
      </c>
      <c r="BZ176" s="20" t="s">
        <v>16</v>
      </c>
      <c r="CA176" s="20" t="s">
        <v>16</v>
      </c>
      <c r="CB176" s="20">
        <v>0</v>
      </c>
      <c r="CC176" s="20">
        <v>0</v>
      </c>
      <c r="CD176" s="20">
        <v>3</v>
      </c>
      <c r="CE176" s="20">
        <f t="shared" si="33"/>
        <v>3</v>
      </c>
      <c r="CF176" s="20" t="str">
        <f t="shared" si="44"/>
        <v>YES</v>
      </c>
      <c r="CG176" s="20" t="str">
        <f t="shared" si="45"/>
        <v>YES</v>
      </c>
      <c r="CH176" s="20">
        <v>1</v>
      </c>
      <c r="CI176" s="27">
        <v>3</v>
      </c>
      <c r="CJ176" s="27" t="s">
        <v>16</v>
      </c>
      <c r="CK176" s="21" t="s">
        <v>4864</v>
      </c>
      <c r="CL176" s="27" t="s">
        <v>16</v>
      </c>
      <c r="CM176" s="20" t="s">
        <v>2991</v>
      </c>
      <c r="CN176" s="20" t="s">
        <v>2992</v>
      </c>
      <c r="CO176" s="20" t="s">
        <v>2993</v>
      </c>
      <c r="CP176" s="20" t="s">
        <v>16</v>
      </c>
      <c r="CQ176" s="20" t="s">
        <v>16</v>
      </c>
      <c r="CR176" s="20" t="s">
        <v>16</v>
      </c>
      <c r="CS176" s="27">
        <v>10961673.550000001</v>
      </c>
      <c r="CT176" s="79">
        <f>IF(OR(CS176="",CS176="-"),"NA",IF(CS176&gt;10000000000,1,IF(CS176&gt;3000000000,2,IF(CS176&gt;1000000000,3,IF(CS176&gt;600000000,4,IF(CS176&gt;200000000,5,IF(CS176&gt;100000000,6,IF(CS176&gt;50000000,7,IF(CS176&gt;30000000,8,IF(CS176&gt;10000000,9,IF(CS176&gt;7000000,10,IF(CS176&gt;4000000,11,IF(CS176&gt;2000000,12,IF(CS176&gt;1000000,13,IF(CS176&gt;700000,14,IF(CS176&gt;600000,15,IF(CS176&gt;500000,16,IF(CS176&gt;400000,17,IF(CS176&gt;300000,18,IF(CS176&gt;200000,19,IF(CS176&gt;=0,20,ERROR”)))))))))))))))))))))</f>
        <v>9</v>
      </c>
      <c r="CU176" s="27">
        <v>12715541.318</v>
      </c>
      <c r="CV176" s="27">
        <f t="shared" si="31"/>
        <v>1803326.4499999993</v>
      </c>
      <c r="CW176" s="32">
        <v>0.14127116725421068</v>
      </c>
      <c r="CX176" s="32">
        <v>0.85872883274578937</v>
      </c>
      <c r="CY176" s="27">
        <v>49458.68200000003</v>
      </c>
      <c r="CZ176" s="20">
        <v>29</v>
      </c>
      <c r="DA176" s="66">
        <f>IF(OR(CZ176="",CZ176="-"),"NA",IF(CZ176&gt;300,1,IF(CZ176&gt;200,2,IF(CZ176&gt;100,3,IF(CZ176&gt;50,4,IF(CZ176&gt;40,5,IF(CZ176&gt;30,6,IF(CZ176&gt;20,7,IF(CZ176&gt;10,8,IF(CZ176&lt;=9,9,”ERROR”))))))))))</f>
        <v>7</v>
      </c>
      <c r="DB176" s="20">
        <v>89</v>
      </c>
      <c r="DC176" s="20">
        <v>2.9666666666666668</v>
      </c>
      <c r="DD176" s="20" t="s">
        <v>2994</v>
      </c>
      <c r="DE176" s="20">
        <v>1</v>
      </c>
      <c r="DF176" s="20">
        <v>1</v>
      </c>
      <c r="DG176" s="20" t="s">
        <v>3934</v>
      </c>
      <c r="DH176" s="20">
        <v>4</v>
      </c>
      <c r="DI176" s="20">
        <v>2</v>
      </c>
      <c r="DJ176" s="20">
        <v>0</v>
      </c>
      <c r="DK176" s="20" t="s">
        <v>16</v>
      </c>
      <c r="DL176" s="20" t="s">
        <v>16</v>
      </c>
      <c r="DM176" s="20" t="s">
        <v>16</v>
      </c>
      <c r="DN176" s="20"/>
      <c r="DO176" s="33">
        <f t="shared" si="34"/>
        <v>3</v>
      </c>
      <c r="DP176" s="33">
        <f t="shared" si="35"/>
        <v>2</v>
      </c>
      <c r="DQ176" s="33">
        <f t="shared" si="36"/>
        <v>0</v>
      </c>
      <c r="DR176" s="33">
        <f t="shared" si="37"/>
        <v>1</v>
      </c>
      <c r="DS176" s="27">
        <f t="shared" si="38"/>
        <v>1258171679.55</v>
      </c>
      <c r="DT176" s="27">
        <f t="shared" si="39"/>
        <v>1247210006</v>
      </c>
      <c r="DU176" s="27">
        <f t="shared" si="40"/>
        <v>10961673.550000001</v>
      </c>
      <c r="DV176" s="27">
        <f t="shared" si="41"/>
        <v>0</v>
      </c>
      <c r="DW176" s="27">
        <f t="shared" si="47"/>
        <v>419390559.84999996</v>
      </c>
      <c r="DX176" s="20">
        <v>13</v>
      </c>
      <c r="DY176" s="20">
        <v>86</v>
      </c>
      <c r="DZ176" s="20">
        <v>16</v>
      </c>
      <c r="EA176" s="20" t="s">
        <v>2812</v>
      </c>
      <c r="EB176" s="20">
        <v>10961673.550000001</v>
      </c>
      <c r="EC176" s="20">
        <v>0</v>
      </c>
      <c r="ED176" s="20" t="s">
        <v>16</v>
      </c>
      <c r="EE176" s="30">
        <v>0.1</v>
      </c>
      <c r="EF176" s="20">
        <v>1096167.3550000002</v>
      </c>
      <c r="EG176" s="20" t="s">
        <v>16</v>
      </c>
      <c r="EH176" s="20">
        <v>10961673.550000001</v>
      </c>
      <c r="EI176" s="20">
        <v>3</v>
      </c>
      <c r="EJ176" s="20">
        <v>4</v>
      </c>
      <c r="EK176" s="20">
        <v>3</v>
      </c>
      <c r="EL176" s="20" t="s">
        <v>2806</v>
      </c>
      <c r="EM176" s="20" t="s">
        <v>2989</v>
      </c>
      <c r="EN176" s="20" t="s">
        <v>16</v>
      </c>
      <c r="EO176" s="20" t="s">
        <v>2990</v>
      </c>
      <c r="EP176" s="20" t="s">
        <v>16</v>
      </c>
      <c r="EQ176" s="20" t="s">
        <v>16</v>
      </c>
      <c r="ER176" s="20" t="s">
        <v>949</v>
      </c>
      <c r="ES176" s="20" t="s">
        <v>2995</v>
      </c>
      <c r="ET176" s="20">
        <v>49</v>
      </c>
      <c r="EU176" s="20" t="s">
        <v>617</v>
      </c>
      <c r="EV176" s="20" t="s">
        <v>698</v>
      </c>
      <c r="EW176" s="20" t="s">
        <v>251</v>
      </c>
      <c r="EX176" s="34">
        <v>15</v>
      </c>
      <c r="EY176" s="58">
        <v>1</v>
      </c>
      <c r="EZ176" s="21"/>
    </row>
    <row r="177" spans="1:156" s="64" customFormat="1" ht="12.75" customHeight="1" x14ac:dyDescent="0.2">
      <c r="A177" s="64" t="s">
        <v>3142</v>
      </c>
      <c r="B177" s="64" t="s">
        <v>505</v>
      </c>
      <c r="C177" s="64">
        <v>762007</v>
      </c>
      <c r="D177" s="64" t="s">
        <v>3142</v>
      </c>
      <c r="E177" s="64" t="s">
        <v>3143</v>
      </c>
      <c r="F177" s="64" t="s">
        <v>505</v>
      </c>
      <c r="G177" s="20" t="s">
        <v>194</v>
      </c>
      <c r="H177" s="20">
        <v>6220</v>
      </c>
      <c r="I177" s="20" t="s">
        <v>358</v>
      </c>
      <c r="J177" s="22" t="s">
        <v>3144</v>
      </c>
      <c r="K177" s="23">
        <v>0</v>
      </c>
      <c r="L177" s="23">
        <v>1</v>
      </c>
      <c r="M177" s="23" t="s">
        <v>16</v>
      </c>
      <c r="N177" s="23">
        <v>1</v>
      </c>
      <c r="O177" s="24" t="s">
        <v>508</v>
      </c>
      <c r="P177" s="20" t="s">
        <v>3145</v>
      </c>
      <c r="Q177" s="20" t="s">
        <v>3146</v>
      </c>
      <c r="R177" s="20" t="s">
        <v>3147</v>
      </c>
      <c r="S177" s="20">
        <v>36</v>
      </c>
      <c r="T177" s="25" t="s">
        <v>2850</v>
      </c>
      <c r="U177" s="20" t="s">
        <v>467</v>
      </c>
      <c r="V177" s="20" t="s">
        <v>251</v>
      </c>
      <c r="W177" s="26">
        <v>17264</v>
      </c>
      <c r="X177" s="20">
        <v>108</v>
      </c>
      <c r="Y177" s="20" t="s">
        <v>251</v>
      </c>
      <c r="Z177" s="20">
        <f t="shared" si="32"/>
        <v>24818</v>
      </c>
      <c r="AA177" s="20" t="s">
        <v>3148</v>
      </c>
      <c r="AB177" s="20">
        <v>46101</v>
      </c>
      <c r="AC177" s="27">
        <v>9500000</v>
      </c>
      <c r="AD177" s="20" t="s">
        <v>2806</v>
      </c>
      <c r="AE177" s="20" t="s">
        <v>3149</v>
      </c>
      <c r="AF177" s="20">
        <v>1</v>
      </c>
      <c r="AG177" s="20">
        <v>1</v>
      </c>
      <c r="AH177" s="21" t="s">
        <v>16</v>
      </c>
      <c r="AI177" s="21" t="s">
        <v>4862</v>
      </c>
      <c r="AJ177" s="20">
        <v>2</v>
      </c>
      <c r="AK177" s="20">
        <v>0</v>
      </c>
      <c r="AL177" s="20" t="s">
        <v>16</v>
      </c>
      <c r="AM177" s="20">
        <v>0</v>
      </c>
      <c r="AN177" s="20">
        <v>0</v>
      </c>
      <c r="AO177" s="20" t="s">
        <v>16</v>
      </c>
      <c r="AP177" s="26">
        <v>41936</v>
      </c>
      <c r="AQ177" s="26">
        <v>42051</v>
      </c>
      <c r="AR177" s="26" t="s">
        <v>16</v>
      </c>
      <c r="AS177" s="20">
        <v>4</v>
      </c>
      <c r="AT177" s="26">
        <v>41942</v>
      </c>
      <c r="AU177" s="26">
        <v>42053</v>
      </c>
      <c r="AV177" s="26" t="s">
        <v>16</v>
      </c>
      <c r="AW177" s="28" t="s">
        <v>16</v>
      </c>
      <c r="AX177" s="28" t="s">
        <v>16</v>
      </c>
      <c r="AY177" s="28" t="s">
        <v>16</v>
      </c>
      <c r="AZ177" s="28" t="s">
        <v>16</v>
      </c>
      <c r="BA177" s="28" t="s">
        <v>16</v>
      </c>
      <c r="BB177" s="29">
        <v>0</v>
      </c>
      <c r="BC177" s="26">
        <v>42082</v>
      </c>
      <c r="BD177" s="26">
        <v>42141</v>
      </c>
      <c r="BE177" s="26">
        <v>42067</v>
      </c>
      <c r="BF177" s="20" t="s">
        <v>3144</v>
      </c>
      <c r="BG177" s="30">
        <v>0.2</v>
      </c>
      <c r="BH177" s="27">
        <v>1625851.976</v>
      </c>
      <c r="BI177" s="20">
        <v>1</v>
      </c>
      <c r="BJ177" s="20">
        <v>5</v>
      </c>
      <c r="BK177" s="20">
        <v>2</v>
      </c>
      <c r="BL177" s="20">
        <v>8129259.8799999999</v>
      </c>
      <c r="BM177" s="20">
        <v>2</v>
      </c>
      <c r="BN177" s="20" t="s">
        <v>16</v>
      </c>
      <c r="BO177" s="20" t="s">
        <v>16</v>
      </c>
      <c r="BP177" s="20" t="s">
        <v>16</v>
      </c>
      <c r="BQ177" s="20" t="s">
        <v>16</v>
      </c>
      <c r="BR177" s="20" t="s">
        <v>16</v>
      </c>
      <c r="BS177" s="20" t="s">
        <v>16</v>
      </c>
      <c r="BT177" s="20">
        <v>0</v>
      </c>
      <c r="BU177" s="20">
        <v>0</v>
      </c>
      <c r="BV177" s="20">
        <v>1</v>
      </c>
      <c r="BW177" s="20">
        <v>3</v>
      </c>
      <c r="BX177" s="20">
        <v>1</v>
      </c>
      <c r="BY177" s="20" t="s">
        <v>341</v>
      </c>
      <c r="BZ177" s="20" t="s">
        <v>16</v>
      </c>
      <c r="CA177" s="20" t="s">
        <v>16</v>
      </c>
      <c r="CB177" s="20">
        <v>0</v>
      </c>
      <c r="CC177" s="20">
        <v>0</v>
      </c>
      <c r="CD177" s="20">
        <v>1</v>
      </c>
      <c r="CE177" s="20">
        <f t="shared" si="33"/>
        <v>1</v>
      </c>
      <c r="CF177" s="20" t="str">
        <f t="shared" si="44"/>
        <v>YES</v>
      </c>
      <c r="CG177" s="20" t="str">
        <f t="shared" si="45"/>
        <v>YES</v>
      </c>
      <c r="CH177" s="20">
        <v>2</v>
      </c>
      <c r="CI177" s="27">
        <v>1</v>
      </c>
      <c r="CJ177" s="27">
        <v>354322.53999999911</v>
      </c>
      <c r="CK177" s="21">
        <v>1</v>
      </c>
      <c r="CL177" s="27">
        <v>354322.53999999911</v>
      </c>
      <c r="CM177" s="20" t="s">
        <v>3150</v>
      </c>
      <c r="CN177" s="20" t="s">
        <v>3151</v>
      </c>
      <c r="CO177" s="20" t="s">
        <v>16</v>
      </c>
      <c r="CP177" s="20" t="s">
        <v>16</v>
      </c>
      <c r="CQ177" s="20" t="s">
        <v>16</v>
      </c>
      <c r="CR177" s="20" t="s">
        <v>16</v>
      </c>
      <c r="CS177" s="27">
        <v>8129259.8799999999</v>
      </c>
      <c r="CT177" s="79">
        <f>IF(OR(CS177="",CS177="-"),"NA",IF(CS177&gt;10000000000,1,IF(CS177&gt;3000000000,2,IF(CS177&gt;1000000000,3,IF(CS177&gt;600000000,4,IF(CS177&gt;200000000,5,IF(CS177&gt;100000000,6,IF(CS177&gt;50000000,7,IF(CS177&gt;30000000,8,IF(CS177&gt;10000000,9,IF(CS177&gt;7000000,10,IF(CS177&gt;4000000,11,IF(CS177&gt;2000000,12,IF(CS177&gt;1000000,13,IF(CS177&gt;700000,14,IF(CS177&gt;600000,15,IF(CS177&gt;500000,16,IF(CS177&gt;400000,17,IF(CS177&gt;300000,18,IF(CS177&gt;200000,19,IF(CS177&gt;=0,20,ERROR”)))))))))))))))))))))</f>
        <v>10</v>
      </c>
      <c r="CU177" s="27">
        <v>9429941.4607999995</v>
      </c>
      <c r="CV177" s="27">
        <f t="shared" si="31"/>
        <v>1370740.12</v>
      </c>
      <c r="CW177" s="32">
        <v>0.14428843368421054</v>
      </c>
      <c r="CX177" s="32">
        <v>0.85571156631578948</v>
      </c>
      <c r="CY177" s="27">
        <v>70058.539200000465</v>
      </c>
      <c r="CZ177" s="20">
        <v>35</v>
      </c>
      <c r="DA177" s="66">
        <f>IF(OR(CZ177="",CZ177="-"),"NA",IF(CZ177&gt;300,1,IF(CZ177&gt;200,2,IF(CZ177&gt;100,3,IF(CZ177&gt;50,4,IF(CZ177&gt;40,5,IF(CZ177&gt;30,6,IF(CZ177&gt;20,7,IF(CZ177&gt;10,8,IF(CZ177&lt;=9,9,”ERROR”))))))))))</f>
        <v>6</v>
      </c>
      <c r="DB177" s="20">
        <v>59</v>
      </c>
      <c r="DC177" s="20">
        <v>1.9666666666666666</v>
      </c>
      <c r="DD177" s="20" t="s">
        <v>2827</v>
      </c>
      <c r="DE177" s="20">
        <v>1</v>
      </c>
      <c r="DF177" s="20">
        <v>1</v>
      </c>
      <c r="DG177" s="20" t="s">
        <v>3928</v>
      </c>
      <c r="DH177" s="20">
        <v>3</v>
      </c>
      <c r="DI177" s="20">
        <v>2</v>
      </c>
      <c r="DJ177" s="20">
        <v>0</v>
      </c>
      <c r="DK177" s="20" t="s">
        <v>16</v>
      </c>
      <c r="DL177" s="20" t="s">
        <v>16</v>
      </c>
      <c r="DM177" s="20" t="s">
        <v>16</v>
      </c>
      <c r="DN177" s="20"/>
      <c r="DO177" s="33">
        <f t="shared" si="34"/>
        <v>1</v>
      </c>
      <c r="DP177" s="33">
        <f t="shared" si="35"/>
        <v>0</v>
      </c>
      <c r="DQ177" s="33">
        <f t="shared" si="36"/>
        <v>0</v>
      </c>
      <c r="DR177" s="33">
        <f t="shared" si="37"/>
        <v>1</v>
      </c>
      <c r="DS177" s="27">
        <f t="shared" si="38"/>
        <v>8129259.8799999999</v>
      </c>
      <c r="DT177" s="27">
        <f t="shared" si="39"/>
        <v>0</v>
      </c>
      <c r="DU177" s="27">
        <f t="shared" si="40"/>
        <v>8129259.8799999999</v>
      </c>
      <c r="DV177" s="27">
        <f t="shared" si="41"/>
        <v>0</v>
      </c>
      <c r="DW177" s="27">
        <f t="shared" si="47"/>
        <v>8129259.8799999999</v>
      </c>
      <c r="DX177" s="20">
        <v>11</v>
      </c>
      <c r="DY177" s="20">
        <v>72</v>
      </c>
      <c r="DZ177" s="20">
        <v>9</v>
      </c>
      <c r="EA177" s="20" t="s">
        <v>2812</v>
      </c>
      <c r="EB177" s="20">
        <v>8129259.8799999999</v>
      </c>
      <c r="EC177" s="20">
        <v>0</v>
      </c>
      <c r="ED177" s="20" t="s">
        <v>654</v>
      </c>
      <c r="EE177" s="30">
        <v>0.1</v>
      </c>
      <c r="EF177" s="20">
        <v>942994.15</v>
      </c>
      <c r="EG177" s="20" t="s">
        <v>655</v>
      </c>
      <c r="EH177" s="20">
        <v>8129259.8799999999</v>
      </c>
      <c r="EI177" s="20">
        <v>2</v>
      </c>
      <c r="EJ177" s="20">
        <v>3</v>
      </c>
      <c r="EK177" s="20">
        <v>1</v>
      </c>
      <c r="EL177" s="20" t="s">
        <v>2806</v>
      </c>
      <c r="EM177" s="20" t="s">
        <v>3144</v>
      </c>
      <c r="EN177" s="20" t="s">
        <v>16</v>
      </c>
      <c r="EO177" s="20" t="s">
        <v>3149</v>
      </c>
      <c r="EP177" s="20" t="s">
        <v>16</v>
      </c>
      <c r="EQ177" s="20" t="s">
        <v>16</v>
      </c>
      <c r="ER177" s="20" t="s">
        <v>3152</v>
      </c>
      <c r="ES177" s="20" t="s">
        <v>3153</v>
      </c>
      <c r="ET177" s="20">
        <v>36</v>
      </c>
      <c r="EU177" s="20" t="s">
        <v>2850</v>
      </c>
      <c r="EV177" s="20" t="s">
        <v>500</v>
      </c>
      <c r="EW177" s="20" t="s">
        <v>251</v>
      </c>
      <c r="EX177" s="34">
        <v>15</v>
      </c>
      <c r="EY177" s="58">
        <v>1</v>
      </c>
      <c r="EZ177" s="21"/>
    </row>
    <row r="178" spans="1:156" s="64" customFormat="1" ht="12.75" customHeight="1" x14ac:dyDescent="0.2">
      <c r="A178" s="64" t="s">
        <v>2859</v>
      </c>
      <c r="B178" s="64" t="s">
        <v>310</v>
      </c>
      <c r="C178" s="64">
        <v>938432</v>
      </c>
      <c r="D178" s="64" t="s">
        <v>2859</v>
      </c>
      <c r="E178" s="64" t="s">
        <v>2860</v>
      </c>
      <c r="F178" s="64" t="s">
        <v>310</v>
      </c>
      <c r="G178" s="20" t="s">
        <v>194</v>
      </c>
      <c r="H178" s="20">
        <v>6220</v>
      </c>
      <c r="I178" s="20" t="s">
        <v>358</v>
      </c>
      <c r="J178" s="22" t="s">
        <v>2861</v>
      </c>
      <c r="K178" s="23">
        <v>0</v>
      </c>
      <c r="L178" s="23">
        <v>1</v>
      </c>
      <c r="M178" s="23" t="s">
        <v>16</v>
      </c>
      <c r="N178" s="23">
        <v>1</v>
      </c>
      <c r="O178" s="24" t="s">
        <v>313</v>
      </c>
      <c r="P178" s="20" t="s">
        <v>2862</v>
      </c>
      <c r="Q178" s="20" t="s">
        <v>2863</v>
      </c>
      <c r="R178" s="20" t="s">
        <v>2864</v>
      </c>
      <c r="S178" s="20">
        <v>292</v>
      </c>
      <c r="T178" s="25" t="s">
        <v>2865</v>
      </c>
      <c r="U178" s="20" t="s">
        <v>365</v>
      </c>
      <c r="V178" s="20" t="s">
        <v>251</v>
      </c>
      <c r="W178" s="26">
        <v>36333</v>
      </c>
      <c r="X178" s="20">
        <v>25</v>
      </c>
      <c r="Y178" s="20" t="s">
        <v>251</v>
      </c>
      <c r="Z178" s="20">
        <f t="shared" si="32"/>
        <v>6000</v>
      </c>
      <c r="AA178" s="20" t="s">
        <v>2866</v>
      </c>
      <c r="AB178" s="20">
        <v>46101</v>
      </c>
      <c r="AC178" s="27">
        <v>9750000</v>
      </c>
      <c r="AD178" s="20" t="s">
        <v>2806</v>
      </c>
      <c r="AE178" s="20" t="s">
        <v>2867</v>
      </c>
      <c r="AF178" s="20">
        <v>1</v>
      </c>
      <c r="AG178" s="20">
        <v>1</v>
      </c>
      <c r="AH178" s="21" t="s">
        <v>16</v>
      </c>
      <c r="AI178" s="21" t="s">
        <v>4862</v>
      </c>
      <c r="AJ178" s="20">
        <v>8</v>
      </c>
      <c r="AK178" s="20">
        <v>0</v>
      </c>
      <c r="AL178" s="20" t="s">
        <v>16</v>
      </c>
      <c r="AM178" s="20">
        <v>0</v>
      </c>
      <c r="AN178" s="20">
        <v>1</v>
      </c>
      <c r="AO178" s="20" t="s">
        <v>16</v>
      </c>
      <c r="AP178" s="26">
        <v>41969</v>
      </c>
      <c r="AQ178" s="26">
        <v>42314</v>
      </c>
      <c r="AR178" s="26" t="s">
        <v>16</v>
      </c>
      <c r="AS178" s="20">
        <v>0</v>
      </c>
      <c r="AT178" s="26">
        <v>41977</v>
      </c>
      <c r="AU178" s="26">
        <v>42318</v>
      </c>
      <c r="AV178" s="26" t="s">
        <v>16</v>
      </c>
      <c r="AW178" s="28" t="s">
        <v>16</v>
      </c>
      <c r="AX178" s="28" t="s">
        <v>16</v>
      </c>
      <c r="AY178" s="28" t="s">
        <v>16</v>
      </c>
      <c r="AZ178" s="28" t="s">
        <v>16</v>
      </c>
      <c r="BA178" s="28" t="s">
        <v>16</v>
      </c>
      <c r="BB178" s="29">
        <v>0</v>
      </c>
      <c r="BC178" s="26">
        <v>42333</v>
      </c>
      <c r="BD178" s="26">
        <v>42369</v>
      </c>
      <c r="BE178" s="26">
        <v>42333</v>
      </c>
      <c r="BF178" s="20" t="s">
        <v>2861</v>
      </c>
      <c r="BG178" s="30">
        <v>0.1</v>
      </c>
      <c r="BH178" s="27">
        <v>838542.00400000007</v>
      </c>
      <c r="BI178" s="20">
        <v>1</v>
      </c>
      <c r="BJ178" s="20">
        <v>5</v>
      </c>
      <c r="BK178" s="20">
        <v>2</v>
      </c>
      <c r="BL178" s="20">
        <v>8385420.04</v>
      </c>
      <c r="BM178" s="20">
        <v>4</v>
      </c>
      <c r="BN178" s="20" t="s">
        <v>16</v>
      </c>
      <c r="BO178" s="20" t="s">
        <v>16</v>
      </c>
      <c r="BP178" s="20" t="s">
        <v>16</v>
      </c>
      <c r="BQ178" s="20" t="s">
        <v>16</v>
      </c>
      <c r="BR178" s="20" t="s">
        <v>16</v>
      </c>
      <c r="BS178" s="20" t="s">
        <v>16</v>
      </c>
      <c r="BT178" s="20">
        <v>0</v>
      </c>
      <c r="BU178" s="20">
        <v>0</v>
      </c>
      <c r="BV178" s="20">
        <v>0</v>
      </c>
      <c r="BW178" s="20">
        <v>3</v>
      </c>
      <c r="BX178" s="20">
        <v>2</v>
      </c>
      <c r="BY178" s="20" t="s">
        <v>289</v>
      </c>
      <c r="BZ178" s="20" t="s">
        <v>16</v>
      </c>
      <c r="CA178" s="20" t="s">
        <v>16</v>
      </c>
      <c r="CB178" s="20">
        <v>2</v>
      </c>
      <c r="CC178" s="20">
        <v>0</v>
      </c>
      <c r="CD178" s="20">
        <v>0</v>
      </c>
      <c r="CE178" s="20">
        <f t="shared" si="33"/>
        <v>2</v>
      </c>
      <c r="CF178" s="20" t="str">
        <f t="shared" si="44"/>
        <v>YES</v>
      </c>
      <c r="CG178" s="20" t="str">
        <f t="shared" si="45"/>
        <v>YES</v>
      </c>
      <c r="CH178" s="20">
        <v>1</v>
      </c>
      <c r="CI178" s="27">
        <v>2</v>
      </c>
      <c r="CJ178" s="27" t="s">
        <v>16</v>
      </c>
      <c r="CK178" s="21" t="s">
        <v>4864</v>
      </c>
      <c r="CL178" s="27" t="s">
        <v>16</v>
      </c>
      <c r="CM178" s="20" t="s">
        <v>2868</v>
      </c>
      <c r="CN178" s="20" t="s">
        <v>2869</v>
      </c>
      <c r="CO178" s="20" t="s">
        <v>16</v>
      </c>
      <c r="CP178" s="20" t="s">
        <v>16</v>
      </c>
      <c r="CQ178" s="20" t="s">
        <v>16</v>
      </c>
      <c r="CR178" s="20" t="s">
        <v>16</v>
      </c>
      <c r="CS178" s="27">
        <v>8385420.04</v>
      </c>
      <c r="CT178" s="79">
        <f>IF(OR(CS178="",CS178="-"),"NA",IF(CS178&gt;10000000000,1,IF(CS178&gt;3000000000,2,IF(CS178&gt;1000000000,3,IF(CS178&gt;600000000,4,IF(CS178&gt;200000000,5,IF(CS178&gt;100000000,6,IF(CS178&gt;50000000,7,IF(CS178&gt;30000000,8,IF(CS178&gt;10000000,9,IF(CS178&gt;7000000,10,IF(CS178&gt;4000000,11,IF(CS178&gt;2000000,12,IF(CS178&gt;1000000,13,IF(CS178&gt;700000,14,IF(CS178&gt;600000,15,IF(CS178&gt;500000,16,IF(CS178&gt;400000,17,IF(CS178&gt;300000,18,IF(CS178&gt;200000,19,IF(CS178&gt;=0,20,ERROR”)))))))))))))))))))))</f>
        <v>10</v>
      </c>
      <c r="CU178" s="27">
        <v>9727087.2463999987</v>
      </c>
      <c r="CV178" s="27">
        <f t="shared" si="31"/>
        <v>1364579.96</v>
      </c>
      <c r="CW178" s="32">
        <v>0.13995691897435897</v>
      </c>
      <c r="CX178" s="32">
        <v>0.86004308102564098</v>
      </c>
      <c r="CY178" s="27">
        <v>22912.753600001335</v>
      </c>
      <c r="CZ178" s="20">
        <v>19</v>
      </c>
      <c r="DA178" s="66">
        <f>IF(OR(CZ178="",CZ178="-"),"NA",IF(CZ178&gt;300,1,IF(CZ178&gt;200,2,IF(CZ178&gt;100,3,IF(CZ178&gt;50,4,IF(CZ178&gt;40,5,IF(CZ178&gt;30,6,IF(CZ178&gt;20,7,IF(CZ178&gt;10,8,IF(CZ178&lt;=9,9,”ERROR”))))))))))</f>
        <v>8</v>
      </c>
      <c r="DB178" s="20">
        <v>36</v>
      </c>
      <c r="DC178" s="20">
        <v>1.2</v>
      </c>
      <c r="DD178" s="20" t="s">
        <v>2870</v>
      </c>
      <c r="DE178" s="20">
        <v>1</v>
      </c>
      <c r="DF178" s="20">
        <v>1</v>
      </c>
      <c r="DG178" s="20" t="s">
        <v>3932</v>
      </c>
      <c r="DH178" s="20">
        <v>4</v>
      </c>
      <c r="DI178" s="20">
        <v>1</v>
      </c>
      <c r="DJ178" s="20">
        <v>0</v>
      </c>
      <c r="DK178" s="20">
        <v>8487431.3399999999</v>
      </c>
      <c r="DL178" s="68">
        <v>-102011.29999999981</v>
      </c>
      <c r="DM178" s="20" t="s">
        <v>371</v>
      </c>
      <c r="DN178" s="34">
        <v>0</v>
      </c>
      <c r="DO178" s="33">
        <f t="shared" si="34"/>
        <v>1</v>
      </c>
      <c r="DP178" s="33">
        <f t="shared" si="35"/>
        <v>0</v>
      </c>
      <c r="DQ178" s="33">
        <f t="shared" si="36"/>
        <v>0</v>
      </c>
      <c r="DR178" s="33">
        <f t="shared" si="37"/>
        <v>1</v>
      </c>
      <c r="DS178" s="27">
        <f t="shared" si="38"/>
        <v>8385420.04</v>
      </c>
      <c r="DT178" s="27">
        <f t="shared" si="39"/>
        <v>0</v>
      </c>
      <c r="DU178" s="27">
        <f t="shared" si="40"/>
        <v>8385420.04</v>
      </c>
      <c r="DV178" s="27">
        <f t="shared" si="41"/>
        <v>0</v>
      </c>
      <c r="DW178" s="27">
        <f t="shared" si="47"/>
        <v>8385420.04</v>
      </c>
      <c r="DX178" s="20">
        <v>13</v>
      </c>
      <c r="DY178" s="20">
        <v>80</v>
      </c>
      <c r="DZ178" s="20">
        <v>14</v>
      </c>
      <c r="EA178" s="20" t="s">
        <v>2812</v>
      </c>
      <c r="EB178" s="20">
        <v>8385420.04</v>
      </c>
      <c r="EC178" s="20">
        <v>0</v>
      </c>
      <c r="ED178" s="20" t="s">
        <v>16</v>
      </c>
      <c r="EE178" s="30">
        <v>0.1</v>
      </c>
      <c r="EF178" s="20">
        <v>972708.72</v>
      </c>
      <c r="EG178" s="27" t="s">
        <v>497</v>
      </c>
      <c r="EH178" s="20">
        <v>8385420.04</v>
      </c>
      <c r="EI178" s="20">
        <v>4</v>
      </c>
      <c r="EJ178" s="20">
        <v>3</v>
      </c>
      <c r="EK178" s="20">
        <v>2</v>
      </c>
      <c r="EL178" s="20" t="s">
        <v>2806</v>
      </c>
      <c r="EM178" s="20" t="s">
        <v>2861</v>
      </c>
      <c r="EN178" s="20" t="s">
        <v>16</v>
      </c>
      <c r="EO178" s="20" t="s">
        <v>2867</v>
      </c>
      <c r="EP178" s="20" t="s">
        <v>16</v>
      </c>
      <c r="EQ178" s="20" t="s">
        <v>16</v>
      </c>
      <c r="ER178" s="20" t="s">
        <v>2871</v>
      </c>
      <c r="ES178" s="20" t="s">
        <v>2872</v>
      </c>
      <c r="ET178" s="20">
        <v>292</v>
      </c>
      <c r="EU178" s="20" t="s">
        <v>2865</v>
      </c>
      <c r="EV178" s="20" t="s">
        <v>406</v>
      </c>
      <c r="EW178" s="20" t="s">
        <v>251</v>
      </c>
      <c r="EX178" s="34">
        <v>11</v>
      </c>
      <c r="EY178" s="58">
        <v>1</v>
      </c>
      <c r="EZ178" s="21"/>
    </row>
    <row r="179" spans="1:156" s="64" customFormat="1" ht="12.75" customHeight="1" x14ac:dyDescent="0.2">
      <c r="A179" s="64" t="s">
        <v>3419</v>
      </c>
      <c r="B179" s="64" t="s">
        <v>3420</v>
      </c>
      <c r="C179" s="64">
        <v>697221</v>
      </c>
      <c r="D179" s="64" t="s">
        <v>3419</v>
      </c>
      <c r="E179" s="64" t="s">
        <v>4865</v>
      </c>
      <c r="F179" s="64" t="s">
        <v>3420</v>
      </c>
      <c r="G179" s="20" t="s">
        <v>194</v>
      </c>
      <c r="H179" s="20">
        <v>3360</v>
      </c>
      <c r="I179" s="20" t="s">
        <v>1825</v>
      </c>
      <c r="J179" s="22" t="s">
        <v>3421</v>
      </c>
      <c r="K179" s="23">
        <v>0</v>
      </c>
      <c r="L179" s="23">
        <v>1</v>
      </c>
      <c r="M179" s="23" t="s">
        <v>16</v>
      </c>
      <c r="N179" s="23">
        <v>1</v>
      </c>
      <c r="O179" s="24" t="s">
        <v>3422</v>
      </c>
      <c r="P179" s="20" t="s">
        <v>3423</v>
      </c>
      <c r="Q179" s="20" t="s">
        <v>3424</v>
      </c>
      <c r="R179" s="20" t="s">
        <v>3425</v>
      </c>
      <c r="S179" s="20">
        <v>1666</v>
      </c>
      <c r="T179" s="25" t="s">
        <v>3426</v>
      </c>
      <c r="U179" s="20" t="s">
        <v>807</v>
      </c>
      <c r="V179" s="20" t="s">
        <v>251</v>
      </c>
      <c r="W179" s="26">
        <v>41324</v>
      </c>
      <c r="X179" s="20">
        <v>79</v>
      </c>
      <c r="Y179" s="20" t="s">
        <v>251</v>
      </c>
      <c r="Z179" s="20">
        <f t="shared" si="32"/>
        <v>634</v>
      </c>
      <c r="AA179" s="20" t="s">
        <v>16</v>
      </c>
      <c r="AB179" s="20">
        <v>46101</v>
      </c>
      <c r="AC179" s="27">
        <v>1800000</v>
      </c>
      <c r="AD179" s="20" t="s">
        <v>2806</v>
      </c>
      <c r="AE179" s="20" t="s">
        <v>2852</v>
      </c>
      <c r="AF179" s="20">
        <v>1</v>
      </c>
      <c r="AG179" s="20">
        <v>1</v>
      </c>
      <c r="AH179" s="21" t="s">
        <v>16</v>
      </c>
      <c r="AI179" s="21" t="s">
        <v>4862</v>
      </c>
      <c r="AJ179" s="20">
        <v>3</v>
      </c>
      <c r="AK179" s="20">
        <v>0</v>
      </c>
      <c r="AL179" s="20" t="s">
        <v>16</v>
      </c>
      <c r="AM179" s="20">
        <v>1</v>
      </c>
      <c r="AN179" s="20">
        <v>0</v>
      </c>
      <c r="AO179" s="20" t="s">
        <v>16</v>
      </c>
      <c r="AP179" s="26">
        <v>41969</v>
      </c>
      <c r="AQ179" s="26" t="s">
        <v>16</v>
      </c>
      <c r="AR179" s="26" t="s">
        <v>16</v>
      </c>
      <c r="AS179" s="20" t="s">
        <v>16</v>
      </c>
      <c r="AT179" s="26">
        <v>41977</v>
      </c>
      <c r="AU179" s="26">
        <v>41940</v>
      </c>
      <c r="AV179" s="26" t="s">
        <v>16</v>
      </c>
      <c r="AW179" s="28" t="s">
        <v>16</v>
      </c>
      <c r="AX179" s="28" t="s">
        <v>16</v>
      </c>
      <c r="AY179" s="28" t="s">
        <v>16</v>
      </c>
      <c r="AZ179" s="28" t="s">
        <v>16</v>
      </c>
      <c r="BA179" s="28" t="s">
        <v>16</v>
      </c>
      <c r="BB179" s="29">
        <v>0</v>
      </c>
      <c r="BC179" s="26">
        <v>41958</v>
      </c>
      <c r="BD179" s="26">
        <v>42338</v>
      </c>
      <c r="BE179" s="26">
        <v>41950</v>
      </c>
      <c r="BF179" s="20" t="s">
        <v>3421</v>
      </c>
      <c r="BG179" s="30">
        <v>0.1</v>
      </c>
      <c r="BH179" s="27">
        <v>154018.75</v>
      </c>
      <c r="BI179" s="20" t="s">
        <v>16</v>
      </c>
      <c r="BJ179" s="20" t="s">
        <v>16</v>
      </c>
      <c r="BK179" s="20" t="s">
        <v>16</v>
      </c>
      <c r="BL179" s="20">
        <v>1540187.5</v>
      </c>
      <c r="BM179" s="20">
        <v>0</v>
      </c>
      <c r="BN179" s="20" t="s">
        <v>16</v>
      </c>
      <c r="BO179" s="20" t="s">
        <v>16</v>
      </c>
      <c r="BP179" s="20" t="s">
        <v>16</v>
      </c>
      <c r="BQ179" s="20" t="s">
        <v>16</v>
      </c>
      <c r="BR179" s="20" t="s">
        <v>16</v>
      </c>
      <c r="BS179" s="20" t="s">
        <v>16</v>
      </c>
      <c r="BT179" s="20">
        <v>0</v>
      </c>
      <c r="BU179" s="20">
        <v>0</v>
      </c>
      <c r="BV179" s="20">
        <v>1</v>
      </c>
      <c r="BW179" s="20">
        <v>3</v>
      </c>
      <c r="BX179" s="20">
        <v>3</v>
      </c>
      <c r="BY179" s="20" t="s">
        <v>16</v>
      </c>
      <c r="BZ179" s="20" t="s">
        <v>16</v>
      </c>
      <c r="CA179" s="20" t="s">
        <v>16</v>
      </c>
      <c r="CB179" s="20">
        <v>0</v>
      </c>
      <c r="CC179" s="20">
        <v>3</v>
      </c>
      <c r="CD179" s="20">
        <v>0</v>
      </c>
      <c r="CE179" s="20">
        <f t="shared" si="33"/>
        <v>3</v>
      </c>
      <c r="CF179" s="20" t="str">
        <f t="shared" si="44"/>
        <v>YES</v>
      </c>
      <c r="CG179" s="20" t="str">
        <f t="shared" si="45"/>
        <v>YES</v>
      </c>
      <c r="CH179" s="20">
        <v>0</v>
      </c>
      <c r="CI179" s="27" t="s">
        <v>16</v>
      </c>
      <c r="CJ179" s="27" t="s">
        <v>16</v>
      </c>
      <c r="CK179" s="21">
        <v>0</v>
      </c>
      <c r="CL179" s="27" t="s">
        <v>16</v>
      </c>
      <c r="CM179" s="27" t="s">
        <v>16</v>
      </c>
      <c r="CN179" s="27" t="s">
        <v>16</v>
      </c>
      <c r="CO179" s="27" t="s">
        <v>16</v>
      </c>
      <c r="CP179" s="27" t="s">
        <v>16</v>
      </c>
      <c r="CQ179" s="27" t="s">
        <v>16</v>
      </c>
      <c r="CR179" s="27" t="s">
        <v>16</v>
      </c>
      <c r="CS179" s="27">
        <v>1540187.5</v>
      </c>
      <c r="CT179" s="79">
        <f>IF(OR(CS179="",CS179="-"),"NA",IF(CS179&gt;10000000000,1,IF(CS179&gt;3000000000,2,IF(CS179&gt;1000000000,3,IF(CS179&gt;600000000,4,IF(CS179&gt;200000000,5,IF(CS179&gt;100000000,6,IF(CS179&gt;50000000,7,IF(CS179&gt;30000000,8,IF(CS179&gt;10000000,9,IF(CS179&gt;7000000,10,IF(CS179&gt;4000000,11,IF(CS179&gt;2000000,12,IF(CS179&gt;1000000,13,IF(CS179&gt;700000,14,IF(CS179&gt;600000,15,IF(CS179&gt;500000,16,IF(CS179&gt;400000,17,IF(CS179&gt;300000,18,IF(CS179&gt;200000,19,IF(CS179&gt;=0,20,ERROR”)))))))))))))))))))))</f>
        <v>13</v>
      </c>
      <c r="CU179" s="27">
        <v>1786617.4999999998</v>
      </c>
      <c r="CV179" s="27">
        <f t="shared" si="31"/>
        <v>259812.5</v>
      </c>
      <c r="CW179" s="32">
        <v>0.14434027777777778</v>
      </c>
      <c r="CX179" s="32">
        <v>0.8556597222222222</v>
      </c>
      <c r="CY179" s="27">
        <v>13382.500000000233</v>
      </c>
      <c r="CZ179" s="20">
        <v>22</v>
      </c>
      <c r="DA179" s="66">
        <f>IF(OR(CZ179="",CZ179="-"),"NA",IF(CZ179&gt;300,1,IF(CZ179&gt;200,2,IF(CZ179&gt;100,3,IF(CZ179&gt;50,4,IF(CZ179&gt;40,5,IF(CZ179&gt;30,6,IF(CZ179&gt;20,7,IF(CZ179&gt;10,8,IF(CZ179&lt;=9,9,”ERROR”))))))))))</f>
        <v>7</v>
      </c>
      <c r="DB179" s="20">
        <v>380</v>
      </c>
      <c r="DC179" s="20">
        <v>12.666666666666666</v>
      </c>
      <c r="DD179" s="20" t="s">
        <v>16</v>
      </c>
      <c r="DE179" s="20">
        <v>0</v>
      </c>
      <c r="DF179" s="20"/>
      <c r="DG179" s="20">
        <v>0</v>
      </c>
      <c r="DH179" s="20">
        <v>0</v>
      </c>
      <c r="DI179" s="20" t="s">
        <v>16</v>
      </c>
      <c r="DJ179" s="20"/>
      <c r="DK179" s="20"/>
      <c r="DL179" s="20" t="s">
        <v>16</v>
      </c>
      <c r="DM179" s="20" t="s">
        <v>16</v>
      </c>
      <c r="DN179" s="20"/>
      <c r="DO179" s="33">
        <f t="shared" si="34"/>
        <v>1</v>
      </c>
      <c r="DP179" s="33">
        <f t="shared" si="35"/>
        <v>0</v>
      </c>
      <c r="DQ179" s="33">
        <f t="shared" si="36"/>
        <v>0</v>
      </c>
      <c r="DR179" s="33">
        <f t="shared" si="37"/>
        <v>1</v>
      </c>
      <c r="DS179" s="27">
        <f t="shared" si="38"/>
        <v>1540187.5</v>
      </c>
      <c r="DT179" s="27">
        <f t="shared" si="39"/>
        <v>0</v>
      </c>
      <c r="DU179" s="27">
        <f t="shared" si="40"/>
        <v>1540187.5</v>
      </c>
      <c r="DV179" s="27">
        <f t="shared" si="41"/>
        <v>0</v>
      </c>
      <c r="DW179" s="27">
        <f t="shared" si="47"/>
        <v>1540187.5</v>
      </c>
      <c r="DX179" s="20" t="s">
        <v>16</v>
      </c>
      <c r="DY179" s="20" t="s">
        <v>16</v>
      </c>
      <c r="DZ179" s="20" t="s">
        <v>16</v>
      </c>
      <c r="EA179" s="20" t="s">
        <v>16</v>
      </c>
      <c r="EB179" s="20">
        <v>1540187.5</v>
      </c>
      <c r="EC179" s="20">
        <v>0</v>
      </c>
      <c r="ED179" s="20" t="s">
        <v>3427</v>
      </c>
      <c r="EE179" s="20">
        <v>0</v>
      </c>
      <c r="EF179" s="20">
        <v>154018.75</v>
      </c>
      <c r="EG179" s="20" t="s">
        <v>655</v>
      </c>
      <c r="EH179" s="20">
        <v>1540187.5</v>
      </c>
      <c r="EI179" s="20">
        <v>0</v>
      </c>
      <c r="EJ179" s="20">
        <v>3</v>
      </c>
      <c r="EK179" s="20" t="s">
        <v>16</v>
      </c>
      <c r="EL179" s="20" t="s">
        <v>2806</v>
      </c>
      <c r="EM179" s="20" t="s">
        <v>3421</v>
      </c>
      <c r="EN179" s="20" t="s">
        <v>16</v>
      </c>
      <c r="EO179" s="20" t="s">
        <v>2852</v>
      </c>
      <c r="EP179" s="20" t="s">
        <v>16</v>
      </c>
      <c r="EQ179" s="20" t="s">
        <v>16</v>
      </c>
      <c r="ER179" s="20" t="s">
        <v>3428</v>
      </c>
      <c r="ES179" s="20" t="s">
        <v>3429</v>
      </c>
      <c r="ET179" s="20">
        <v>1666</v>
      </c>
      <c r="EU179" s="20" t="s">
        <v>3426</v>
      </c>
      <c r="EV179" s="20" t="s">
        <v>811</v>
      </c>
      <c r="EW179" s="20" t="s">
        <v>251</v>
      </c>
      <c r="EX179" s="34">
        <v>6</v>
      </c>
      <c r="EY179" s="21" t="s">
        <v>16</v>
      </c>
      <c r="EZ179" s="21"/>
    </row>
    <row r="180" spans="1:156" s="64" customFormat="1" ht="12.75" customHeight="1" x14ac:dyDescent="0.2">
      <c r="A180" s="64" t="s">
        <v>3398</v>
      </c>
      <c r="B180" s="64" t="s">
        <v>4859</v>
      </c>
      <c r="C180" s="64">
        <v>746800</v>
      </c>
      <c r="D180" s="64" t="s">
        <v>3398</v>
      </c>
      <c r="E180" s="64" t="s">
        <v>3399</v>
      </c>
      <c r="F180" s="64" t="s">
        <v>3400</v>
      </c>
      <c r="G180" s="20" t="s">
        <v>194</v>
      </c>
      <c r="H180" s="20">
        <v>3390</v>
      </c>
      <c r="I180" s="20" t="s">
        <v>1592</v>
      </c>
      <c r="J180" s="22" t="s">
        <v>3401</v>
      </c>
      <c r="K180" s="23">
        <v>0</v>
      </c>
      <c r="L180" s="23">
        <v>1</v>
      </c>
      <c r="M180" s="23" t="s">
        <v>16</v>
      </c>
      <c r="N180" s="23">
        <v>1</v>
      </c>
      <c r="O180" s="24" t="s">
        <v>3402</v>
      </c>
      <c r="P180" s="20" t="s">
        <v>3403</v>
      </c>
      <c r="Q180" s="20" t="s">
        <v>3404</v>
      </c>
      <c r="R180" s="20" t="s">
        <v>3405</v>
      </c>
      <c r="S180" s="20">
        <v>435</v>
      </c>
      <c r="T180" s="25" t="s">
        <v>3406</v>
      </c>
      <c r="U180" s="20" t="s">
        <v>250</v>
      </c>
      <c r="V180" s="20" t="s">
        <v>251</v>
      </c>
      <c r="W180" s="26">
        <v>37805</v>
      </c>
      <c r="X180" s="20">
        <v>74</v>
      </c>
      <c r="Y180" s="20" t="s">
        <v>251</v>
      </c>
      <c r="Z180" s="20">
        <f t="shared" si="32"/>
        <v>4169</v>
      </c>
      <c r="AA180" s="20" t="s">
        <v>3407</v>
      </c>
      <c r="AB180" s="20">
        <v>46101</v>
      </c>
      <c r="AC180" s="27">
        <v>129391633</v>
      </c>
      <c r="AD180" s="20" t="s">
        <v>1074</v>
      </c>
      <c r="AE180" s="20" t="s">
        <v>3408</v>
      </c>
      <c r="AF180" s="20">
        <v>2</v>
      </c>
      <c r="AG180" s="20">
        <v>1</v>
      </c>
      <c r="AH180" s="21" t="s">
        <v>2896</v>
      </c>
      <c r="AI180" s="21">
        <v>1</v>
      </c>
      <c r="AJ180" s="20">
        <v>5</v>
      </c>
      <c r="AK180" s="20">
        <v>0</v>
      </c>
      <c r="AL180" s="20">
        <v>0</v>
      </c>
      <c r="AM180" s="20">
        <v>0</v>
      </c>
      <c r="AN180" s="20">
        <v>0</v>
      </c>
      <c r="AO180" s="33">
        <v>1</v>
      </c>
      <c r="AP180" s="38">
        <v>41975</v>
      </c>
      <c r="AQ180" s="26" t="s">
        <v>16</v>
      </c>
      <c r="AR180" s="26" t="s">
        <v>16</v>
      </c>
      <c r="AS180" s="20" t="s">
        <v>16</v>
      </c>
      <c r="AT180" s="26">
        <v>41977</v>
      </c>
      <c r="AU180" s="26" t="s">
        <v>16</v>
      </c>
      <c r="AV180" s="26" t="s">
        <v>16</v>
      </c>
      <c r="AW180" s="28" t="s">
        <v>16</v>
      </c>
      <c r="AX180" s="28" t="s">
        <v>16</v>
      </c>
      <c r="AY180" s="28" t="s">
        <v>16</v>
      </c>
      <c r="AZ180" s="28" t="s">
        <v>16</v>
      </c>
      <c r="BA180" s="28" t="s">
        <v>16</v>
      </c>
      <c r="BB180" s="29">
        <v>0</v>
      </c>
      <c r="BC180" s="26">
        <v>41974</v>
      </c>
      <c r="BD180" s="26">
        <v>42338</v>
      </c>
      <c r="BE180" s="26">
        <v>41967</v>
      </c>
      <c r="BF180" s="20" t="s">
        <v>3401</v>
      </c>
      <c r="BG180" s="30">
        <v>0.1</v>
      </c>
      <c r="BH180" s="27">
        <v>5109643.7</v>
      </c>
      <c r="BI180" s="20" t="s">
        <v>16</v>
      </c>
      <c r="BJ180" s="20" t="s">
        <v>16</v>
      </c>
      <c r="BK180" s="20" t="s">
        <v>16</v>
      </c>
      <c r="BL180" s="20" t="s">
        <v>16</v>
      </c>
      <c r="BM180" s="20" t="s">
        <v>16</v>
      </c>
      <c r="BN180" s="20" t="s">
        <v>16</v>
      </c>
      <c r="BO180" s="20" t="s">
        <v>16</v>
      </c>
      <c r="BP180" s="20" t="s">
        <v>16</v>
      </c>
      <c r="BQ180" s="20" t="s">
        <v>16</v>
      </c>
      <c r="BR180" s="20" t="s">
        <v>16</v>
      </c>
      <c r="BS180" s="20" t="s">
        <v>16</v>
      </c>
      <c r="BT180" s="20" t="s">
        <v>16</v>
      </c>
      <c r="BU180" s="20" t="s">
        <v>16</v>
      </c>
      <c r="BV180" s="20" t="s">
        <v>16</v>
      </c>
      <c r="BW180" s="20">
        <v>0</v>
      </c>
      <c r="BX180" s="20">
        <v>0</v>
      </c>
      <c r="BY180" s="20" t="s">
        <v>16</v>
      </c>
      <c r="BZ180" s="20" t="s">
        <v>16</v>
      </c>
      <c r="CA180" s="20" t="s">
        <v>16</v>
      </c>
      <c r="CB180" s="20">
        <v>0</v>
      </c>
      <c r="CC180" s="20">
        <v>0</v>
      </c>
      <c r="CD180" s="20">
        <v>0</v>
      </c>
      <c r="CE180" s="20">
        <f t="shared" si="33"/>
        <v>0</v>
      </c>
      <c r="CF180" s="20" t="str">
        <f t="shared" si="44"/>
        <v>YES</v>
      </c>
      <c r="CG180" s="20" t="str">
        <f t="shared" si="45"/>
        <v>YES</v>
      </c>
      <c r="CH180" s="20">
        <v>0</v>
      </c>
      <c r="CI180" s="27" t="s">
        <v>16</v>
      </c>
      <c r="CJ180" s="27" t="s">
        <v>16</v>
      </c>
      <c r="CK180" s="21">
        <v>0</v>
      </c>
      <c r="CL180" s="27" t="s">
        <v>16</v>
      </c>
      <c r="CM180" s="20" t="s">
        <v>16</v>
      </c>
      <c r="CN180" s="20" t="s">
        <v>16</v>
      </c>
      <c r="CO180" s="20" t="s">
        <v>16</v>
      </c>
      <c r="CP180" s="20" t="s">
        <v>16</v>
      </c>
      <c r="CQ180" s="20" t="s">
        <v>16</v>
      </c>
      <c r="CR180" s="20" t="s">
        <v>16</v>
      </c>
      <c r="CS180" s="27">
        <v>51096437</v>
      </c>
      <c r="CT180" s="79">
        <f>IF(OR(CS180="",CS180="-"),"NA",IF(CS180&gt;10000000000,1,IF(CS180&gt;3000000000,2,IF(CS180&gt;1000000000,3,IF(CS180&gt;600000000,4,IF(CS180&gt;200000000,5,IF(CS180&gt;100000000,6,IF(CS180&gt;50000000,7,IF(CS180&gt;30000000,8,IF(CS180&gt;10000000,9,IF(CS180&gt;7000000,10,IF(CS180&gt;4000000,11,IF(CS180&gt;2000000,12,IF(CS180&gt;1000000,13,IF(CS180&gt;700000,14,IF(CS180&gt;600000,15,IF(CS180&gt;500000,16,IF(CS180&gt;400000,17,IF(CS180&gt;300000,18,IF(CS180&gt;200000,19,IF(CS180&gt;=0,20,ERROR”)))))))))))))))))))))</f>
        <v>7</v>
      </c>
      <c r="CU180" s="27">
        <v>59271866.919999994</v>
      </c>
      <c r="CV180" s="27">
        <f t="shared" si="31"/>
        <v>78295196</v>
      </c>
      <c r="CW180" s="32">
        <v>0.60510246439195958</v>
      </c>
      <c r="CX180" s="32">
        <v>0.39489753560804042</v>
      </c>
      <c r="CY180" s="27">
        <v>70119766.080000013</v>
      </c>
      <c r="CZ180" s="20" t="s">
        <v>16</v>
      </c>
      <c r="DA180" s="66" t="s">
        <v>16</v>
      </c>
      <c r="DB180" s="20">
        <v>364</v>
      </c>
      <c r="DC180" s="20">
        <v>12.133333333333333</v>
      </c>
      <c r="DD180" s="20" t="s">
        <v>16</v>
      </c>
      <c r="DE180" s="20">
        <v>1</v>
      </c>
      <c r="DF180" s="20">
        <v>1</v>
      </c>
      <c r="DG180" s="20" t="s">
        <v>3930</v>
      </c>
      <c r="DH180" s="20">
        <v>2</v>
      </c>
      <c r="DI180" s="20" t="s">
        <v>16</v>
      </c>
      <c r="DJ180" s="20"/>
      <c r="DK180" s="20" t="s">
        <v>16</v>
      </c>
      <c r="DL180" s="20" t="s">
        <v>16</v>
      </c>
      <c r="DM180" s="20" t="s">
        <v>16</v>
      </c>
      <c r="DN180" s="20"/>
      <c r="DO180" s="33">
        <f t="shared" si="34"/>
        <v>1</v>
      </c>
      <c r="DP180" s="33">
        <f t="shared" si="35"/>
        <v>0</v>
      </c>
      <c r="DQ180" s="33">
        <f t="shared" si="36"/>
        <v>1</v>
      </c>
      <c r="DR180" s="33">
        <f t="shared" si="37"/>
        <v>0</v>
      </c>
      <c r="DS180" s="27">
        <f t="shared" si="38"/>
        <v>51096437</v>
      </c>
      <c r="DT180" s="27">
        <f t="shared" si="39"/>
        <v>0</v>
      </c>
      <c r="DU180" s="27">
        <f t="shared" si="40"/>
        <v>0</v>
      </c>
      <c r="DV180" s="27">
        <f t="shared" si="41"/>
        <v>51096437</v>
      </c>
      <c r="DW180" s="27">
        <f t="shared" si="47"/>
        <v>51096437</v>
      </c>
      <c r="DX180" s="20" t="s">
        <v>16</v>
      </c>
      <c r="DY180" s="20" t="s">
        <v>16</v>
      </c>
      <c r="DZ180" s="20" t="s">
        <v>16</v>
      </c>
      <c r="EA180" s="20" t="s">
        <v>16</v>
      </c>
      <c r="EB180" s="20">
        <v>51096437</v>
      </c>
      <c r="EC180" s="20">
        <v>0</v>
      </c>
      <c r="ED180" s="20" t="s">
        <v>16</v>
      </c>
      <c r="EE180" s="20">
        <v>0</v>
      </c>
      <c r="EF180" s="20">
        <v>374614.66</v>
      </c>
      <c r="EG180" s="20" t="s">
        <v>655</v>
      </c>
      <c r="EH180" s="20">
        <v>51096437</v>
      </c>
      <c r="EI180" s="20" t="s">
        <v>16</v>
      </c>
      <c r="EJ180" s="20" t="s">
        <v>16</v>
      </c>
      <c r="EK180" s="20" t="s">
        <v>16</v>
      </c>
      <c r="EL180" s="20" t="s">
        <v>1074</v>
      </c>
      <c r="EM180" s="20" t="s">
        <v>3401</v>
      </c>
      <c r="EN180" s="20" t="s">
        <v>16</v>
      </c>
      <c r="EO180" s="20" t="s">
        <v>3408</v>
      </c>
      <c r="EP180" s="20" t="s">
        <v>16</v>
      </c>
      <c r="EQ180" s="20" t="s">
        <v>16</v>
      </c>
      <c r="ER180" s="20" t="s">
        <v>3166</v>
      </c>
      <c r="ES180" s="20" t="s">
        <v>3409</v>
      </c>
      <c r="ET180" s="20">
        <v>435</v>
      </c>
      <c r="EU180" s="20" t="s">
        <v>3406</v>
      </c>
      <c r="EV180" s="20" t="s">
        <v>319</v>
      </c>
      <c r="EW180" s="20" t="s">
        <v>251</v>
      </c>
      <c r="EX180" s="34" t="s">
        <v>16</v>
      </c>
      <c r="EY180" s="58">
        <v>1</v>
      </c>
      <c r="EZ180" s="21"/>
    </row>
    <row r="181" spans="1:156" s="64" customFormat="1" ht="12.75" customHeight="1" x14ac:dyDescent="0.2">
      <c r="A181" s="64" t="s">
        <v>3364</v>
      </c>
      <c r="B181" s="64" t="s">
        <v>627</v>
      </c>
      <c r="C181" s="64">
        <v>722715</v>
      </c>
      <c r="D181" s="64" t="s">
        <v>3364</v>
      </c>
      <c r="E181" s="64" t="s">
        <v>3365</v>
      </c>
      <c r="F181" s="64" t="s">
        <v>627</v>
      </c>
      <c r="G181" s="20" t="s">
        <v>194</v>
      </c>
      <c r="H181" s="20">
        <v>3510</v>
      </c>
      <c r="I181" s="20" t="s">
        <v>3350</v>
      </c>
      <c r="J181" s="22" t="s">
        <v>3366</v>
      </c>
      <c r="K181" s="23">
        <v>0</v>
      </c>
      <c r="L181" s="23">
        <v>1</v>
      </c>
      <c r="M181" s="23" t="s">
        <v>16</v>
      </c>
      <c r="N181" s="23">
        <v>1</v>
      </c>
      <c r="O181" s="24" t="s">
        <v>629</v>
      </c>
      <c r="P181" s="20" t="s">
        <v>3367</v>
      </c>
      <c r="Q181" s="20" t="s">
        <v>3368</v>
      </c>
      <c r="R181" s="20" t="s">
        <v>3369</v>
      </c>
      <c r="S181" s="20">
        <v>789</v>
      </c>
      <c r="T181" s="25" t="s">
        <v>2690</v>
      </c>
      <c r="U181" s="20" t="s">
        <v>365</v>
      </c>
      <c r="V181" s="20" t="s">
        <v>251</v>
      </c>
      <c r="W181" s="26">
        <v>40682</v>
      </c>
      <c r="X181" s="20">
        <v>211</v>
      </c>
      <c r="Y181" s="20" t="s">
        <v>251</v>
      </c>
      <c r="Z181" s="20">
        <f t="shared" si="32"/>
        <v>1296</v>
      </c>
      <c r="AA181" s="20" t="s">
        <v>3370</v>
      </c>
      <c r="AB181" s="20">
        <v>46101</v>
      </c>
      <c r="AC181" s="27">
        <v>2481886.09</v>
      </c>
      <c r="AD181" s="20" t="s">
        <v>2806</v>
      </c>
      <c r="AE181" s="20" t="s">
        <v>3358</v>
      </c>
      <c r="AF181" s="20">
        <v>1</v>
      </c>
      <c r="AG181" s="20">
        <v>0</v>
      </c>
      <c r="AH181" s="21" t="s">
        <v>289</v>
      </c>
      <c r="AI181" s="21" t="s">
        <v>4862</v>
      </c>
      <c r="AJ181" s="20" t="s">
        <v>16</v>
      </c>
      <c r="AK181" s="20" t="s">
        <v>16</v>
      </c>
      <c r="AL181" s="20" t="s">
        <v>16</v>
      </c>
      <c r="AM181" s="20" t="s">
        <v>16</v>
      </c>
      <c r="AN181" s="20" t="s">
        <v>16</v>
      </c>
      <c r="AO181" s="20" t="s">
        <v>16</v>
      </c>
      <c r="AP181" s="26">
        <v>42689</v>
      </c>
      <c r="AQ181" s="26" t="s">
        <v>16</v>
      </c>
      <c r="AR181" s="26" t="s">
        <v>16</v>
      </c>
      <c r="AS181" s="20" t="s">
        <v>16</v>
      </c>
      <c r="AT181" s="26">
        <v>42702</v>
      </c>
      <c r="AU181" s="26">
        <v>41975</v>
      </c>
      <c r="AV181" s="26" t="s">
        <v>16</v>
      </c>
      <c r="AW181" s="28" t="s">
        <v>16</v>
      </c>
      <c r="AX181" s="28" t="s">
        <v>16</v>
      </c>
      <c r="AY181" s="28" t="s">
        <v>16</v>
      </c>
      <c r="AZ181" s="28" t="s">
        <v>16</v>
      </c>
      <c r="BA181" s="28" t="s">
        <v>16</v>
      </c>
      <c r="BB181" s="29">
        <v>0</v>
      </c>
      <c r="BC181" s="26">
        <v>41978</v>
      </c>
      <c r="BD181" s="26">
        <v>42004</v>
      </c>
      <c r="BE181" s="26">
        <v>41978</v>
      </c>
      <c r="BF181" s="20" t="s">
        <v>3366</v>
      </c>
      <c r="BG181" s="30">
        <v>0.1</v>
      </c>
      <c r="BH181" s="27">
        <v>248188.609</v>
      </c>
      <c r="BI181" s="20" t="s">
        <v>16</v>
      </c>
      <c r="BJ181" s="20" t="s">
        <v>16</v>
      </c>
      <c r="BK181" s="20" t="s">
        <v>16</v>
      </c>
      <c r="BL181" s="20">
        <v>2481886.09</v>
      </c>
      <c r="BM181" s="20">
        <v>0</v>
      </c>
      <c r="BN181" s="20" t="s">
        <v>16</v>
      </c>
      <c r="BO181" s="20" t="s">
        <v>16</v>
      </c>
      <c r="BP181" s="20" t="s">
        <v>16</v>
      </c>
      <c r="BQ181" s="20" t="s">
        <v>16</v>
      </c>
      <c r="BR181" s="20" t="s">
        <v>16</v>
      </c>
      <c r="BS181" s="20" t="s">
        <v>16</v>
      </c>
      <c r="BT181" s="20">
        <v>0</v>
      </c>
      <c r="BU181" s="20">
        <v>0</v>
      </c>
      <c r="BV181" s="20">
        <v>0</v>
      </c>
      <c r="BW181" s="20">
        <v>3</v>
      </c>
      <c r="BX181" s="20">
        <v>1</v>
      </c>
      <c r="BY181" s="20" t="s">
        <v>341</v>
      </c>
      <c r="BZ181" s="20" t="s">
        <v>16</v>
      </c>
      <c r="CA181" s="20" t="s">
        <v>16</v>
      </c>
      <c r="CB181" s="20">
        <v>0</v>
      </c>
      <c r="CC181" s="20">
        <v>0</v>
      </c>
      <c r="CD181" s="20">
        <v>1</v>
      </c>
      <c r="CE181" s="20">
        <f t="shared" si="33"/>
        <v>1</v>
      </c>
      <c r="CF181" s="20" t="str">
        <f t="shared" si="44"/>
        <v>YES</v>
      </c>
      <c r="CG181" s="20" t="str">
        <f t="shared" si="45"/>
        <v>YES</v>
      </c>
      <c r="CH181" s="20">
        <v>2</v>
      </c>
      <c r="CI181" s="27">
        <v>1</v>
      </c>
      <c r="CJ181" s="27">
        <v>162466.89000000013</v>
      </c>
      <c r="CK181" s="21">
        <v>1</v>
      </c>
      <c r="CL181" s="27">
        <v>162466.89000000013</v>
      </c>
      <c r="CM181" s="20" t="s">
        <v>3371</v>
      </c>
      <c r="CN181" s="20" t="s">
        <v>3372</v>
      </c>
      <c r="CO181" s="20" t="s">
        <v>16</v>
      </c>
      <c r="CP181" s="20" t="s">
        <v>16</v>
      </c>
      <c r="CQ181" s="20" t="s">
        <v>16</v>
      </c>
      <c r="CR181" s="20" t="s">
        <v>16</v>
      </c>
      <c r="CS181" s="27">
        <v>2481886.09</v>
      </c>
      <c r="CT181" s="79">
        <f>IF(OR(CS181="",CS181="-"),"NA",IF(CS181&gt;10000000000,1,IF(CS181&gt;3000000000,2,IF(CS181&gt;1000000000,3,IF(CS181&gt;600000000,4,IF(CS181&gt;200000000,5,IF(CS181&gt;100000000,6,IF(CS181&gt;50000000,7,IF(CS181&gt;30000000,8,IF(CS181&gt;10000000,9,IF(CS181&gt;7000000,10,IF(CS181&gt;4000000,11,IF(CS181&gt;2000000,12,IF(CS181&gt;1000000,13,IF(CS181&gt;700000,14,IF(CS181&gt;600000,15,IF(CS181&gt;500000,16,IF(CS181&gt;400000,17,IF(CS181&gt;300000,18,IF(CS181&gt;200000,19,IF(CS181&gt;=0,20,ERROR”)))))))))))))))))))))</f>
        <v>12</v>
      </c>
      <c r="CU181" s="27">
        <v>2878987.8643999998</v>
      </c>
      <c r="CV181" s="27">
        <f t="shared" si="31"/>
        <v>0</v>
      </c>
      <c r="CW181" s="32">
        <v>0</v>
      </c>
      <c r="CX181" s="32">
        <v>1</v>
      </c>
      <c r="CY181" s="27">
        <v>-397101.77439999999</v>
      </c>
      <c r="CZ181" s="20">
        <v>9</v>
      </c>
      <c r="DA181" s="66">
        <f>IF(OR(CZ181="",CZ181="-"),"NA",IF(CZ181&gt;300,1,IF(CZ181&gt;200,2,IF(CZ181&gt;100,3,IF(CZ181&gt;50,4,IF(CZ181&gt;40,5,IF(CZ181&gt;30,6,IF(CZ181&gt;20,7,IF(CZ181&gt;10,8,IF(CZ181&lt;=9,9,”ERROR”))))))))))</f>
        <v>9</v>
      </c>
      <c r="DB181" s="20">
        <v>26</v>
      </c>
      <c r="DC181" s="20">
        <v>0.8666666666666667</v>
      </c>
      <c r="DD181" s="20" t="s">
        <v>3373</v>
      </c>
      <c r="DE181" s="20">
        <v>0</v>
      </c>
      <c r="DF181" s="20"/>
      <c r="DG181" s="20">
        <v>0</v>
      </c>
      <c r="DH181" s="20">
        <v>0</v>
      </c>
      <c r="DI181" s="20" t="s">
        <v>16</v>
      </c>
      <c r="DJ181" s="20"/>
      <c r="DK181" s="20" t="s">
        <v>16</v>
      </c>
      <c r="DL181" s="20" t="s">
        <v>16</v>
      </c>
      <c r="DM181" s="20" t="s">
        <v>16</v>
      </c>
      <c r="DN181" s="20"/>
      <c r="DO181" s="33">
        <f t="shared" si="34"/>
        <v>1</v>
      </c>
      <c r="DP181" s="33">
        <f t="shared" si="35"/>
        <v>0</v>
      </c>
      <c r="DQ181" s="33">
        <f t="shared" si="36"/>
        <v>0</v>
      </c>
      <c r="DR181" s="33">
        <f t="shared" si="37"/>
        <v>1</v>
      </c>
      <c r="DS181" s="27">
        <f t="shared" si="38"/>
        <v>2481886.09</v>
      </c>
      <c r="DT181" s="27">
        <f t="shared" si="39"/>
        <v>0</v>
      </c>
      <c r="DU181" s="27">
        <f t="shared" si="40"/>
        <v>2481886.09</v>
      </c>
      <c r="DV181" s="27">
        <f t="shared" si="41"/>
        <v>0</v>
      </c>
      <c r="DW181" s="27">
        <f t="shared" si="47"/>
        <v>2481886.09</v>
      </c>
      <c r="DX181" s="20">
        <v>6</v>
      </c>
      <c r="DY181" s="20">
        <v>11</v>
      </c>
      <c r="DZ181" s="20">
        <v>6</v>
      </c>
      <c r="EA181" s="20" t="s">
        <v>16</v>
      </c>
      <c r="EB181" s="20">
        <v>2481886.09</v>
      </c>
      <c r="EC181" s="20">
        <v>0</v>
      </c>
      <c r="ED181" s="20" t="s">
        <v>654</v>
      </c>
      <c r="EE181" s="20">
        <v>0</v>
      </c>
      <c r="EF181" s="20" t="s">
        <v>3374</v>
      </c>
      <c r="EG181" s="20" t="s">
        <v>655</v>
      </c>
      <c r="EH181" s="20">
        <v>2481886.09</v>
      </c>
      <c r="EI181" s="20">
        <v>0</v>
      </c>
      <c r="EJ181" s="20">
        <v>3</v>
      </c>
      <c r="EK181" s="20">
        <v>1</v>
      </c>
      <c r="EL181" s="20" t="s">
        <v>2806</v>
      </c>
      <c r="EM181" s="20" t="s">
        <v>3366</v>
      </c>
      <c r="EN181" s="20" t="s">
        <v>16</v>
      </c>
      <c r="EO181" s="20" t="s">
        <v>3358</v>
      </c>
      <c r="EP181" s="20" t="s">
        <v>16</v>
      </c>
      <c r="EQ181" s="20" t="s">
        <v>16</v>
      </c>
      <c r="ER181" s="20" t="s">
        <v>3375</v>
      </c>
      <c r="ES181" s="20" t="s">
        <v>3376</v>
      </c>
      <c r="ET181" s="20">
        <v>789</v>
      </c>
      <c r="EU181" s="20" t="s">
        <v>2690</v>
      </c>
      <c r="EV181" s="20" t="s">
        <v>406</v>
      </c>
      <c r="EW181" s="20" t="s">
        <v>251</v>
      </c>
      <c r="EX181" s="34">
        <v>8</v>
      </c>
      <c r="EY181" s="58">
        <v>1</v>
      </c>
      <c r="EZ181" s="21"/>
    </row>
    <row r="182" spans="1:156" s="64" customFormat="1" ht="12.75" customHeight="1" x14ac:dyDescent="0.2">
      <c r="A182" s="64" t="s">
        <v>3348</v>
      </c>
      <c r="B182" s="64" t="s">
        <v>624</v>
      </c>
      <c r="C182" s="64">
        <v>722733</v>
      </c>
      <c r="D182" s="64" t="s">
        <v>3348</v>
      </c>
      <c r="E182" s="64" t="s">
        <v>3349</v>
      </c>
      <c r="F182" s="64" t="s">
        <v>624</v>
      </c>
      <c r="G182" s="20" t="s">
        <v>194</v>
      </c>
      <c r="H182" s="20">
        <v>3510</v>
      </c>
      <c r="I182" s="20" t="s">
        <v>3350</v>
      </c>
      <c r="J182" s="22" t="s">
        <v>3351</v>
      </c>
      <c r="K182" s="23">
        <v>0</v>
      </c>
      <c r="L182" s="23">
        <v>1</v>
      </c>
      <c r="M182" s="23" t="s">
        <v>16</v>
      </c>
      <c r="N182" s="23">
        <v>1</v>
      </c>
      <c r="O182" s="24" t="s">
        <v>3352</v>
      </c>
      <c r="P182" s="20" t="s">
        <v>3353</v>
      </c>
      <c r="Q182" s="20" t="s">
        <v>3354</v>
      </c>
      <c r="R182" s="20" t="s">
        <v>3355</v>
      </c>
      <c r="S182" s="20">
        <v>7</v>
      </c>
      <c r="T182" s="25" t="s">
        <v>3356</v>
      </c>
      <c r="U182" s="20" t="s">
        <v>754</v>
      </c>
      <c r="V182" s="20" t="s">
        <v>251</v>
      </c>
      <c r="W182" s="26">
        <v>38070</v>
      </c>
      <c r="X182" s="20">
        <v>48</v>
      </c>
      <c r="Y182" s="20" t="s">
        <v>251</v>
      </c>
      <c r="Z182" s="20">
        <f t="shared" si="32"/>
        <v>3908</v>
      </c>
      <c r="AA182" s="20" t="s">
        <v>3357</v>
      </c>
      <c r="AB182" s="20">
        <v>46101</v>
      </c>
      <c r="AC182" s="27">
        <v>1852058.2</v>
      </c>
      <c r="AD182" s="20" t="s">
        <v>2806</v>
      </c>
      <c r="AE182" s="20" t="s">
        <v>3358</v>
      </c>
      <c r="AF182" s="20">
        <v>2</v>
      </c>
      <c r="AG182" s="20">
        <v>1</v>
      </c>
      <c r="AH182" s="21" t="s">
        <v>289</v>
      </c>
      <c r="AI182" s="21">
        <v>0</v>
      </c>
      <c r="AJ182" s="20">
        <v>3</v>
      </c>
      <c r="AK182" s="20">
        <v>1</v>
      </c>
      <c r="AL182" s="20" t="s">
        <v>16</v>
      </c>
      <c r="AM182" s="20">
        <v>0</v>
      </c>
      <c r="AN182" s="20">
        <v>0</v>
      </c>
      <c r="AO182" s="20" t="s">
        <v>16</v>
      </c>
      <c r="AP182" s="26">
        <v>42768</v>
      </c>
      <c r="AQ182" s="26" t="s">
        <v>16</v>
      </c>
      <c r="AR182" s="26" t="s">
        <v>16</v>
      </c>
      <c r="AS182" s="20" t="s">
        <v>16</v>
      </c>
      <c r="AT182" s="26">
        <v>42782</v>
      </c>
      <c r="AU182" s="26">
        <v>41975</v>
      </c>
      <c r="AV182" s="26" t="s">
        <v>16</v>
      </c>
      <c r="AW182" s="28" t="s">
        <v>16</v>
      </c>
      <c r="AX182" s="28" t="s">
        <v>16</v>
      </c>
      <c r="AY182" s="28" t="s">
        <v>16</v>
      </c>
      <c r="AZ182" s="28" t="s">
        <v>16</v>
      </c>
      <c r="BA182" s="28" t="s">
        <v>16</v>
      </c>
      <c r="BB182" s="29">
        <v>0</v>
      </c>
      <c r="BC182" s="26">
        <v>41978</v>
      </c>
      <c r="BD182" s="26">
        <v>42004</v>
      </c>
      <c r="BE182" s="26">
        <v>41978</v>
      </c>
      <c r="BF182" s="20" t="s">
        <v>3351</v>
      </c>
      <c r="BG182" s="30">
        <v>0.1</v>
      </c>
      <c r="BH182" s="27">
        <v>185205.82</v>
      </c>
      <c r="BI182" s="20" t="s">
        <v>16</v>
      </c>
      <c r="BJ182" s="20" t="s">
        <v>16</v>
      </c>
      <c r="BK182" s="20" t="s">
        <v>16</v>
      </c>
      <c r="BL182" s="20">
        <v>1852058.2</v>
      </c>
      <c r="BM182" s="20">
        <v>3</v>
      </c>
      <c r="BN182" s="20" t="s">
        <v>16</v>
      </c>
      <c r="BO182" s="20" t="s">
        <v>16</v>
      </c>
      <c r="BP182" s="20" t="s">
        <v>16</v>
      </c>
      <c r="BQ182" s="20" t="s">
        <v>16</v>
      </c>
      <c r="BR182" s="20" t="s">
        <v>16</v>
      </c>
      <c r="BS182" s="20" t="s">
        <v>16</v>
      </c>
      <c r="BT182" s="20">
        <v>9</v>
      </c>
      <c r="BU182" s="20">
        <v>4</v>
      </c>
      <c r="BV182" s="20">
        <v>1</v>
      </c>
      <c r="BW182" s="20">
        <v>3</v>
      </c>
      <c r="BX182" s="20">
        <v>1</v>
      </c>
      <c r="BY182" s="20" t="s">
        <v>341</v>
      </c>
      <c r="BZ182" s="20" t="s">
        <v>16</v>
      </c>
      <c r="CA182" s="20" t="s">
        <v>16</v>
      </c>
      <c r="CB182" s="20">
        <v>0</v>
      </c>
      <c r="CC182" s="20">
        <v>0</v>
      </c>
      <c r="CD182" s="20">
        <v>1</v>
      </c>
      <c r="CE182" s="20">
        <f t="shared" si="33"/>
        <v>1</v>
      </c>
      <c r="CF182" s="20" t="str">
        <f t="shared" si="44"/>
        <v>YES</v>
      </c>
      <c r="CG182" s="20" t="str">
        <f t="shared" si="45"/>
        <v>YES</v>
      </c>
      <c r="CH182" s="20">
        <v>2</v>
      </c>
      <c r="CI182" s="27">
        <v>1</v>
      </c>
      <c r="CJ182" s="27">
        <v>431487.41000000015</v>
      </c>
      <c r="CK182" s="21">
        <v>1</v>
      </c>
      <c r="CL182" s="27">
        <v>431487.41000000015</v>
      </c>
      <c r="CM182" s="20" t="s">
        <v>3359</v>
      </c>
      <c r="CN182" s="20" t="s">
        <v>3360</v>
      </c>
      <c r="CO182" s="20" t="s">
        <v>16</v>
      </c>
      <c r="CP182" s="20" t="s">
        <v>16</v>
      </c>
      <c r="CQ182" s="20" t="s">
        <v>16</v>
      </c>
      <c r="CR182" s="20" t="s">
        <v>16</v>
      </c>
      <c r="CS182" s="27">
        <v>1852058.2</v>
      </c>
      <c r="CT182" s="79">
        <f>IF(OR(CS182="",CS182="-"),"NA",IF(CS182&gt;10000000000,1,IF(CS182&gt;3000000000,2,IF(CS182&gt;1000000000,3,IF(CS182&gt;600000000,4,IF(CS182&gt;200000000,5,IF(CS182&gt;100000000,6,IF(CS182&gt;50000000,7,IF(CS182&gt;30000000,8,IF(CS182&gt;10000000,9,IF(CS182&gt;7000000,10,IF(CS182&gt;4000000,11,IF(CS182&gt;2000000,12,IF(CS182&gt;1000000,13,IF(CS182&gt;700000,14,IF(CS182&gt;600000,15,IF(CS182&gt;500000,16,IF(CS182&gt;400000,17,IF(CS182&gt;300000,18,IF(CS182&gt;200000,19,IF(CS182&gt;=0,20,ERROR”)))))))))))))))))))))</f>
        <v>13</v>
      </c>
      <c r="CU182" s="27">
        <v>2148387.5119999996</v>
      </c>
      <c r="CV182" s="27">
        <f t="shared" si="31"/>
        <v>0</v>
      </c>
      <c r="CW182" s="32">
        <v>0</v>
      </c>
      <c r="CX182" s="32">
        <v>1</v>
      </c>
      <c r="CY182" s="27">
        <v>-296329.31199999969</v>
      </c>
      <c r="CZ182" s="20">
        <v>9</v>
      </c>
      <c r="DA182" s="66">
        <f>IF(OR(CZ182="",CZ182="-"),"NA",IF(CZ182&gt;300,1,IF(CZ182&gt;200,2,IF(CZ182&gt;100,3,IF(CZ182&gt;50,4,IF(CZ182&gt;40,5,IF(CZ182&gt;30,6,IF(CZ182&gt;20,7,IF(CZ182&gt;10,8,IF(CZ182&lt;=9,9,”ERROR”))))))))))</f>
        <v>9</v>
      </c>
      <c r="DB182" s="20">
        <v>26</v>
      </c>
      <c r="DC182" s="20">
        <v>0.8666666666666667</v>
      </c>
      <c r="DD182" s="20" t="s">
        <v>3361</v>
      </c>
      <c r="DE182" s="20">
        <v>0</v>
      </c>
      <c r="DF182" s="20"/>
      <c r="DG182" s="20">
        <v>0</v>
      </c>
      <c r="DH182" s="20">
        <v>0</v>
      </c>
      <c r="DI182" s="20" t="s">
        <v>16</v>
      </c>
      <c r="DJ182" s="20"/>
      <c r="DK182" s="20" t="s">
        <v>16</v>
      </c>
      <c r="DL182" s="20" t="s">
        <v>16</v>
      </c>
      <c r="DM182" s="20" t="s">
        <v>16</v>
      </c>
      <c r="DN182" s="20"/>
      <c r="DO182" s="33">
        <f t="shared" si="34"/>
        <v>1</v>
      </c>
      <c r="DP182" s="33">
        <f t="shared" si="35"/>
        <v>0</v>
      </c>
      <c r="DQ182" s="33">
        <f t="shared" si="36"/>
        <v>0</v>
      </c>
      <c r="DR182" s="33">
        <f t="shared" si="37"/>
        <v>1</v>
      </c>
      <c r="DS182" s="27">
        <f t="shared" si="38"/>
        <v>1852058.2</v>
      </c>
      <c r="DT182" s="27">
        <f t="shared" si="39"/>
        <v>0</v>
      </c>
      <c r="DU182" s="27">
        <f t="shared" si="40"/>
        <v>1852058.2</v>
      </c>
      <c r="DV182" s="27">
        <f t="shared" si="41"/>
        <v>0</v>
      </c>
      <c r="DW182" s="27">
        <f t="shared" si="47"/>
        <v>1852058.2</v>
      </c>
      <c r="DX182" s="20">
        <v>6</v>
      </c>
      <c r="DY182" s="20">
        <v>11</v>
      </c>
      <c r="DZ182" s="20">
        <v>6</v>
      </c>
      <c r="EA182" s="20" t="s">
        <v>16</v>
      </c>
      <c r="EB182" s="20">
        <v>1852058.2</v>
      </c>
      <c r="EC182" s="20">
        <v>0</v>
      </c>
      <c r="ED182" s="20" t="s">
        <v>3246</v>
      </c>
      <c r="EE182" s="20">
        <v>0</v>
      </c>
      <c r="EF182" s="20">
        <v>185205.82</v>
      </c>
      <c r="EG182" s="20" t="s">
        <v>316</v>
      </c>
      <c r="EH182" s="20">
        <v>1852058.2</v>
      </c>
      <c r="EI182" s="20">
        <v>3</v>
      </c>
      <c r="EJ182" s="20">
        <v>3</v>
      </c>
      <c r="EK182" s="20">
        <v>1</v>
      </c>
      <c r="EL182" s="20" t="s">
        <v>2806</v>
      </c>
      <c r="EM182" s="20" t="s">
        <v>3351</v>
      </c>
      <c r="EN182" s="20" t="s">
        <v>16</v>
      </c>
      <c r="EO182" s="20" t="s">
        <v>3358</v>
      </c>
      <c r="EP182" s="20" t="s">
        <v>16</v>
      </c>
      <c r="EQ182" s="20">
        <v>9</v>
      </c>
      <c r="ER182" s="20" t="s">
        <v>3362</v>
      </c>
      <c r="ES182" s="20" t="s">
        <v>3363</v>
      </c>
      <c r="ET182" s="20">
        <v>7</v>
      </c>
      <c r="EU182" s="20" t="s">
        <v>3356</v>
      </c>
      <c r="EV182" s="20" t="s">
        <v>761</v>
      </c>
      <c r="EW182" s="20" t="s">
        <v>251</v>
      </c>
      <c r="EX182" s="34">
        <v>8</v>
      </c>
      <c r="EY182" s="58">
        <v>1</v>
      </c>
      <c r="EZ182" s="21"/>
    </row>
    <row r="183" spans="1:156" s="64" customFormat="1" ht="12.75" customHeight="1" x14ac:dyDescent="0.2">
      <c r="A183" s="64" t="s">
        <v>2843</v>
      </c>
      <c r="B183" s="64" t="s">
        <v>307</v>
      </c>
      <c r="C183" s="64">
        <v>722742</v>
      </c>
      <c r="D183" s="64" t="s">
        <v>2843</v>
      </c>
      <c r="E183" s="64" t="s">
        <v>2844</v>
      </c>
      <c r="F183" s="64" t="s">
        <v>307</v>
      </c>
      <c r="G183" s="20" t="s">
        <v>194</v>
      </c>
      <c r="H183" s="20">
        <v>3230</v>
      </c>
      <c r="I183" s="20" t="s">
        <v>2294</v>
      </c>
      <c r="J183" s="22" t="s">
        <v>2845</v>
      </c>
      <c r="K183" s="23">
        <v>0</v>
      </c>
      <c r="L183" s="23">
        <v>1</v>
      </c>
      <c r="M183" s="23" t="s">
        <v>16</v>
      </c>
      <c r="N183" s="23">
        <v>1</v>
      </c>
      <c r="O183" s="24" t="s">
        <v>2846</v>
      </c>
      <c r="P183" s="20" t="s">
        <v>2847</v>
      </c>
      <c r="Q183" s="20" t="s">
        <v>2848</v>
      </c>
      <c r="R183" s="20" t="s">
        <v>2849</v>
      </c>
      <c r="S183" s="20">
        <v>725</v>
      </c>
      <c r="T183" s="25" t="s">
        <v>2850</v>
      </c>
      <c r="U183" s="20" t="s">
        <v>467</v>
      </c>
      <c r="V183" s="20" t="s">
        <v>251</v>
      </c>
      <c r="W183" s="26">
        <v>36797</v>
      </c>
      <c r="X183" s="20">
        <v>197</v>
      </c>
      <c r="Y183" s="20" t="s">
        <v>251</v>
      </c>
      <c r="Z183" s="20">
        <f t="shared" si="32"/>
        <v>5181</v>
      </c>
      <c r="AA183" s="20" t="s">
        <v>2851</v>
      </c>
      <c r="AB183" s="20">
        <v>46101</v>
      </c>
      <c r="AC183" s="27">
        <v>2735071.2</v>
      </c>
      <c r="AD183" s="20" t="s">
        <v>2806</v>
      </c>
      <c r="AE183" s="20" t="s">
        <v>2852</v>
      </c>
      <c r="AF183" s="20">
        <v>1</v>
      </c>
      <c r="AG183" s="20">
        <v>1</v>
      </c>
      <c r="AH183" s="21" t="s">
        <v>2853</v>
      </c>
      <c r="AI183" s="21">
        <v>0.5</v>
      </c>
      <c r="AJ183" s="20">
        <v>2</v>
      </c>
      <c r="AK183" s="20">
        <v>1</v>
      </c>
      <c r="AL183" s="20">
        <v>0</v>
      </c>
      <c r="AM183" s="20">
        <v>0</v>
      </c>
      <c r="AN183" s="20">
        <v>1</v>
      </c>
      <c r="AO183" s="20" t="s">
        <v>16</v>
      </c>
      <c r="AP183" s="26">
        <v>42423</v>
      </c>
      <c r="AQ183" s="26" t="s">
        <v>16</v>
      </c>
      <c r="AR183" s="26" t="s">
        <v>16</v>
      </c>
      <c r="AS183" s="20" t="s">
        <v>16</v>
      </c>
      <c r="AT183" s="26">
        <v>42433</v>
      </c>
      <c r="AU183" s="26">
        <v>41975</v>
      </c>
      <c r="AV183" s="26" t="s">
        <v>16</v>
      </c>
      <c r="AW183" s="28" t="s">
        <v>16</v>
      </c>
      <c r="AX183" s="28" t="s">
        <v>16</v>
      </c>
      <c r="AY183" s="28" t="s">
        <v>16</v>
      </c>
      <c r="AZ183" s="28" t="s">
        <v>16</v>
      </c>
      <c r="BA183" s="28" t="s">
        <v>16</v>
      </c>
      <c r="BB183" s="29">
        <v>0</v>
      </c>
      <c r="BC183" s="26">
        <v>41978</v>
      </c>
      <c r="BD183" s="26">
        <v>43074</v>
      </c>
      <c r="BE183" s="26">
        <v>41978</v>
      </c>
      <c r="BF183" s="20" t="s">
        <v>2845</v>
      </c>
      <c r="BG183" s="30">
        <v>0.1</v>
      </c>
      <c r="BH183" s="27">
        <v>159530.40000000002</v>
      </c>
      <c r="BI183" s="20" t="s">
        <v>16</v>
      </c>
      <c r="BJ183" s="20" t="s">
        <v>16</v>
      </c>
      <c r="BK183" s="20" t="s">
        <v>16</v>
      </c>
      <c r="BL183" s="20">
        <v>1595304</v>
      </c>
      <c r="BM183" s="20">
        <v>2</v>
      </c>
      <c r="BN183" s="20" t="s">
        <v>16</v>
      </c>
      <c r="BO183" s="20" t="s">
        <v>16</v>
      </c>
      <c r="BP183" s="20" t="s">
        <v>16</v>
      </c>
      <c r="BQ183" s="20" t="s">
        <v>16</v>
      </c>
      <c r="BR183" s="20" t="s">
        <v>16</v>
      </c>
      <c r="BS183" s="20" t="s">
        <v>16</v>
      </c>
      <c r="BT183" s="20">
        <v>3</v>
      </c>
      <c r="BU183" s="20">
        <v>2</v>
      </c>
      <c r="BV183" s="20">
        <v>1</v>
      </c>
      <c r="BW183" s="20">
        <v>3</v>
      </c>
      <c r="BX183" s="20">
        <v>0</v>
      </c>
      <c r="BY183" s="20">
        <v>0</v>
      </c>
      <c r="BZ183" s="20">
        <v>0</v>
      </c>
      <c r="CA183" s="20">
        <v>0</v>
      </c>
      <c r="CB183" s="20">
        <v>0</v>
      </c>
      <c r="CC183" s="20">
        <v>0</v>
      </c>
      <c r="CD183" s="20">
        <v>0</v>
      </c>
      <c r="CE183" s="20">
        <f t="shared" si="33"/>
        <v>0</v>
      </c>
      <c r="CF183" s="20" t="str">
        <f t="shared" si="44"/>
        <v>YES</v>
      </c>
      <c r="CG183" s="20" t="str">
        <f t="shared" si="45"/>
        <v>YES</v>
      </c>
      <c r="CH183" s="20">
        <v>3</v>
      </c>
      <c r="CI183" s="27">
        <v>0</v>
      </c>
      <c r="CJ183" s="27">
        <v>160393.94000000018</v>
      </c>
      <c r="CK183" s="21">
        <v>1</v>
      </c>
      <c r="CL183" s="27" t="s">
        <v>1599</v>
      </c>
      <c r="CM183" s="20" t="s">
        <v>2854</v>
      </c>
      <c r="CN183" s="20" t="s">
        <v>2855</v>
      </c>
      <c r="CO183" s="20" t="s">
        <v>16</v>
      </c>
      <c r="CP183" s="20" t="s">
        <v>16</v>
      </c>
      <c r="CQ183" s="20" t="s">
        <v>16</v>
      </c>
      <c r="CR183" s="20" t="s">
        <v>16</v>
      </c>
      <c r="CS183" s="27">
        <v>1595304</v>
      </c>
      <c r="CT183" s="79">
        <f>IF(OR(CS183="",CS183="-"),"NA",IF(CS183&gt;10000000000,1,IF(CS183&gt;3000000000,2,IF(CS183&gt;1000000000,3,IF(CS183&gt;600000000,4,IF(CS183&gt;200000000,5,IF(CS183&gt;100000000,6,IF(CS183&gt;50000000,7,IF(CS183&gt;30000000,8,IF(CS183&gt;10000000,9,IF(CS183&gt;7000000,10,IF(CS183&gt;4000000,11,IF(CS183&gt;2000000,12,IF(CS183&gt;1000000,13,IF(CS183&gt;700000,14,IF(CS183&gt;600000,15,IF(CS183&gt;500000,16,IF(CS183&gt;400000,17,IF(CS183&gt;300000,18,IF(CS183&gt;200000,19,IF(CS183&gt;=0,20,ERROR”)))))))))))))))))))))</f>
        <v>13</v>
      </c>
      <c r="CU183" s="27">
        <v>1850552.64</v>
      </c>
      <c r="CV183" s="27">
        <f t="shared" si="31"/>
        <v>1139767.2000000002</v>
      </c>
      <c r="CW183" s="32">
        <v>0.41672304545490446</v>
      </c>
      <c r="CX183" s="32">
        <v>0.58327695454509554</v>
      </c>
      <c r="CY183" s="27">
        <v>884518.56000000029</v>
      </c>
      <c r="CZ183" s="20">
        <v>3</v>
      </c>
      <c r="DA183" s="66">
        <f>IF(OR(CZ183="",CZ183="-"),"NA",IF(CZ183&gt;300,1,IF(CZ183&gt;200,2,IF(CZ183&gt;100,3,IF(CZ183&gt;50,4,IF(CZ183&gt;40,5,IF(CZ183&gt;30,6,IF(CZ183&gt;20,7,IF(CZ183&gt;10,8,IF(CZ183&lt;=9,9,”ERROR”))))))))))</f>
        <v>9</v>
      </c>
      <c r="DB183" s="20">
        <v>1096</v>
      </c>
      <c r="DC183" s="20">
        <v>36.533333333333331</v>
      </c>
      <c r="DD183" s="20" t="s">
        <v>2856</v>
      </c>
      <c r="DE183" s="20">
        <v>1</v>
      </c>
      <c r="DF183" s="20">
        <v>1</v>
      </c>
      <c r="DG183" s="20" t="s">
        <v>3930</v>
      </c>
      <c r="DH183" s="20">
        <v>2</v>
      </c>
      <c r="DI183" s="20">
        <v>2</v>
      </c>
      <c r="DJ183" s="20">
        <v>0</v>
      </c>
      <c r="DK183" s="20" t="s">
        <v>16</v>
      </c>
      <c r="DL183" s="20" t="s">
        <v>16</v>
      </c>
      <c r="DM183" s="20" t="s">
        <v>16</v>
      </c>
      <c r="DN183" s="20"/>
      <c r="DO183" s="33">
        <f t="shared" si="34"/>
        <v>1</v>
      </c>
      <c r="DP183" s="33">
        <f t="shared" si="35"/>
        <v>0</v>
      </c>
      <c r="DQ183" s="33">
        <f t="shared" si="36"/>
        <v>0</v>
      </c>
      <c r="DR183" s="33">
        <f t="shared" si="37"/>
        <v>1</v>
      </c>
      <c r="DS183" s="27">
        <f t="shared" si="38"/>
        <v>1595304</v>
      </c>
      <c r="DT183" s="27">
        <f t="shared" si="39"/>
        <v>0</v>
      </c>
      <c r="DU183" s="27">
        <f t="shared" si="40"/>
        <v>1595304</v>
      </c>
      <c r="DV183" s="27">
        <f t="shared" si="41"/>
        <v>0</v>
      </c>
      <c r="DW183" s="27">
        <f t="shared" si="47"/>
        <v>1595304</v>
      </c>
      <c r="DX183" s="20">
        <v>6</v>
      </c>
      <c r="DY183" s="20">
        <v>11</v>
      </c>
      <c r="DZ183" s="20">
        <v>6</v>
      </c>
      <c r="EA183" s="20" t="s">
        <v>16</v>
      </c>
      <c r="EB183" s="20">
        <v>1595304</v>
      </c>
      <c r="EC183" s="20">
        <v>0</v>
      </c>
      <c r="ED183" s="20" t="s">
        <v>16</v>
      </c>
      <c r="EE183" s="20">
        <v>0</v>
      </c>
      <c r="EF183" s="20">
        <v>159530.4</v>
      </c>
      <c r="EG183" s="20" t="s">
        <v>350</v>
      </c>
      <c r="EH183" s="20">
        <v>1595304</v>
      </c>
      <c r="EI183" s="20">
        <v>2</v>
      </c>
      <c r="EJ183" s="20">
        <v>3</v>
      </c>
      <c r="EK183" s="20">
        <v>0</v>
      </c>
      <c r="EL183" s="20" t="s">
        <v>2806</v>
      </c>
      <c r="EM183" s="20" t="s">
        <v>2845</v>
      </c>
      <c r="EN183" s="20" t="s">
        <v>16</v>
      </c>
      <c r="EO183" s="20" t="s">
        <v>2852</v>
      </c>
      <c r="EP183" s="20" t="s">
        <v>16</v>
      </c>
      <c r="EQ183" s="20">
        <v>3</v>
      </c>
      <c r="ER183" s="20" t="s">
        <v>2857</v>
      </c>
      <c r="ES183" s="20" t="s">
        <v>2858</v>
      </c>
      <c r="ET183" s="20">
        <v>725</v>
      </c>
      <c r="EU183" s="20" t="s">
        <v>2850</v>
      </c>
      <c r="EV183" s="20" t="s">
        <v>500</v>
      </c>
      <c r="EW183" s="20" t="s">
        <v>251</v>
      </c>
      <c r="EX183" s="34">
        <v>2</v>
      </c>
      <c r="EY183" s="58">
        <v>1</v>
      </c>
      <c r="EZ183" s="21"/>
    </row>
    <row r="184" spans="1:156" s="64" customFormat="1" ht="12.75" customHeight="1" x14ac:dyDescent="0.2">
      <c r="A184" s="64" t="s">
        <v>3635</v>
      </c>
      <c r="B184" s="64" t="s">
        <v>237</v>
      </c>
      <c r="C184" s="64">
        <v>1207572</v>
      </c>
      <c r="D184" s="64" t="s">
        <v>3635</v>
      </c>
      <c r="E184" s="64" t="s">
        <v>3636</v>
      </c>
      <c r="F184" s="64" t="s">
        <v>237</v>
      </c>
      <c r="G184" s="33" t="s">
        <v>194</v>
      </c>
      <c r="H184" s="33">
        <v>6220</v>
      </c>
      <c r="I184" s="33" t="s">
        <v>358</v>
      </c>
      <c r="J184" s="33" t="s">
        <v>3637</v>
      </c>
      <c r="K184" s="33">
        <v>0</v>
      </c>
      <c r="L184" s="23">
        <v>1</v>
      </c>
      <c r="M184" s="33" t="s">
        <v>16</v>
      </c>
      <c r="N184" s="23">
        <v>1</v>
      </c>
      <c r="O184" s="33" t="s">
        <v>110</v>
      </c>
      <c r="P184" s="33" t="s">
        <v>3638</v>
      </c>
      <c r="Q184" s="33" t="s">
        <v>3639</v>
      </c>
      <c r="R184" s="33" t="s">
        <v>3640</v>
      </c>
      <c r="S184" s="33">
        <v>310</v>
      </c>
      <c r="T184" s="33">
        <v>3810</v>
      </c>
      <c r="U184" s="33" t="s">
        <v>365</v>
      </c>
      <c r="V184" s="33" t="s">
        <v>251</v>
      </c>
      <c r="W184" s="40">
        <v>30735</v>
      </c>
      <c r="X184" s="33">
        <v>16</v>
      </c>
      <c r="Y184" s="33" t="s">
        <v>251</v>
      </c>
      <c r="Z184" s="20">
        <f t="shared" si="32"/>
        <v>12003</v>
      </c>
      <c r="AA184" s="33" t="s">
        <v>16</v>
      </c>
      <c r="AB184" s="20">
        <v>46101</v>
      </c>
      <c r="AC184" s="46">
        <v>8103448.2699999996</v>
      </c>
      <c r="AD184" s="33" t="s">
        <v>2806</v>
      </c>
      <c r="AE184" s="33" t="s">
        <v>3641</v>
      </c>
      <c r="AF184" s="33">
        <v>1</v>
      </c>
      <c r="AG184" s="33">
        <v>1</v>
      </c>
      <c r="AH184" s="33" t="s">
        <v>16</v>
      </c>
      <c r="AI184" s="21" t="s">
        <v>4862</v>
      </c>
      <c r="AJ184" s="33">
        <v>2</v>
      </c>
      <c r="AK184" s="33">
        <v>0</v>
      </c>
      <c r="AL184" s="33" t="s">
        <v>16</v>
      </c>
      <c r="AM184" s="33">
        <v>0</v>
      </c>
      <c r="AN184" s="33">
        <v>1</v>
      </c>
      <c r="AO184" s="33" t="s">
        <v>16</v>
      </c>
      <c r="AP184" s="26">
        <v>41943</v>
      </c>
      <c r="AQ184" s="26" t="s">
        <v>16</v>
      </c>
      <c r="AR184" s="26" t="s">
        <v>16</v>
      </c>
      <c r="AS184" s="20" t="s">
        <v>16</v>
      </c>
      <c r="AT184" s="26">
        <v>41985</v>
      </c>
      <c r="AU184" s="26">
        <v>42697</v>
      </c>
      <c r="AV184" s="26" t="s">
        <v>16</v>
      </c>
      <c r="AW184" s="33" t="s">
        <v>16</v>
      </c>
      <c r="AX184" s="33" t="s">
        <v>16</v>
      </c>
      <c r="AY184" s="33" t="s">
        <v>16</v>
      </c>
      <c r="AZ184" s="33" t="s">
        <v>16</v>
      </c>
      <c r="BA184" s="33" t="s">
        <v>16</v>
      </c>
      <c r="BB184" s="36">
        <v>1</v>
      </c>
      <c r="BC184" s="26">
        <v>42738</v>
      </c>
      <c r="BD184" s="26">
        <v>42827</v>
      </c>
      <c r="BE184" s="26">
        <v>42737</v>
      </c>
      <c r="BF184" s="33" t="s">
        <v>3642</v>
      </c>
      <c r="BG184" s="39">
        <v>0.2</v>
      </c>
      <c r="BH184" s="27">
        <v>1299984.1200000001</v>
      </c>
      <c r="BI184" s="33">
        <v>1</v>
      </c>
      <c r="BJ184" s="33">
        <v>10</v>
      </c>
      <c r="BK184" s="33">
        <v>1</v>
      </c>
      <c r="BL184" s="33"/>
      <c r="BM184" s="33">
        <v>6</v>
      </c>
      <c r="BN184" s="33" t="s">
        <v>16</v>
      </c>
      <c r="BO184" s="33" t="s">
        <v>16</v>
      </c>
      <c r="BP184" s="33" t="s">
        <v>16</v>
      </c>
      <c r="BQ184" s="33" t="s">
        <v>16</v>
      </c>
      <c r="BR184" s="33" t="s">
        <v>16</v>
      </c>
      <c r="BS184" s="33" t="s">
        <v>16</v>
      </c>
      <c r="BT184" s="33">
        <v>27</v>
      </c>
      <c r="BU184" s="33">
        <v>8</v>
      </c>
      <c r="BV184" s="33">
        <v>1</v>
      </c>
      <c r="BW184" s="33">
        <v>5</v>
      </c>
      <c r="BX184" s="33">
        <v>4</v>
      </c>
      <c r="BY184" s="33">
        <v>1</v>
      </c>
      <c r="BZ184" s="33">
        <v>2</v>
      </c>
      <c r="CA184" s="33" t="s">
        <v>16</v>
      </c>
      <c r="CB184" s="33">
        <v>2</v>
      </c>
      <c r="CC184" s="33">
        <v>0</v>
      </c>
      <c r="CD184" s="33">
        <v>2</v>
      </c>
      <c r="CE184" s="20">
        <f t="shared" si="33"/>
        <v>4</v>
      </c>
      <c r="CF184" s="20" t="str">
        <f t="shared" si="44"/>
        <v>YES</v>
      </c>
      <c r="CG184" s="20" t="str">
        <f t="shared" si="45"/>
        <v>YES</v>
      </c>
      <c r="CH184" s="33">
        <v>1</v>
      </c>
      <c r="CI184" s="27">
        <v>4</v>
      </c>
      <c r="CJ184" s="27" t="s">
        <v>16</v>
      </c>
      <c r="CK184" s="21" t="s">
        <v>4864</v>
      </c>
      <c r="CL184" s="27" t="s">
        <v>16</v>
      </c>
      <c r="CM184" s="33" t="s">
        <v>16</v>
      </c>
      <c r="CN184" s="33" t="s">
        <v>16</v>
      </c>
      <c r="CO184" s="33" t="s">
        <v>16</v>
      </c>
      <c r="CP184" s="33" t="s">
        <v>16</v>
      </c>
      <c r="CQ184" s="33" t="s">
        <v>16</v>
      </c>
      <c r="CR184" s="33" t="s">
        <v>16</v>
      </c>
      <c r="CS184" s="27">
        <v>6499920.5999999996</v>
      </c>
      <c r="CT184" s="79">
        <f>IF(OR(CS184="",CS184="-"),"NA",IF(CS184&gt;10000000000,1,IF(CS184&gt;3000000000,2,IF(CS184&gt;1000000000,3,IF(CS184&gt;600000000,4,IF(CS184&gt;200000000,5,IF(CS184&gt;100000000,6,IF(CS184&gt;50000000,7,IF(CS184&gt;30000000,8,IF(CS184&gt;10000000,9,IF(CS184&gt;7000000,10,IF(CS184&gt;4000000,11,IF(CS184&gt;2000000,12,IF(CS184&gt;1000000,13,IF(CS184&gt;700000,14,IF(CS184&gt;600000,15,IF(CS184&gt;500000,16,IF(CS184&gt;400000,17,IF(CS184&gt;300000,18,IF(CS184&gt;200000,19,IF(CS184&gt;=0,20,ERROR”)))))))))))))))))))))</f>
        <v>11</v>
      </c>
      <c r="CU184" s="27">
        <v>7539907.9000000004</v>
      </c>
      <c r="CV184" s="27">
        <f t="shared" si="31"/>
        <v>1603527.67</v>
      </c>
      <c r="CW184" s="32">
        <v>0.19788213814314878</v>
      </c>
      <c r="CX184" s="32">
        <v>0.80211786185685119</v>
      </c>
      <c r="CY184" s="27">
        <v>563540.37</v>
      </c>
      <c r="CZ184" s="33">
        <v>48</v>
      </c>
      <c r="DA184" s="66">
        <f>IF(OR(CZ184="",CZ184="-"),"NA",IF(CZ184&gt;300,1,IF(CZ184&gt;200,2,IF(CZ184&gt;100,3,IF(CZ184&gt;50,4,IF(CZ184&gt;40,5,IF(CZ184&gt;30,6,IF(CZ184&gt;20,7,IF(CZ184&gt;10,8,IF(CZ184&lt;=9,9,”ERROR”))))))))))</f>
        <v>5</v>
      </c>
      <c r="DB184" s="33">
        <v>89</v>
      </c>
      <c r="DC184" s="20">
        <v>2.9666666666666668</v>
      </c>
      <c r="DD184" s="20" t="s">
        <v>16</v>
      </c>
      <c r="DE184" s="33">
        <v>0</v>
      </c>
      <c r="DF184" s="33"/>
      <c r="DG184" s="33">
        <v>0</v>
      </c>
      <c r="DH184" s="33">
        <v>0</v>
      </c>
      <c r="DI184" s="23" t="s">
        <v>16</v>
      </c>
      <c r="DJ184" s="23"/>
      <c r="DK184" s="23" t="s">
        <v>16</v>
      </c>
      <c r="DL184" s="23" t="s">
        <v>16</v>
      </c>
      <c r="DM184" s="23" t="s">
        <v>16</v>
      </c>
      <c r="DN184" s="23"/>
      <c r="DO184" s="33">
        <f t="shared" si="34"/>
        <v>1</v>
      </c>
      <c r="DP184" s="33">
        <f t="shared" si="35"/>
        <v>0</v>
      </c>
      <c r="DQ184" s="33">
        <f t="shared" si="36"/>
        <v>0</v>
      </c>
      <c r="DR184" s="33">
        <f t="shared" si="37"/>
        <v>1</v>
      </c>
      <c r="DS184" s="27">
        <f t="shared" si="38"/>
        <v>6499920.5999999996</v>
      </c>
      <c r="DT184" s="27">
        <f t="shared" si="39"/>
        <v>0</v>
      </c>
      <c r="DU184" s="27">
        <f t="shared" si="40"/>
        <v>6499920.5999999996</v>
      </c>
      <c r="DV184" s="27">
        <f t="shared" si="41"/>
        <v>0</v>
      </c>
      <c r="DW184" s="27">
        <f t="shared" si="47"/>
        <v>6499920.5999999996</v>
      </c>
      <c r="DX184" s="33">
        <v>12</v>
      </c>
      <c r="DY184" s="33">
        <v>80</v>
      </c>
      <c r="DZ184" s="33">
        <v>16</v>
      </c>
      <c r="EA184" s="33" t="s">
        <v>16</v>
      </c>
      <c r="EB184" s="46">
        <v>6499920.5999999996</v>
      </c>
      <c r="EC184" s="33">
        <v>0</v>
      </c>
      <c r="ED184" s="33" t="s">
        <v>16</v>
      </c>
      <c r="EE184" s="33">
        <v>0</v>
      </c>
      <c r="EF184" s="33">
        <v>649992.06000000006</v>
      </c>
      <c r="EG184" s="33" t="s">
        <v>316</v>
      </c>
      <c r="EH184" s="46">
        <v>6499920.5999999996</v>
      </c>
      <c r="EI184" s="33">
        <v>6</v>
      </c>
      <c r="EJ184" s="33">
        <v>5</v>
      </c>
      <c r="EK184" s="33">
        <v>4</v>
      </c>
      <c r="EL184" s="20" t="s">
        <v>2806</v>
      </c>
      <c r="EM184" s="20" t="s">
        <v>3642</v>
      </c>
      <c r="EN184" s="20" t="s">
        <v>16</v>
      </c>
      <c r="EO184" s="33" t="s">
        <v>3641</v>
      </c>
      <c r="EP184" s="20" t="s">
        <v>16</v>
      </c>
      <c r="EQ184" s="33" t="s">
        <v>16</v>
      </c>
      <c r="ER184" s="33" t="s">
        <v>3643</v>
      </c>
      <c r="ES184" s="33" t="s">
        <v>16</v>
      </c>
      <c r="ET184" s="33" t="s">
        <v>16</v>
      </c>
      <c r="EU184" s="33" t="s">
        <v>16</v>
      </c>
      <c r="EV184" s="33" t="s">
        <v>16</v>
      </c>
      <c r="EW184" s="33" t="s">
        <v>16</v>
      </c>
      <c r="EX184" s="34">
        <v>13</v>
      </c>
      <c r="EY184" s="58">
        <v>1</v>
      </c>
      <c r="EZ184" s="21"/>
    </row>
    <row r="185" spans="1:156" s="64" customFormat="1" ht="12.75" customHeight="1" x14ac:dyDescent="0.2">
      <c r="A185" s="64" t="s">
        <v>3684</v>
      </c>
      <c r="B185" s="64" t="s">
        <v>273</v>
      </c>
      <c r="C185" s="64">
        <v>1266659</v>
      </c>
      <c r="D185" s="64" t="s">
        <v>3684</v>
      </c>
      <c r="E185" s="64" t="s">
        <v>3685</v>
      </c>
      <c r="F185" s="64" t="s">
        <v>273</v>
      </c>
      <c r="G185" s="33" t="s">
        <v>194</v>
      </c>
      <c r="H185" s="33">
        <v>6220</v>
      </c>
      <c r="I185" s="33" t="s">
        <v>358</v>
      </c>
      <c r="J185" s="33" t="s">
        <v>3686</v>
      </c>
      <c r="K185" s="33">
        <v>0</v>
      </c>
      <c r="L185" s="23">
        <v>1</v>
      </c>
      <c r="M185" s="33" t="s">
        <v>16</v>
      </c>
      <c r="N185" s="23">
        <v>1</v>
      </c>
      <c r="O185" s="33" t="s">
        <v>106</v>
      </c>
      <c r="P185" s="33" t="s">
        <v>3687</v>
      </c>
      <c r="Q185" s="33" t="s">
        <v>3688</v>
      </c>
      <c r="R185" s="33" t="s">
        <v>3689</v>
      </c>
      <c r="S185" s="33">
        <v>1870</v>
      </c>
      <c r="T185" s="33">
        <v>44440</v>
      </c>
      <c r="U185" s="33" t="s">
        <v>2628</v>
      </c>
      <c r="V185" s="33" t="s">
        <v>845</v>
      </c>
      <c r="W185" s="40">
        <v>31236</v>
      </c>
      <c r="X185" s="33">
        <v>64</v>
      </c>
      <c r="Y185" s="33" t="s">
        <v>845</v>
      </c>
      <c r="Z185" s="20">
        <f t="shared" si="32"/>
        <v>11568</v>
      </c>
      <c r="AA185" s="33" t="s">
        <v>16</v>
      </c>
      <c r="AB185" s="20">
        <v>46101</v>
      </c>
      <c r="AC185" s="46">
        <v>8500000</v>
      </c>
      <c r="AD185" s="33" t="s">
        <v>2806</v>
      </c>
      <c r="AE185" s="33" t="s">
        <v>3690</v>
      </c>
      <c r="AF185" s="33">
        <v>1</v>
      </c>
      <c r="AG185" s="33">
        <v>1</v>
      </c>
      <c r="AH185" s="33" t="s">
        <v>16</v>
      </c>
      <c r="AI185" s="21" t="s">
        <v>4862</v>
      </c>
      <c r="AJ185" s="33">
        <v>6</v>
      </c>
      <c r="AK185" s="33">
        <v>0</v>
      </c>
      <c r="AL185" s="33" t="s">
        <v>16</v>
      </c>
      <c r="AM185" s="33">
        <v>0</v>
      </c>
      <c r="AN185" s="33">
        <v>1</v>
      </c>
      <c r="AO185" s="33" t="s">
        <v>16</v>
      </c>
      <c r="AP185" s="26">
        <v>42047</v>
      </c>
      <c r="AQ185" s="26">
        <v>42773</v>
      </c>
      <c r="AR185" s="26" t="s">
        <v>16</v>
      </c>
      <c r="AS185" s="20">
        <v>5</v>
      </c>
      <c r="AT185" s="26">
        <v>42067</v>
      </c>
      <c r="AU185" s="26">
        <v>42775</v>
      </c>
      <c r="AV185" s="26" t="s">
        <v>16</v>
      </c>
      <c r="AW185" s="33" t="s">
        <v>16</v>
      </c>
      <c r="AX185" s="33" t="s">
        <v>16</v>
      </c>
      <c r="AY185" s="33" t="s">
        <v>16</v>
      </c>
      <c r="AZ185" s="33" t="s">
        <v>16</v>
      </c>
      <c r="BA185" s="33" t="s">
        <v>16</v>
      </c>
      <c r="BB185" s="36">
        <v>1</v>
      </c>
      <c r="BC185" s="26">
        <v>42804</v>
      </c>
      <c r="BD185" s="26">
        <v>43078</v>
      </c>
      <c r="BE185" s="26">
        <v>42790</v>
      </c>
      <c r="BF185" s="33" t="s">
        <v>4876</v>
      </c>
      <c r="BG185" s="39">
        <v>0.2</v>
      </c>
      <c r="BH185" s="33">
        <v>962724.67</v>
      </c>
      <c r="BI185" s="33" t="s">
        <v>16</v>
      </c>
      <c r="BJ185" s="33" t="s">
        <v>16</v>
      </c>
      <c r="BK185" s="33" t="s">
        <v>16</v>
      </c>
      <c r="BL185" s="33" t="s">
        <v>16</v>
      </c>
      <c r="BM185" s="33">
        <v>5</v>
      </c>
      <c r="BN185" s="33" t="s">
        <v>16</v>
      </c>
      <c r="BO185" s="33" t="s">
        <v>16</v>
      </c>
      <c r="BP185" s="33" t="s">
        <v>16</v>
      </c>
      <c r="BQ185" s="33" t="s">
        <v>16</v>
      </c>
      <c r="BR185" s="33" t="s">
        <v>16</v>
      </c>
      <c r="BS185" s="33" t="s">
        <v>16</v>
      </c>
      <c r="BT185" s="33">
        <v>10</v>
      </c>
      <c r="BU185" s="33">
        <v>5</v>
      </c>
      <c r="BV185" s="33">
        <v>1</v>
      </c>
      <c r="BW185" s="33">
        <v>7</v>
      </c>
      <c r="BX185" s="33">
        <v>0</v>
      </c>
      <c r="BY185" s="33" t="s">
        <v>16</v>
      </c>
      <c r="BZ185" s="33" t="s">
        <v>16</v>
      </c>
      <c r="CA185" s="33" t="s">
        <v>16</v>
      </c>
      <c r="CB185" s="33">
        <v>0</v>
      </c>
      <c r="CC185" s="33">
        <v>0</v>
      </c>
      <c r="CD185" s="33">
        <v>0</v>
      </c>
      <c r="CE185" s="20">
        <f t="shared" si="33"/>
        <v>0</v>
      </c>
      <c r="CF185" s="20" t="str">
        <f t="shared" si="44"/>
        <v>YES</v>
      </c>
      <c r="CG185" s="20" t="str">
        <f t="shared" si="45"/>
        <v>YES</v>
      </c>
      <c r="CH185" s="33">
        <v>7</v>
      </c>
      <c r="CI185" s="27">
        <v>0</v>
      </c>
      <c r="CJ185" s="27">
        <v>131290.45000000001</v>
      </c>
      <c r="CK185" s="21">
        <v>1</v>
      </c>
      <c r="CL185" s="27">
        <v>587397.44999999995</v>
      </c>
      <c r="CM185" s="33" t="s">
        <v>16</v>
      </c>
      <c r="CN185" s="33" t="s">
        <v>16</v>
      </c>
      <c r="CO185" s="33" t="s">
        <v>16</v>
      </c>
      <c r="CP185" s="33" t="s">
        <v>16</v>
      </c>
      <c r="CQ185" s="33" t="s">
        <v>16</v>
      </c>
      <c r="CR185" s="33" t="s">
        <v>16</v>
      </c>
      <c r="CS185" s="27">
        <v>8299350.6299999999</v>
      </c>
      <c r="CT185" s="79">
        <f>IF(OR(CS185="",CS185="-"),"NA",IF(CS185&gt;10000000000,1,IF(CS185&gt;3000000000,2,IF(CS185&gt;1000000000,3,IF(CS185&gt;600000000,4,IF(CS185&gt;200000000,5,IF(CS185&gt;100000000,6,IF(CS185&gt;50000000,7,IF(CS185&gt;30000000,8,IF(CS185&gt;10000000,9,IF(CS185&gt;7000000,10,IF(CS185&gt;4000000,11,IF(CS185&gt;2000000,12,IF(CS185&gt;1000000,13,IF(CS185&gt;700000,14,IF(CS185&gt;600000,15,IF(CS185&gt;500000,16,IF(CS185&gt;400000,17,IF(CS185&gt;300000,18,IF(CS185&gt;200000,19,IF(CS185&gt;=0,20,ERROR”)))))))))))))))))))))</f>
        <v>10</v>
      </c>
      <c r="CU185" s="27">
        <v>9627246731</v>
      </c>
      <c r="CV185" s="27">
        <f t="shared" si="31"/>
        <v>200649.37000000011</v>
      </c>
      <c r="CW185" s="32">
        <v>2.3605808235294116E-2</v>
      </c>
      <c r="CX185" s="32">
        <v>0.97639419176470588</v>
      </c>
      <c r="CY185" s="27">
        <v>-1127246.73</v>
      </c>
      <c r="CZ185" s="33">
        <v>38</v>
      </c>
      <c r="DA185" s="66">
        <f>IF(OR(CZ185="",CZ185="-"),"NA",IF(CZ185&gt;300,1,IF(CZ185&gt;200,2,IF(CZ185&gt;100,3,IF(CZ185&gt;50,4,IF(CZ185&gt;40,5,IF(CZ185&gt;30,6,IF(CZ185&gt;20,7,IF(CZ185&gt;10,8,IF(CZ185&lt;=9,9,”ERROR”))))))))))</f>
        <v>6</v>
      </c>
      <c r="DB185" s="33">
        <v>269</v>
      </c>
      <c r="DC185" s="20">
        <v>8.9666666666666668</v>
      </c>
      <c r="DD185" s="33" t="s">
        <v>16</v>
      </c>
      <c r="DE185" s="33">
        <v>0</v>
      </c>
      <c r="DF185" s="33"/>
      <c r="DG185" s="33">
        <v>0</v>
      </c>
      <c r="DH185" s="33">
        <v>0</v>
      </c>
      <c r="DI185" s="23" t="s">
        <v>16</v>
      </c>
      <c r="DJ185" s="23"/>
      <c r="DK185" s="23" t="s">
        <v>16</v>
      </c>
      <c r="DL185" s="23" t="s">
        <v>16</v>
      </c>
      <c r="DM185" s="23" t="s">
        <v>16</v>
      </c>
      <c r="DN185" s="23"/>
      <c r="DO185" s="33">
        <f t="shared" si="34"/>
        <v>1</v>
      </c>
      <c r="DP185" s="33">
        <f t="shared" si="35"/>
        <v>0</v>
      </c>
      <c r="DQ185" s="33">
        <f t="shared" si="36"/>
        <v>0</v>
      </c>
      <c r="DR185" s="33">
        <f t="shared" si="37"/>
        <v>1</v>
      </c>
      <c r="DS185" s="27">
        <f t="shared" si="38"/>
        <v>8299350.6299999999</v>
      </c>
      <c r="DT185" s="27">
        <f t="shared" si="39"/>
        <v>0</v>
      </c>
      <c r="DU185" s="27">
        <f t="shared" si="40"/>
        <v>8299350.6299999999</v>
      </c>
      <c r="DV185" s="27">
        <f t="shared" si="41"/>
        <v>0</v>
      </c>
      <c r="DW185" s="27">
        <f t="shared" si="47"/>
        <v>8299350.6299999999</v>
      </c>
      <c r="DX185" s="33">
        <v>12</v>
      </c>
      <c r="DY185" s="33">
        <v>72</v>
      </c>
      <c r="DZ185" s="33">
        <v>16</v>
      </c>
      <c r="EA185" s="33" t="s">
        <v>16</v>
      </c>
      <c r="EB185" s="46">
        <v>8299350.6299999999</v>
      </c>
      <c r="EC185" s="33">
        <v>0</v>
      </c>
      <c r="ED185" s="33" t="s">
        <v>16</v>
      </c>
      <c r="EE185" s="33">
        <v>0</v>
      </c>
      <c r="EF185" s="33">
        <v>962724.67</v>
      </c>
      <c r="EG185" s="33" t="s">
        <v>403</v>
      </c>
      <c r="EH185" s="46">
        <v>8299350.6299999999</v>
      </c>
      <c r="EI185" s="33">
        <v>5</v>
      </c>
      <c r="EJ185" s="33">
        <v>7</v>
      </c>
      <c r="EK185" s="33">
        <v>0</v>
      </c>
      <c r="EL185" s="20" t="s">
        <v>2806</v>
      </c>
      <c r="EM185" s="30">
        <v>0.2</v>
      </c>
      <c r="EN185" s="20" t="s">
        <v>16</v>
      </c>
      <c r="EO185" s="33" t="s">
        <v>3690</v>
      </c>
      <c r="EP185" s="20" t="s">
        <v>16</v>
      </c>
      <c r="EQ185" s="33" t="s">
        <v>16</v>
      </c>
      <c r="ER185" s="33" t="s">
        <v>3691</v>
      </c>
      <c r="ES185" s="33" t="s">
        <v>16</v>
      </c>
      <c r="ET185" s="33" t="s">
        <v>16</v>
      </c>
      <c r="EU185" s="33" t="s">
        <v>16</v>
      </c>
      <c r="EV185" s="33" t="s">
        <v>16</v>
      </c>
      <c r="EW185" s="33" t="s">
        <v>16</v>
      </c>
      <c r="EX185" s="34">
        <v>14</v>
      </c>
      <c r="EY185" s="59">
        <v>0.996</v>
      </c>
      <c r="EZ185" s="21"/>
    </row>
    <row r="186" spans="1:156" s="64" customFormat="1" ht="12.75" customHeight="1" x14ac:dyDescent="0.2">
      <c r="A186" s="64" t="s">
        <v>2901</v>
      </c>
      <c r="B186" s="64" t="s">
        <v>349</v>
      </c>
      <c r="C186" s="64">
        <v>1005958</v>
      </c>
      <c r="D186" s="64" t="s">
        <v>2901</v>
      </c>
      <c r="E186" s="64" t="s">
        <v>2902</v>
      </c>
      <c r="F186" s="64" t="s">
        <v>349</v>
      </c>
      <c r="G186" s="20" t="s">
        <v>194</v>
      </c>
      <c r="H186" s="20">
        <v>6220</v>
      </c>
      <c r="I186" s="20" t="s">
        <v>358</v>
      </c>
      <c r="J186" s="22" t="s">
        <v>2903</v>
      </c>
      <c r="K186" s="23">
        <v>0</v>
      </c>
      <c r="L186" s="23">
        <v>1</v>
      </c>
      <c r="M186" s="23" t="s">
        <v>16</v>
      </c>
      <c r="N186" s="23">
        <v>1</v>
      </c>
      <c r="O186" s="24" t="s">
        <v>357</v>
      </c>
      <c r="P186" s="20" t="s">
        <v>2904</v>
      </c>
      <c r="Q186" s="20" t="s">
        <v>2905</v>
      </c>
      <c r="R186" s="20" t="s">
        <v>2906</v>
      </c>
      <c r="S186" s="20">
        <v>55</v>
      </c>
      <c r="T186" s="25" t="s">
        <v>2907</v>
      </c>
      <c r="U186" s="20" t="s">
        <v>807</v>
      </c>
      <c r="V186" s="20" t="s">
        <v>251</v>
      </c>
      <c r="W186" s="26">
        <v>40960</v>
      </c>
      <c r="X186" s="20">
        <v>113</v>
      </c>
      <c r="Y186" s="20" t="s">
        <v>2547</v>
      </c>
      <c r="Z186" s="20">
        <f t="shared" si="32"/>
        <v>1484</v>
      </c>
      <c r="AA186" s="20" t="s">
        <v>2908</v>
      </c>
      <c r="AB186" s="20">
        <v>46101</v>
      </c>
      <c r="AC186" s="27">
        <v>199984000</v>
      </c>
      <c r="AD186" s="20" t="s">
        <v>2806</v>
      </c>
      <c r="AE186" s="20" t="s">
        <v>2909</v>
      </c>
      <c r="AF186" s="20">
        <v>2</v>
      </c>
      <c r="AG186" s="20">
        <v>1</v>
      </c>
      <c r="AH186" s="21" t="s">
        <v>2910</v>
      </c>
      <c r="AI186" s="21" t="s">
        <v>289</v>
      </c>
      <c r="AJ186" s="20">
        <v>7</v>
      </c>
      <c r="AK186" s="20">
        <v>0</v>
      </c>
      <c r="AL186" s="20">
        <v>0</v>
      </c>
      <c r="AM186" s="20">
        <v>0</v>
      </c>
      <c r="AN186" s="20">
        <v>1</v>
      </c>
      <c r="AO186" s="20" t="s">
        <v>16</v>
      </c>
      <c r="AP186" s="26">
        <v>42376</v>
      </c>
      <c r="AQ186" s="26" t="s">
        <v>16</v>
      </c>
      <c r="AR186" s="26" t="s">
        <v>16</v>
      </c>
      <c r="AS186" s="20" t="s">
        <v>16</v>
      </c>
      <c r="AT186" s="26">
        <v>42422</v>
      </c>
      <c r="AU186" s="26">
        <v>42425</v>
      </c>
      <c r="AV186" s="26" t="s">
        <v>16</v>
      </c>
      <c r="AW186" s="28" t="s">
        <v>16</v>
      </c>
      <c r="AX186" s="28" t="s">
        <v>16</v>
      </c>
      <c r="AY186" s="28" t="s">
        <v>16</v>
      </c>
      <c r="AZ186" s="28" t="s">
        <v>16</v>
      </c>
      <c r="BA186" s="28" t="s">
        <v>16</v>
      </c>
      <c r="BB186" s="29">
        <v>0</v>
      </c>
      <c r="BC186" s="26">
        <v>42444</v>
      </c>
      <c r="BD186" s="26">
        <v>44426</v>
      </c>
      <c r="BE186" s="26">
        <v>42438</v>
      </c>
      <c r="BF186" s="20" t="s">
        <v>2903</v>
      </c>
      <c r="BG186" s="30">
        <v>0.3</v>
      </c>
      <c r="BH186" s="27">
        <v>27057204.762000002</v>
      </c>
      <c r="BI186" s="20">
        <v>1</v>
      </c>
      <c r="BJ186" s="20">
        <v>10</v>
      </c>
      <c r="BK186" s="20">
        <v>1</v>
      </c>
      <c r="BL186" s="20">
        <v>90190682.540000007</v>
      </c>
      <c r="BM186" s="20">
        <v>5</v>
      </c>
      <c r="BN186" s="20" t="s">
        <v>16</v>
      </c>
      <c r="BO186" s="20" t="s">
        <v>16</v>
      </c>
      <c r="BP186" s="20" t="s">
        <v>16</v>
      </c>
      <c r="BQ186" s="20" t="s">
        <v>16</v>
      </c>
      <c r="BR186" s="20" t="s">
        <v>16</v>
      </c>
      <c r="BS186" s="20" t="s">
        <v>16</v>
      </c>
      <c r="BT186" s="20">
        <v>16</v>
      </c>
      <c r="BU186" s="20">
        <v>0</v>
      </c>
      <c r="BV186" s="20">
        <v>1</v>
      </c>
      <c r="BW186" s="20">
        <v>4</v>
      </c>
      <c r="BX186" s="20">
        <v>3</v>
      </c>
      <c r="BY186" s="20" t="s">
        <v>341</v>
      </c>
      <c r="BZ186" s="20" t="s">
        <v>2911</v>
      </c>
      <c r="CA186" s="20" t="s">
        <v>16</v>
      </c>
      <c r="CB186" s="20">
        <v>0</v>
      </c>
      <c r="CC186" s="20">
        <v>2</v>
      </c>
      <c r="CD186" s="20">
        <v>1</v>
      </c>
      <c r="CE186" s="20">
        <f t="shared" si="33"/>
        <v>3</v>
      </c>
      <c r="CF186" s="20" t="str">
        <f t="shared" si="44"/>
        <v>YES</v>
      </c>
      <c r="CG186" s="20" t="str">
        <f t="shared" si="45"/>
        <v>YES</v>
      </c>
      <c r="CH186" s="20">
        <v>1</v>
      </c>
      <c r="CI186" s="27">
        <v>3</v>
      </c>
      <c r="CJ186" s="27" t="s">
        <v>16</v>
      </c>
      <c r="CK186" s="21" t="s">
        <v>4864</v>
      </c>
      <c r="CL186" s="27" t="s">
        <v>16</v>
      </c>
      <c r="CM186" s="20" t="s">
        <v>2912</v>
      </c>
      <c r="CN186" s="20" t="s">
        <v>2913</v>
      </c>
      <c r="CO186" s="20" t="s">
        <v>2914</v>
      </c>
      <c r="CP186" s="20" t="s">
        <v>16</v>
      </c>
      <c r="CQ186" s="20" t="s">
        <v>16</v>
      </c>
      <c r="CR186" s="20" t="s">
        <v>16</v>
      </c>
      <c r="CS186" s="27">
        <v>90190682.540000007</v>
      </c>
      <c r="CT186" s="79">
        <f>IF(OR(CS186="",CS186="-"),"NA",IF(CS186&gt;10000000000,1,IF(CS186&gt;3000000000,2,IF(CS186&gt;1000000000,3,IF(CS186&gt;600000000,4,IF(CS186&gt;200000000,5,IF(CS186&gt;100000000,6,IF(CS186&gt;50000000,7,IF(CS186&gt;30000000,8,IF(CS186&gt;10000000,9,IF(CS186&gt;7000000,10,IF(CS186&gt;4000000,11,IF(CS186&gt;2000000,12,IF(CS186&gt;1000000,13,IF(CS186&gt;700000,14,IF(CS186&gt;600000,15,IF(CS186&gt;500000,16,IF(CS186&gt;400000,17,IF(CS186&gt;300000,18,IF(CS186&gt;200000,19,IF(CS186&gt;=0,20,ERROR”)))))))))))))))))))))</f>
        <v>7</v>
      </c>
      <c r="CU186" s="27">
        <v>104621191.7464</v>
      </c>
      <c r="CV186" s="27">
        <f t="shared" si="31"/>
        <v>109793317.45999999</v>
      </c>
      <c r="CW186" s="32">
        <v>0.54901050814065122</v>
      </c>
      <c r="CX186" s="32">
        <v>0.45098949185934878</v>
      </c>
      <c r="CY186" s="27">
        <v>95362808.253600001</v>
      </c>
      <c r="CZ186" s="20">
        <v>21</v>
      </c>
      <c r="DA186" s="66">
        <f>IF(OR(CZ186="",CZ186="-"),"NA",IF(CZ186&gt;300,1,IF(CZ186&gt;200,2,IF(CZ186&gt;100,3,IF(CZ186&gt;50,4,IF(CZ186&gt;40,5,IF(CZ186&gt;30,6,IF(CZ186&gt;20,7,IF(CZ186&gt;10,8,IF(CZ186&lt;=9,9,”ERROR”))))))))))</f>
        <v>7</v>
      </c>
      <c r="DB186" s="20">
        <v>1982</v>
      </c>
      <c r="DC186" s="20">
        <v>66.066666666666663</v>
      </c>
      <c r="DD186" s="20" t="s">
        <v>2915</v>
      </c>
      <c r="DE186" s="20">
        <v>0</v>
      </c>
      <c r="DF186" s="20"/>
      <c r="DG186" s="20">
        <v>0</v>
      </c>
      <c r="DH186" s="20">
        <v>0</v>
      </c>
      <c r="DI186" s="20">
        <v>2</v>
      </c>
      <c r="DJ186" s="20">
        <v>2</v>
      </c>
      <c r="DK186" s="20" t="s">
        <v>16</v>
      </c>
      <c r="DL186" s="20" t="s">
        <v>16</v>
      </c>
      <c r="DM186" s="20" t="s">
        <v>16</v>
      </c>
      <c r="DN186" s="20"/>
      <c r="DO186" s="33">
        <f t="shared" si="34"/>
        <v>1</v>
      </c>
      <c r="DP186" s="33">
        <f t="shared" si="35"/>
        <v>0</v>
      </c>
      <c r="DQ186" s="33">
        <f t="shared" si="36"/>
        <v>0</v>
      </c>
      <c r="DR186" s="33">
        <f t="shared" si="37"/>
        <v>1</v>
      </c>
      <c r="DS186" s="27">
        <f t="shared" si="38"/>
        <v>90190682.540000007</v>
      </c>
      <c r="DT186" s="27">
        <f t="shared" si="39"/>
        <v>0</v>
      </c>
      <c r="DU186" s="27">
        <f t="shared" si="40"/>
        <v>90190682.540000007</v>
      </c>
      <c r="DV186" s="27">
        <f t="shared" si="41"/>
        <v>0</v>
      </c>
      <c r="DW186" s="27">
        <f t="shared" si="47"/>
        <v>90190682.540000007</v>
      </c>
      <c r="DX186" s="20">
        <v>11</v>
      </c>
      <c r="DY186" s="20">
        <v>78</v>
      </c>
      <c r="DZ186" s="20">
        <v>13</v>
      </c>
      <c r="EA186" s="20" t="s">
        <v>2916</v>
      </c>
      <c r="EB186" s="20">
        <v>90190682.540000007</v>
      </c>
      <c r="EC186" s="30">
        <v>0.3</v>
      </c>
      <c r="ED186" s="20" t="s">
        <v>654</v>
      </c>
      <c r="EE186" s="30">
        <v>0.1</v>
      </c>
      <c r="EF186" s="20">
        <v>941229.03</v>
      </c>
      <c r="EG186" s="20" t="s">
        <v>655</v>
      </c>
      <c r="EH186" s="20">
        <v>90190682.540000007</v>
      </c>
      <c r="EI186" s="20">
        <v>5</v>
      </c>
      <c r="EJ186" s="20">
        <v>4</v>
      </c>
      <c r="EK186" s="20">
        <v>3</v>
      </c>
      <c r="EL186" s="20" t="s">
        <v>2806</v>
      </c>
      <c r="EM186" s="20" t="s">
        <v>2903</v>
      </c>
      <c r="EN186" s="20" t="s">
        <v>16</v>
      </c>
      <c r="EO186" s="20" t="s">
        <v>2909</v>
      </c>
      <c r="EP186" s="20" t="s">
        <v>16</v>
      </c>
      <c r="EQ186" s="20">
        <v>16</v>
      </c>
      <c r="ER186" s="20" t="s">
        <v>2917</v>
      </c>
      <c r="ES186" s="20" t="s">
        <v>2918</v>
      </c>
      <c r="ET186" s="20">
        <v>55</v>
      </c>
      <c r="EU186" s="20" t="s">
        <v>2907</v>
      </c>
      <c r="EV186" s="20" t="s">
        <v>811</v>
      </c>
      <c r="EW186" s="20" t="s">
        <v>251</v>
      </c>
      <c r="EX186" s="34">
        <v>11</v>
      </c>
      <c r="EY186" s="59">
        <v>0.27479999999999999</v>
      </c>
      <c r="EZ186" s="21"/>
    </row>
    <row r="187" spans="1:156" s="64" customFormat="1" ht="12.75" customHeight="1" x14ac:dyDescent="0.2">
      <c r="A187" s="64" t="s">
        <v>3377</v>
      </c>
      <c r="B187" s="64" t="s">
        <v>630</v>
      </c>
      <c r="C187" s="64">
        <v>703275</v>
      </c>
      <c r="D187" s="64" t="s">
        <v>3377</v>
      </c>
      <c r="E187" s="64" t="s">
        <v>3378</v>
      </c>
      <c r="F187" s="64" t="s">
        <v>630</v>
      </c>
      <c r="G187" s="20" t="s">
        <v>194</v>
      </c>
      <c r="H187" s="20">
        <v>6220</v>
      </c>
      <c r="I187" s="20" t="s">
        <v>358</v>
      </c>
      <c r="J187" s="22" t="s">
        <v>3379</v>
      </c>
      <c r="K187" s="23">
        <v>1</v>
      </c>
      <c r="L187" s="23">
        <v>1</v>
      </c>
      <c r="M187" s="23">
        <v>3</v>
      </c>
      <c r="N187" s="23">
        <v>1</v>
      </c>
      <c r="O187" s="24" t="s">
        <v>637</v>
      </c>
      <c r="P187" s="20">
        <v>27246015</v>
      </c>
      <c r="Q187" s="20" t="s">
        <v>3380</v>
      </c>
      <c r="R187" s="20" t="s">
        <v>786</v>
      </c>
      <c r="S187" s="20">
        <v>1971</v>
      </c>
      <c r="T187" s="25" t="s">
        <v>906</v>
      </c>
      <c r="U187" s="20" t="s">
        <v>795</v>
      </c>
      <c r="V187" s="20" t="s">
        <v>251</v>
      </c>
      <c r="W187" s="26">
        <v>37207</v>
      </c>
      <c r="X187" s="20" t="s">
        <v>1599</v>
      </c>
      <c r="Y187" s="20" t="s">
        <v>3381</v>
      </c>
      <c r="Z187" s="20">
        <f t="shared" si="32"/>
        <v>4837</v>
      </c>
      <c r="AA187" s="20" t="s">
        <v>3382</v>
      </c>
      <c r="AB187" s="20">
        <v>46101</v>
      </c>
      <c r="AC187" s="27">
        <v>1800000000</v>
      </c>
      <c r="AD187" s="20" t="s">
        <v>2806</v>
      </c>
      <c r="AE187" s="20" t="s">
        <v>3383</v>
      </c>
      <c r="AF187" s="20">
        <v>2</v>
      </c>
      <c r="AG187" s="20">
        <v>1</v>
      </c>
      <c r="AH187" s="21" t="s">
        <v>16</v>
      </c>
      <c r="AI187" s="21">
        <v>0.5</v>
      </c>
      <c r="AJ187" s="20">
        <v>3</v>
      </c>
      <c r="AK187" s="20">
        <v>0</v>
      </c>
      <c r="AL187" s="20" t="s">
        <v>16</v>
      </c>
      <c r="AM187" s="20">
        <v>0</v>
      </c>
      <c r="AN187" s="20">
        <v>1</v>
      </c>
      <c r="AO187" s="20" t="s">
        <v>16</v>
      </c>
      <c r="AP187" s="26">
        <v>42115</v>
      </c>
      <c r="AQ187" s="26">
        <v>41947</v>
      </c>
      <c r="AR187" s="26" t="s">
        <v>16</v>
      </c>
      <c r="AS187" s="20">
        <v>4</v>
      </c>
      <c r="AT187" s="26">
        <v>42128</v>
      </c>
      <c r="AU187" s="26">
        <v>41949</v>
      </c>
      <c r="AV187" s="26" t="s">
        <v>16</v>
      </c>
      <c r="AW187" s="28" t="s">
        <v>16</v>
      </c>
      <c r="AX187" s="28" t="s">
        <v>16</v>
      </c>
      <c r="AY187" s="28" t="s">
        <v>16</v>
      </c>
      <c r="AZ187" s="28" t="s">
        <v>16</v>
      </c>
      <c r="BA187" s="28" t="s">
        <v>16</v>
      </c>
      <c r="BB187" s="29">
        <v>1</v>
      </c>
      <c r="BC187" s="26">
        <v>42044</v>
      </c>
      <c r="BD187" s="26">
        <v>43503</v>
      </c>
      <c r="BE187" s="26">
        <v>42018</v>
      </c>
      <c r="BF187" s="20" t="s">
        <v>3379</v>
      </c>
      <c r="BG187" s="30">
        <v>0.3</v>
      </c>
      <c r="BH187" s="27">
        <v>323800779.06900001</v>
      </c>
      <c r="BI187" s="20">
        <v>1</v>
      </c>
      <c r="BJ187" s="20">
        <v>10</v>
      </c>
      <c r="BK187" s="20" t="s">
        <v>16</v>
      </c>
      <c r="BL187" s="20">
        <v>1079335930.23</v>
      </c>
      <c r="BM187" s="20">
        <v>8</v>
      </c>
      <c r="BN187" s="20" t="s">
        <v>16</v>
      </c>
      <c r="BO187" s="20" t="s">
        <v>16</v>
      </c>
      <c r="BP187" s="20" t="s">
        <v>16</v>
      </c>
      <c r="BQ187" s="20" t="s">
        <v>16</v>
      </c>
      <c r="BR187" s="20" t="s">
        <v>16</v>
      </c>
      <c r="BS187" s="20" t="s">
        <v>16</v>
      </c>
      <c r="BT187" s="20">
        <v>0</v>
      </c>
      <c r="BU187" s="20">
        <v>0</v>
      </c>
      <c r="BV187" s="20">
        <v>1</v>
      </c>
      <c r="BW187" s="20">
        <v>4</v>
      </c>
      <c r="BX187" s="20">
        <v>1</v>
      </c>
      <c r="BY187" s="20" t="s">
        <v>341</v>
      </c>
      <c r="BZ187" s="20" t="s">
        <v>16</v>
      </c>
      <c r="CA187" s="20" t="s">
        <v>16</v>
      </c>
      <c r="CB187" s="20">
        <v>0</v>
      </c>
      <c r="CC187" s="20">
        <v>0</v>
      </c>
      <c r="CD187" s="20">
        <v>1</v>
      </c>
      <c r="CE187" s="20">
        <f t="shared" si="33"/>
        <v>1</v>
      </c>
      <c r="CF187" s="20" t="str">
        <f t="shared" si="44"/>
        <v>YES</v>
      </c>
      <c r="CG187" s="20" t="str">
        <f t="shared" si="45"/>
        <v>YES</v>
      </c>
      <c r="CH187" s="20">
        <v>3</v>
      </c>
      <c r="CI187" s="27">
        <v>1</v>
      </c>
      <c r="CJ187" s="27">
        <v>120124309.25</v>
      </c>
      <c r="CK187" s="21">
        <v>1</v>
      </c>
      <c r="CL187" s="27">
        <v>415662466.9000001</v>
      </c>
      <c r="CM187" s="20" t="s">
        <v>3384</v>
      </c>
      <c r="CN187" s="20" t="s">
        <v>3385</v>
      </c>
      <c r="CO187" s="20" t="s">
        <v>3386</v>
      </c>
      <c r="CP187" s="20" t="s">
        <v>3387</v>
      </c>
      <c r="CQ187" s="20" t="s">
        <v>16</v>
      </c>
      <c r="CR187" s="20" t="s">
        <v>16</v>
      </c>
      <c r="CS187" s="27">
        <v>1079335930.23</v>
      </c>
      <c r="CT187" s="79">
        <f>IF(OR(CS187="",CS187="-"),"NA",IF(CS187&gt;10000000000,1,IF(CS187&gt;3000000000,2,IF(CS187&gt;1000000000,3,IF(CS187&gt;600000000,4,IF(CS187&gt;200000000,5,IF(CS187&gt;100000000,6,IF(CS187&gt;50000000,7,IF(CS187&gt;30000000,8,IF(CS187&gt;10000000,9,IF(CS187&gt;7000000,10,IF(CS187&gt;4000000,11,IF(CS187&gt;2000000,12,IF(CS187&gt;1000000,13,IF(CS187&gt;700000,14,IF(CS187&gt;600000,15,IF(CS187&gt;500000,16,IF(CS187&gt;400000,17,IF(CS187&gt;300000,18,IF(CS187&gt;200000,19,IF(CS187&gt;=0,20,ERROR”)))))))))))))))))))))</f>
        <v>3</v>
      </c>
      <c r="CU187" s="27">
        <v>1252029679.0667999</v>
      </c>
      <c r="CV187" s="27">
        <f t="shared" si="31"/>
        <v>720664069.76999998</v>
      </c>
      <c r="CW187" s="32">
        <v>0.40036892764999998</v>
      </c>
      <c r="CX187" s="32">
        <v>0.59963107235000002</v>
      </c>
      <c r="CY187" s="27">
        <v>547970320.93320012</v>
      </c>
      <c r="CZ187" s="20">
        <v>101</v>
      </c>
      <c r="DA187" s="66">
        <f>IF(OR(CZ187="",CZ187="-"),"NA",IF(CZ187&gt;300,1,IF(CZ187&gt;200,2,IF(CZ187&gt;100,3,IF(CZ187&gt;50,4,IF(CZ187&gt;40,5,IF(CZ187&gt;30,6,IF(CZ187&gt;20,7,IF(CZ187&gt;10,8,IF(CZ187&lt;=9,9,”ERROR”))))))))))</f>
        <v>3</v>
      </c>
      <c r="DB187" s="20">
        <v>1459</v>
      </c>
      <c r="DC187" s="20">
        <v>48.633333333333333</v>
      </c>
      <c r="DD187" s="20" t="s">
        <v>3388</v>
      </c>
      <c r="DE187" s="20">
        <v>1</v>
      </c>
      <c r="DF187" s="20">
        <v>1</v>
      </c>
      <c r="DG187" s="20" t="s">
        <v>3930</v>
      </c>
      <c r="DH187" s="20">
        <v>2</v>
      </c>
      <c r="DI187" s="20">
        <v>2</v>
      </c>
      <c r="DJ187" s="20">
        <v>2</v>
      </c>
      <c r="DK187" s="20" t="s">
        <v>16</v>
      </c>
      <c r="DL187" s="20" t="s">
        <v>16</v>
      </c>
      <c r="DM187" s="20" t="s">
        <v>16</v>
      </c>
      <c r="DN187" s="20"/>
      <c r="DO187" s="33">
        <f t="shared" si="34"/>
        <v>1</v>
      </c>
      <c r="DP187" s="33">
        <f t="shared" si="35"/>
        <v>0</v>
      </c>
      <c r="DQ187" s="33">
        <f t="shared" si="36"/>
        <v>0</v>
      </c>
      <c r="DR187" s="33">
        <f t="shared" si="37"/>
        <v>1</v>
      </c>
      <c r="DS187" s="27">
        <f t="shared" si="38"/>
        <v>1079335930.23</v>
      </c>
      <c r="DT187" s="27">
        <f t="shared" si="39"/>
        <v>0</v>
      </c>
      <c r="DU187" s="27">
        <f t="shared" si="40"/>
        <v>1079335930.23</v>
      </c>
      <c r="DV187" s="27">
        <f t="shared" si="41"/>
        <v>0</v>
      </c>
      <c r="DW187" s="27">
        <f t="shared" si="47"/>
        <v>1079335930.23</v>
      </c>
      <c r="DX187" s="20">
        <v>11</v>
      </c>
      <c r="DY187" s="20">
        <v>71</v>
      </c>
      <c r="DZ187" s="20">
        <v>10</v>
      </c>
      <c r="EA187" s="20" t="s">
        <v>16</v>
      </c>
      <c r="EB187" s="20">
        <v>1079335930.23</v>
      </c>
      <c r="EC187" s="30">
        <v>0.1</v>
      </c>
      <c r="ED187" s="20" t="s">
        <v>2932</v>
      </c>
      <c r="EE187" s="30">
        <v>0.1</v>
      </c>
      <c r="EF187" s="20">
        <v>69396551.719999999</v>
      </c>
      <c r="EG187" s="27" t="s">
        <v>497</v>
      </c>
      <c r="EH187" s="20">
        <v>1079335930.23</v>
      </c>
      <c r="EI187" s="20">
        <v>8</v>
      </c>
      <c r="EJ187" s="20">
        <v>4</v>
      </c>
      <c r="EK187" s="20">
        <v>1</v>
      </c>
      <c r="EL187" s="20" t="s">
        <v>2806</v>
      </c>
      <c r="EM187" s="20" t="s">
        <v>3379</v>
      </c>
      <c r="EN187" s="20" t="s">
        <v>16</v>
      </c>
      <c r="EO187" s="20" t="s">
        <v>3383</v>
      </c>
      <c r="EP187" s="20" t="s">
        <v>16</v>
      </c>
      <c r="EQ187" s="20" t="s">
        <v>16</v>
      </c>
      <c r="ER187" s="20" t="s">
        <v>16</v>
      </c>
      <c r="ES187" s="20" t="s">
        <v>790</v>
      </c>
      <c r="ET187" s="20">
        <v>1971</v>
      </c>
      <c r="EU187" s="20" t="s">
        <v>906</v>
      </c>
      <c r="EV187" s="20" t="s">
        <v>799</v>
      </c>
      <c r="EW187" s="20" t="s">
        <v>251</v>
      </c>
      <c r="EX187" s="34">
        <v>41</v>
      </c>
      <c r="EY187" s="59">
        <v>0.94499999999999995</v>
      </c>
      <c r="EZ187" s="21"/>
    </row>
    <row r="188" spans="1:156" s="64" customFormat="1" ht="12.75" customHeight="1" x14ac:dyDescent="0.2">
      <c r="A188" s="64" t="s">
        <v>3377</v>
      </c>
      <c r="B188" s="64" t="s">
        <v>630</v>
      </c>
      <c r="C188" s="64">
        <v>703275</v>
      </c>
      <c r="D188" s="64" t="s">
        <v>3377</v>
      </c>
      <c r="E188" s="64" t="s">
        <v>16</v>
      </c>
      <c r="F188" s="64" t="s">
        <v>630</v>
      </c>
      <c r="G188" s="20" t="s">
        <v>194</v>
      </c>
      <c r="H188" s="20">
        <v>6220</v>
      </c>
      <c r="I188" s="20" t="s">
        <v>358</v>
      </c>
      <c r="J188" s="22" t="s">
        <v>3379</v>
      </c>
      <c r="K188" s="23">
        <v>1</v>
      </c>
      <c r="L188" s="23">
        <v>1</v>
      </c>
      <c r="M188" s="23">
        <v>3</v>
      </c>
      <c r="N188" s="23">
        <v>2</v>
      </c>
      <c r="O188" s="24" t="s">
        <v>1988</v>
      </c>
      <c r="P188" s="20" t="s">
        <v>3389</v>
      </c>
      <c r="Q188" s="20" t="s">
        <v>3390</v>
      </c>
      <c r="R188" s="20" t="s">
        <v>786</v>
      </c>
      <c r="S188" s="20">
        <v>1971</v>
      </c>
      <c r="T188" s="25" t="s">
        <v>906</v>
      </c>
      <c r="U188" s="20" t="s">
        <v>795</v>
      </c>
      <c r="V188" s="20" t="s">
        <v>251</v>
      </c>
      <c r="W188" s="26">
        <v>35565</v>
      </c>
      <c r="X188" s="20">
        <v>197</v>
      </c>
      <c r="Y188" s="20" t="s">
        <v>251</v>
      </c>
      <c r="Z188" s="20">
        <f t="shared" si="32"/>
        <v>6479</v>
      </c>
      <c r="AA188" s="20" t="s">
        <v>3391</v>
      </c>
      <c r="AB188" s="20">
        <v>46101</v>
      </c>
      <c r="AC188" s="27">
        <v>1800000000</v>
      </c>
      <c r="AD188" s="20" t="s">
        <v>2806</v>
      </c>
      <c r="AE188" s="20" t="s">
        <v>3383</v>
      </c>
      <c r="AF188" s="20" t="s">
        <v>16</v>
      </c>
      <c r="AG188" s="20">
        <v>1</v>
      </c>
      <c r="AH188" s="21" t="s">
        <v>16</v>
      </c>
      <c r="AI188" s="21" t="s">
        <v>16</v>
      </c>
      <c r="AJ188" s="20">
        <v>3</v>
      </c>
      <c r="AK188" s="20">
        <v>0</v>
      </c>
      <c r="AL188" s="20" t="s">
        <v>16</v>
      </c>
      <c r="AM188" s="20">
        <v>0</v>
      </c>
      <c r="AN188" s="20">
        <v>1</v>
      </c>
      <c r="AO188" s="20" t="s">
        <v>16</v>
      </c>
      <c r="AP188" s="26">
        <v>42471</v>
      </c>
      <c r="AQ188" s="26">
        <v>41947</v>
      </c>
      <c r="AR188" s="26" t="s">
        <v>16</v>
      </c>
      <c r="AS188" s="20">
        <v>4</v>
      </c>
      <c r="AT188" s="26">
        <v>42485</v>
      </c>
      <c r="AU188" s="26">
        <v>41949</v>
      </c>
      <c r="AV188" s="26" t="s">
        <v>16</v>
      </c>
      <c r="AW188" s="28" t="s">
        <v>16</v>
      </c>
      <c r="AX188" s="28" t="s">
        <v>16</v>
      </c>
      <c r="AY188" s="28" t="s">
        <v>16</v>
      </c>
      <c r="AZ188" s="28" t="s">
        <v>16</v>
      </c>
      <c r="BA188" s="28" t="s">
        <v>16</v>
      </c>
      <c r="BB188" s="29">
        <v>1</v>
      </c>
      <c r="BC188" s="26">
        <v>42044</v>
      </c>
      <c r="BD188" s="26">
        <v>43503</v>
      </c>
      <c r="BE188" s="26">
        <v>42018</v>
      </c>
      <c r="BF188" s="20" t="s">
        <v>3379</v>
      </c>
      <c r="BG188" s="30">
        <v>0.3</v>
      </c>
      <c r="BH188" s="27">
        <v>323800779.06900001</v>
      </c>
      <c r="BI188" s="20">
        <v>1</v>
      </c>
      <c r="BJ188" s="20">
        <v>10</v>
      </c>
      <c r="BK188" s="20" t="s">
        <v>16</v>
      </c>
      <c r="BL188" s="20">
        <v>1079335930.23</v>
      </c>
      <c r="BM188" s="20">
        <v>8</v>
      </c>
      <c r="BN188" s="20" t="s">
        <v>16</v>
      </c>
      <c r="BO188" s="20" t="s">
        <v>16</v>
      </c>
      <c r="BP188" s="20" t="s">
        <v>16</v>
      </c>
      <c r="BQ188" s="20" t="s">
        <v>16</v>
      </c>
      <c r="BR188" s="20" t="s">
        <v>16</v>
      </c>
      <c r="BS188" s="20" t="s">
        <v>16</v>
      </c>
      <c r="BT188" s="20" t="s">
        <v>16</v>
      </c>
      <c r="BU188" s="20" t="s">
        <v>16</v>
      </c>
      <c r="BV188" s="20">
        <v>1</v>
      </c>
      <c r="BW188" s="20">
        <v>4</v>
      </c>
      <c r="BX188" s="20">
        <v>1</v>
      </c>
      <c r="BY188" s="20" t="s">
        <v>341</v>
      </c>
      <c r="BZ188" s="20" t="s">
        <v>16</v>
      </c>
      <c r="CA188" s="20" t="s">
        <v>16</v>
      </c>
      <c r="CB188" s="20">
        <v>0</v>
      </c>
      <c r="CC188" s="20">
        <v>0</v>
      </c>
      <c r="CD188" s="20">
        <v>1</v>
      </c>
      <c r="CE188" s="20">
        <f t="shared" si="33"/>
        <v>1</v>
      </c>
      <c r="CF188" s="20" t="str">
        <f t="shared" si="44"/>
        <v>YES</v>
      </c>
      <c r="CG188" s="20" t="str">
        <f t="shared" si="45"/>
        <v>YES</v>
      </c>
      <c r="CH188" s="20">
        <v>3</v>
      </c>
      <c r="CI188" s="27">
        <v>1</v>
      </c>
      <c r="CJ188" s="27">
        <v>120124309.25</v>
      </c>
      <c r="CK188" s="21">
        <v>1</v>
      </c>
      <c r="CL188" s="27">
        <v>415662466.9000001</v>
      </c>
      <c r="CM188" s="20" t="s">
        <v>3384</v>
      </c>
      <c r="CN188" s="20" t="s">
        <v>3385</v>
      </c>
      <c r="CO188" s="20" t="s">
        <v>3386</v>
      </c>
      <c r="CP188" s="20" t="s">
        <v>3387</v>
      </c>
      <c r="CQ188" s="20" t="s">
        <v>16</v>
      </c>
      <c r="CR188" s="20" t="s">
        <v>16</v>
      </c>
      <c r="CS188" s="27">
        <v>1079335930.23</v>
      </c>
      <c r="CT188" s="79">
        <f>IF(OR(CS188="",CS188="-"),"NA",IF(CS188&gt;10000000000,1,IF(CS188&gt;3000000000,2,IF(CS188&gt;1000000000,3,IF(CS188&gt;600000000,4,IF(CS188&gt;200000000,5,IF(CS188&gt;100000000,6,IF(CS188&gt;50000000,7,IF(CS188&gt;30000000,8,IF(CS188&gt;10000000,9,IF(CS188&gt;7000000,10,IF(CS188&gt;4000000,11,IF(CS188&gt;2000000,12,IF(CS188&gt;1000000,13,IF(CS188&gt;700000,14,IF(CS188&gt;600000,15,IF(CS188&gt;500000,16,IF(CS188&gt;400000,17,IF(CS188&gt;300000,18,IF(CS188&gt;200000,19,IF(CS188&gt;=0,20,ERROR”)))))))))))))))))))))</f>
        <v>3</v>
      </c>
      <c r="CU188" s="27">
        <v>1252029679.0667999</v>
      </c>
      <c r="CV188" s="27">
        <f t="shared" si="31"/>
        <v>720664069.76999998</v>
      </c>
      <c r="CW188" s="32">
        <v>0.40036892764999998</v>
      </c>
      <c r="CX188" s="32">
        <v>0.59963107235000002</v>
      </c>
      <c r="CY188" s="27">
        <v>547970320.93320012</v>
      </c>
      <c r="CZ188" s="20">
        <v>101</v>
      </c>
      <c r="DA188" s="66">
        <f>IF(OR(CZ188="",CZ188="-"),"NA",IF(CZ188&gt;300,1,IF(CZ188&gt;200,2,IF(CZ188&gt;100,3,IF(CZ188&gt;50,4,IF(CZ188&gt;40,5,IF(CZ188&gt;30,6,IF(CZ188&gt;20,7,IF(CZ188&gt;10,8,IF(CZ188&lt;=9,9,”ERROR”))))))))))</f>
        <v>3</v>
      </c>
      <c r="DB188" s="20">
        <v>1459</v>
      </c>
      <c r="DC188" s="20">
        <v>48.633333333333333</v>
      </c>
      <c r="DD188" s="20" t="s">
        <v>3388</v>
      </c>
      <c r="DE188" s="20">
        <v>1</v>
      </c>
      <c r="DF188" s="20"/>
      <c r="DG188" s="20" t="s">
        <v>3930</v>
      </c>
      <c r="DH188" s="20">
        <v>2</v>
      </c>
      <c r="DI188" s="20">
        <v>2</v>
      </c>
      <c r="DJ188" s="20"/>
      <c r="DK188" s="20" t="s">
        <v>16</v>
      </c>
      <c r="DL188" s="20" t="s">
        <v>16</v>
      </c>
      <c r="DM188" s="20" t="s">
        <v>16</v>
      </c>
      <c r="DN188" s="20"/>
      <c r="DO188" s="33">
        <f t="shared" si="34"/>
        <v>1</v>
      </c>
      <c r="DP188" s="33">
        <f t="shared" si="35"/>
        <v>0</v>
      </c>
      <c r="DQ188" s="33">
        <f t="shared" si="36"/>
        <v>0</v>
      </c>
      <c r="DR188" s="33">
        <f t="shared" si="37"/>
        <v>1</v>
      </c>
      <c r="DS188" s="27">
        <f t="shared" si="38"/>
        <v>1079335930.23</v>
      </c>
      <c r="DT188" s="27">
        <f t="shared" si="39"/>
        <v>0</v>
      </c>
      <c r="DU188" s="27">
        <f t="shared" si="40"/>
        <v>1079335930.23</v>
      </c>
      <c r="DV188" s="27">
        <f t="shared" si="41"/>
        <v>0</v>
      </c>
      <c r="DW188" s="27">
        <f t="shared" si="47"/>
        <v>1079335930.23</v>
      </c>
      <c r="DX188" s="20">
        <v>11</v>
      </c>
      <c r="DY188" s="20">
        <v>71</v>
      </c>
      <c r="DZ188" s="20">
        <v>10</v>
      </c>
      <c r="EA188" s="20" t="s">
        <v>16</v>
      </c>
      <c r="EB188" s="20">
        <v>1079335930.23</v>
      </c>
      <c r="EC188" s="30">
        <v>0.1</v>
      </c>
      <c r="ED188" s="20" t="s">
        <v>2932</v>
      </c>
      <c r="EE188" s="30">
        <v>0.1</v>
      </c>
      <c r="EF188" s="20">
        <v>69396551.719999999</v>
      </c>
      <c r="EG188" s="27" t="s">
        <v>497</v>
      </c>
      <c r="EH188" s="20">
        <v>1079335930.23</v>
      </c>
      <c r="EI188" s="20">
        <v>8</v>
      </c>
      <c r="EJ188" s="20">
        <v>4</v>
      </c>
      <c r="EK188" s="20">
        <v>1</v>
      </c>
      <c r="EL188" s="20" t="s">
        <v>2806</v>
      </c>
      <c r="EM188" s="20" t="s">
        <v>3379</v>
      </c>
      <c r="EN188" s="20" t="s">
        <v>16</v>
      </c>
      <c r="EO188" s="20" t="s">
        <v>3383</v>
      </c>
      <c r="EP188" s="20" t="s">
        <v>16</v>
      </c>
      <c r="EQ188" s="20" t="s">
        <v>16</v>
      </c>
      <c r="ER188" s="20" t="s">
        <v>3392</v>
      </c>
      <c r="ES188" s="20" t="s">
        <v>790</v>
      </c>
      <c r="ET188" s="20">
        <v>1971</v>
      </c>
      <c r="EU188" s="20" t="s">
        <v>906</v>
      </c>
      <c r="EV188" s="20" t="s">
        <v>799</v>
      </c>
      <c r="EW188" s="20" t="s">
        <v>251</v>
      </c>
      <c r="EX188" s="34">
        <v>41</v>
      </c>
      <c r="EY188" s="59">
        <v>0.94499999999999995</v>
      </c>
      <c r="EZ188" s="21"/>
    </row>
    <row r="189" spans="1:156" s="64" customFormat="1" ht="12.75" customHeight="1" x14ac:dyDescent="0.2">
      <c r="A189" s="64" t="s">
        <v>3377</v>
      </c>
      <c r="B189" s="64" t="s">
        <v>630</v>
      </c>
      <c r="C189" s="64">
        <v>703275</v>
      </c>
      <c r="D189" s="64" t="s">
        <v>3377</v>
      </c>
      <c r="E189" s="64" t="s">
        <v>16</v>
      </c>
      <c r="F189" s="64" t="s">
        <v>630</v>
      </c>
      <c r="G189" s="20" t="s">
        <v>194</v>
      </c>
      <c r="H189" s="20">
        <v>6220</v>
      </c>
      <c r="I189" s="20" t="s">
        <v>358</v>
      </c>
      <c r="J189" s="22" t="s">
        <v>3379</v>
      </c>
      <c r="K189" s="23">
        <v>1</v>
      </c>
      <c r="L189" s="23">
        <v>1</v>
      </c>
      <c r="M189" s="23">
        <v>3</v>
      </c>
      <c r="N189" s="23">
        <v>3</v>
      </c>
      <c r="O189" s="24" t="s">
        <v>3393</v>
      </c>
      <c r="P189" s="20" t="s">
        <v>3394</v>
      </c>
      <c r="Q189" s="20" t="s">
        <v>3395</v>
      </c>
      <c r="R189" s="20" t="s">
        <v>786</v>
      </c>
      <c r="S189" s="20">
        <v>1971</v>
      </c>
      <c r="T189" s="25" t="s">
        <v>906</v>
      </c>
      <c r="U189" s="20" t="s">
        <v>795</v>
      </c>
      <c r="V189" s="20" t="s">
        <v>251</v>
      </c>
      <c r="W189" s="26">
        <v>22191</v>
      </c>
      <c r="X189" s="20">
        <v>46</v>
      </c>
      <c r="Y189" s="20" t="s">
        <v>251</v>
      </c>
      <c r="Z189" s="20">
        <f t="shared" si="32"/>
        <v>19853</v>
      </c>
      <c r="AA189" s="20" t="s">
        <v>3396</v>
      </c>
      <c r="AB189" s="20">
        <v>46101</v>
      </c>
      <c r="AC189" s="27">
        <v>1800000000</v>
      </c>
      <c r="AD189" s="20" t="s">
        <v>2806</v>
      </c>
      <c r="AE189" s="20" t="s">
        <v>3383</v>
      </c>
      <c r="AF189" s="20" t="s">
        <v>16</v>
      </c>
      <c r="AG189" s="20">
        <v>1</v>
      </c>
      <c r="AH189" s="21" t="s">
        <v>16</v>
      </c>
      <c r="AI189" s="21" t="s">
        <v>16</v>
      </c>
      <c r="AJ189" s="20">
        <v>3</v>
      </c>
      <c r="AK189" s="20">
        <v>0</v>
      </c>
      <c r="AL189" s="20" t="s">
        <v>16</v>
      </c>
      <c r="AM189" s="20">
        <v>0</v>
      </c>
      <c r="AN189" s="20">
        <v>1</v>
      </c>
      <c r="AO189" s="20" t="s">
        <v>16</v>
      </c>
      <c r="AP189" s="26">
        <v>42132</v>
      </c>
      <c r="AQ189" s="26">
        <v>41947</v>
      </c>
      <c r="AR189" s="26" t="s">
        <v>16</v>
      </c>
      <c r="AS189" s="20">
        <v>4</v>
      </c>
      <c r="AT189" s="26">
        <v>42146</v>
      </c>
      <c r="AU189" s="26">
        <v>41949</v>
      </c>
      <c r="AV189" s="26" t="s">
        <v>16</v>
      </c>
      <c r="AW189" s="28" t="s">
        <v>16</v>
      </c>
      <c r="AX189" s="28" t="s">
        <v>16</v>
      </c>
      <c r="AY189" s="28" t="s">
        <v>16</v>
      </c>
      <c r="AZ189" s="28" t="s">
        <v>16</v>
      </c>
      <c r="BA189" s="28" t="s">
        <v>16</v>
      </c>
      <c r="BB189" s="29">
        <v>1</v>
      </c>
      <c r="BC189" s="26">
        <v>42044</v>
      </c>
      <c r="BD189" s="26">
        <v>43503</v>
      </c>
      <c r="BE189" s="26">
        <v>42018</v>
      </c>
      <c r="BF189" s="20" t="s">
        <v>3379</v>
      </c>
      <c r="BG189" s="30">
        <v>0.3</v>
      </c>
      <c r="BH189" s="27">
        <v>323800779.06900001</v>
      </c>
      <c r="BI189" s="20">
        <v>1</v>
      </c>
      <c r="BJ189" s="20">
        <v>10</v>
      </c>
      <c r="BK189" s="20" t="s">
        <v>16</v>
      </c>
      <c r="BL189" s="20">
        <v>1079335930.23</v>
      </c>
      <c r="BM189" s="20">
        <v>8</v>
      </c>
      <c r="BN189" s="20" t="s">
        <v>16</v>
      </c>
      <c r="BO189" s="20" t="s">
        <v>16</v>
      </c>
      <c r="BP189" s="20" t="s">
        <v>16</v>
      </c>
      <c r="BQ189" s="20" t="s">
        <v>16</v>
      </c>
      <c r="BR189" s="20" t="s">
        <v>16</v>
      </c>
      <c r="BS189" s="20" t="s">
        <v>16</v>
      </c>
      <c r="BT189" s="20" t="s">
        <v>16</v>
      </c>
      <c r="BU189" s="20" t="s">
        <v>16</v>
      </c>
      <c r="BV189" s="20">
        <v>1</v>
      </c>
      <c r="BW189" s="20">
        <v>4</v>
      </c>
      <c r="BX189" s="20">
        <v>1</v>
      </c>
      <c r="BY189" s="20" t="s">
        <v>341</v>
      </c>
      <c r="BZ189" s="20" t="s">
        <v>16</v>
      </c>
      <c r="CA189" s="20" t="s">
        <v>16</v>
      </c>
      <c r="CB189" s="20">
        <v>0</v>
      </c>
      <c r="CC189" s="20">
        <v>0</v>
      </c>
      <c r="CD189" s="20">
        <v>1</v>
      </c>
      <c r="CE189" s="20">
        <f t="shared" si="33"/>
        <v>1</v>
      </c>
      <c r="CF189" s="20" t="str">
        <f t="shared" si="44"/>
        <v>YES</v>
      </c>
      <c r="CG189" s="20" t="str">
        <f t="shared" si="45"/>
        <v>YES</v>
      </c>
      <c r="CH189" s="20">
        <v>3</v>
      </c>
      <c r="CI189" s="27">
        <v>1</v>
      </c>
      <c r="CJ189" s="27">
        <v>120124309.25</v>
      </c>
      <c r="CK189" s="21">
        <v>1</v>
      </c>
      <c r="CL189" s="27">
        <v>415662466.9000001</v>
      </c>
      <c r="CM189" s="20" t="s">
        <v>3384</v>
      </c>
      <c r="CN189" s="20" t="s">
        <v>3385</v>
      </c>
      <c r="CO189" s="20" t="s">
        <v>3386</v>
      </c>
      <c r="CP189" s="20" t="s">
        <v>3387</v>
      </c>
      <c r="CQ189" s="20" t="s">
        <v>16</v>
      </c>
      <c r="CR189" s="20" t="s">
        <v>16</v>
      </c>
      <c r="CS189" s="27">
        <v>1079335930.23</v>
      </c>
      <c r="CT189" s="79">
        <f>IF(OR(CS189="",CS189="-"),"NA",IF(CS189&gt;10000000000,1,IF(CS189&gt;3000000000,2,IF(CS189&gt;1000000000,3,IF(CS189&gt;600000000,4,IF(CS189&gt;200000000,5,IF(CS189&gt;100000000,6,IF(CS189&gt;50000000,7,IF(CS189&gt;30000000,8,IF(CS189&gt;10000000,9,IF(CS189&gt;7000000,10,IF(CS189&gt;4000000,11,IF(CS189&gt;2000000,12,IF(CS189&gt;1000000,13,IF(CS189&gt;700000,14,IF(CS189&gt;600000,15,IF(CS189&gt;500000,16,IF(CS189&gt;400000,17,IF(CS189&gt;300000,18,IF(CS189&gt;200000,19,IF(CS189&gt;=0,20,ERROR”)))))))))))))))))))))</f>
        <v>3</v>
      </c>
      <c r="CU189" s="27">
        <v>1252029679.0667999</v>
      </c>
      <c r="CV189" s="27">
        <f t="shared" si="31"/>
        <v>720664069.76999998</v>
      </c>
      <c r="CW189" s="32">
        <v>0.40036892764999998</v>
      </c>
      <c r="CX189" s="32">
        <v>0.59963107235000002</v>
      </c>
      <c r="CY189" s="27">
        <v>547970320.93320012</v>
      </c>
      <c r="CZ189" s="20">
        <v>101</v>
      </c>
      <c r="DA189" s="66">
        <f>IF(OR(CZ189="",CZ189="-"),"NA",IF(CZ189&gt;300,1,IF(CZ189&gt;200,2,IF(CZ189&gt;100,3,IF(CZ189&gt;50,4,IF(CZ189&gt;40,5,IF(CZ189&gt;30,6,IF(CZ189&gt;20,7,IF(CZ189&gt;10,8,IF(CZ189&lt;=9,9,”ERROR”))))))))))</f>
        <v>3</v>
      </c>
      <c r="DB189" s="20">
        <v>1459</v>
      </c>
      <c r="DC189" s="20">
        <v>48.633333333333333</v>
      </c>
      <c r="DD189" s="20" t="s">
        <v>3388</v>
      </c>
      <c r="DE189" s="20">
        <v>1</v>
      </c>
      <c r="DF189" s="20"/>
      <c r="DG189" s="20" t="s">
        <v>3930</v>
      </c>
      <c r="DH189" s="20">
        <v>2</v>
      </c>
      <c r="DI189" s="20">
        <v>2</v>
      </c>
      <c r="DJ189" s="20"/>
      <c r="DK189" s="20" t="s">
        <v>16</v>
      </c>
      <c r="DL189" s="20" t="s">
        <v>16</v>
      </c>
      <c r="DM189" s="20" t="s">
        <v>16</v>
      </c>
      <c r="DN189" s="20"/>
      <c r="DO189" s="33">
        <f t="shared" si="34"/>
        <v>1</v>
      </c>
      <c r="DP189" s="33">
        <f t="shared" si="35"/>
        <v>0</v>
      </c>
      <c r="DQ189" s="33">
        <f t="shared" si="36"/>
        <v>0</v>
      </c>
      <c r="DR189" s="33">
        <f t="shared" si="37"/>
        <v>1</v>
      </c>
      <c r="DS189" s="27">
        <f t="shared" si="38"/>
        <v>1079335930.23</v>
      </c>
      <c r="DT189" s="27">
        <f t="shared" si="39"/>
        <v>0</v>
      </c>
      <c r="DU189" s="27">
        <f t="shared" si="40"/>
        <v>1079335930.23</v>
      </c>
      <c r="DV189" s="27">
        <f t="shared" si="41"/>
        <v>0</v>
      </c>
      <c r="DW189" s="27">
        <f t="shared" si="47"/>
        <v>1079335930.23</v>
      </c>
      <c r="DX189" s="20">
        <v>11</v>
      </c>
      <c r="DY189" s="20">
        <v>71</v>
      </c>
      <c r="DZ189" s="20">
        <v>10</v>
      </c>
      <c r="EA189" s="20" t="s">
        <v>16</v>
      </c>
      <c r="EB189" s="20">
        <v>1079335930.23</v>
      </c>
      <c r="EC189" s="30">
        <v>0.1</v>
      </c>
      <c r="ED189" s="20" t="s">
        <v>2932</v>
      </c>
      <c r="EE189" s="30">
        <v>0.1</v>
      </c>
      <c r="EF189" s="20">
        <v>69396551.719999999</v>
      </c>
      <c r="EG189" s="27" t="s">
        <v>497</v>
      </c>
      <c r="EH189" s="20">
        <v>1079335930.23</v>
      </c>
      <c r="EI189" s="20">
        <v>8</v>
      </c>
      <c r="EJ189" s="20">
        <v>4</v>
      </c>
      <c r="EK189" s="20">
        <v>1</v>
      </c>
      <c r="EL189" s="20" t="s">
        <v>2806</v>
      </c>
      <c r="EM189" s="20" t="s">
        <v>3379</v>
      </c>
      <c r="EN189" s="20" t="s">
        <v>16</v>
      </c>
      <c r="EO189" s="20" t="s">
        <v>3383</v>
      </c>
      <c r="EP189" s="20" t="s">
        <v>16</v>
      </c>
      <c r="EQ189" s="20" t="s">
        <v>16</v>
      </c>
      <c r="ER189" s="20" t="s">
        <v>3397</v>
      </c>
      <c r="ES189" s="20" t="s">
        <v>790</v>
      </c>
      <c r="ET189" s="20">
        <v>1971</v>
      </c>
      <c r="EU189" s="20" t="s">
        <v>906</v>
      </c>
      <c r="EV189" s="20" t="s">
        <v>799</v>
      </c>
      <c r="EW189" s="20" t="s">
        <v>251</v>
      </c>
      <c r="EX189" s="34">
        <v>41</v>
      </c>
      <c r="EY189" s="59">
        <v>0.94499999999999995</v>
      </c>
      <c r="EZ189" s="21"/>
    </row>
    <row r="190" spans="1:156" s="64" customFormat="1" ht="12.75" customHeight="1" x14ac:dyDescent="0.2">
      <c r="A190" s="64" t="s">
        <v>3292</v>
      </c>
      <c r="B190" s="64" t="s">
        <v>595</v>
      </c>
      <c r="C190" s="64">
        <v>761895</v>
      </c>
      <c r="D190" s="64" t="s">
        <v>3292</v>
      </c>
      <c r="E190" s="64" t="s">
        <v>3293</v>
      </c>
      <c r="F190" s="64" t="s">
        <v>595</v>
      </c>
      <c r="G190" s="20" t="s">
        <v>194</v>
      </c>
      <c r="H190" s="20">
        <v>6250</v>
      </c>
      <c r="I190" s="20" t="s">
        <v>323</v>
      </c>
      <c r="J190" s="22" t="s">
        <v>3294</v>
      </c>
      <c r="K190" s="23">
        <v>0</v>
      </c>
      <c r="L190" s="23">
        <v>1</v>
      </c>
      <c r="M190" s="23" t="s">
        <v>16</v>
      </c>
      <c r="N190" s="23">
        <v>1</v>
      </c>
      <c r="O190" s="24" t="s">
        <v>3295</v>
      </c>
      <c r="P190" s="20" t="s">
        <v>3296</v>
      </c>
      <c r="Q190" s="20" t="s">
        <v>3297</v>
      </c>
      <c r="R190" s="20" t="s">
        <v>3298</v>
      </c>
      <c r="S190" s="20">
        <v>88</v>
      </c>
      <c r="T190" s="25" t="s">
        <v>1220</v>
      </c>
      <c r="U190" s="20" t="s">
        <v>365</v>
      </c>
      <c r="V190" s="20" t="s">
        <v>251</v>
      </c>
      <c r="W190" s="26">
        <v>35138</v>
      </c>
      <c r="X190" s="20">
        <v>102</v>
      </c>
      <c r="Y190" s="20" t="s">
        <v>251</v>
      </c>
      <c r="Z190" s="20">
        <f t="shared" si="32"/>
        <v>6946</v>
      </c>
      <c r="AA190" s="20" t="s">
        <v>3299</v>
      </c>
      <c r="AB190" s="20">
        <v>46101</v>
      </c>
      <c r="AC190" s="27">
        <v>2680000</v>
      </c>
      <c r="AD190" s="20" t="s">
        <v>2806</v>
      </c>
      <c r="AE190" s="20" t="s">
        <v>3300</v>
      </c>
      <c r="AF190" s="20">
        <v>1</v>
      </c>
      <c r="AG190" s="20">
        <v>1</v>
      </c>
      <c r="AH190" s="21" t="s">
        <v>16</v>
      </c>
      <c r="AI190" s="21" t="s">
        <v>4862</v>
      </c>
      <c r="AJ190" s="20">
        <v>3</v>
      </c>
      <c r="AK190" s="20">
        <v>0</v>
      </c>
      <c r="AL190" s="20" t="s">
        <v>16</v>
      </c>
      <c r="AM190" s="20">
        <v>0</v>
      </c>
      <c r="AN190" s="20">
        <v>1</v>
      </c>
      <c r="AO190" s="20" t="s">
        <v>16</v>
      </c>
      <c r="AP190" s="26">
        <v>42506</v>
      </c>
      <c r="AQ190" s="26" t="s">
        <v>16</v>
      </c>
      <c r="AR190" s="26" t="s">
        <v>16</v>
      </c>
      <c r="AS190" s="20" t="s">
        <v>16</v>
      </c>
      <c r="AT190" s="26">
        <v>42521</v>
      </c>
      <c r="AU190" s="26">
        <v>42053</v>
      </c>
      <c r="AV190" s="26" t="s">
        <v>16</v>
      </c>
      <c r="AW190" s="28" t="s">
        <v>16</v>
      </c>
      <c r="AX190" s="28" t="s">
        <v>16</v>
      </c>
      <c r="AY190" s="28" t="s">
        <v>16</v>
      </c>
      <c r="AZ190" s="28" t="s">
        <v>16</v>
      </c>
      <c r="BA190" s="28" t="s">
        <v>16</v>
      </c>
      <c r="BB190" s="29">
        <v>0</v>
      </c>
      <c r="BC190" s="26">
        <v>42084</v>
      </c>
      <c r="BD190" s="26">
        <v>42263</v>
      </c>
      <c r="BE190" s="26">
        <v>42074</v>
      </c>
      <c r="BF190" s="20" t="s">
        <v>3294</v>
      </c>
      <c r="BG190" s="30">
        <v>0.2</v>
      </c>
      <c r="BH190" s="27">
        <v>431376.84000000008</v>
      </c>
      <c r="BI190" s="20">
        <v>1</v>
      </c>
      <c r="BJ190" s="20">
        <v>10</v>
      </c>
      <c r="BK190" s="20">
        <v>2</v>
      </c>
      <c r="BL190" s="20">
        <v>2156884.2000000002</v>
      </c>
      <c r="BM190" s="20">
        <v>3</v>
      </c>
      <c r="BN190" s="20" t="s">
        <v>16</v>
      </c>
      <c r="BO190" s="20" t="s">
        <v>16</v>
      </c>
      <c r="BP190" s="20" t="s">
        <v>16</v>
      </c>
      <c r="BQ190" s="20" t="s">
        <v>16</v>
      </c>
      <c r="BR190" s="20" t="s">
        <v>16</v>
      </c>
      <c r="BS190" s="20" t="s">
        <v>16</v>
      </c>
      <c r="BT190" s="20">
        <v>2</v>
      </c>
      <c r="BU190" s="20">
        <v>4</v>
      </c>
      <c r="BV190" s="20">
        <v>1</v>
      </c>
      <c r="BW190" s="20">
        <v>3</v>
      </c>
      <c r="BX190" s="20">
        <v>2</v>
      </c>
      <c r="BY190" s="20" t="s">
        <v>289</v>
      </c>
      <c r="BZ190" s="20" t="s">
        <v>341</v>
      </c>
      <c r="CA190" s="20" t="s">
        <v>16</v>
      </c>
      <c r="CB190" s="20">
        <v>0</v>
      </c>
      <c r="CC190" s="20">
        <v>1</v>
      </c>
      <c r="CD190" s="20">
        <v>1</v>
      </c>
      <c r="CE190" s="20">
        <f t="shared" si="33"/>
        <v>2</v>
      </c>
      <c r="CF190" s="20" t="str">
        <f t="shared" si="44"/>
        <v>YES</v>
      </c>
      <c r="CG190" s="20" t="str">
        <f t="shared" si="45"/>
        <v>YES</v>
      </c>
      <c r="CH190" s="20">
        <v>1</v>
      </c>
      <c r="CI190" s="27">
        <v>2</v>
      </c>
      <c r="CJ190" s="27" t="s">
        <v>16</v>
      </c>
      <c r="CK190" s="21" t="s">
        <v>4864</v>
      </c>
      <c r="CL190" s="27" t="s">
        <v>16</v>
      </c>
      <c r="CM190" s="20" t="s">
        <v>3301</v>
      </c>
      <c r="CN190" s="20" t="s">
        <v>3302</v>
      </c>
      <c r="CO190" s="20" t="s">
        <v>16</v>
      </c>
      <c r="CP190" s="20" t="s">
        <v>16</v>
      </c>
      <c r="CQ190" s="20" t="s">
        <v>16</v>
      </c>
      <c r="CR190" s="20" t="s">
        <v>16</v>
      </c>
      <c r="CS190" s="27">
        <v>2156884.2000000002</v>
      </c>
      <c r="CT190" s="79">
        <f>IF(OR(CS190="",CS190="-"),"NA",IF(CS190&gt;10000000000,1,IF(CS190&gt;3000000000,2,IF(CS190&gt;1000000000,3,IF(CS190&gt;600000000,4,IF(CS190&gt;200000000,5,IF(CS190&gt;100000000,6,IF(CS190&gt;50000000,7,IF(CS190&gt;30000000,8,IF(CS190&gt;10000000,9,IF(CS190&gt;7000000,10,IF(CS190&gt;4000000,11,IF(CS190&gt;2000000,12,IF(CS190&gt;1000000,13,IF(CS190&gt;700000,14,IF(CS190&gt;600000,15,IF(CS190&gt;500000,16,IF(CS190&gt;400000,17,IF(CS190&gt;300000,18,IF(CS190&gt;200000,19,IF(CS190&gt;=0,20,ERROR”)))))))))))))))))))))</f>
        <v>12</v>
      </c>
      <c r="CU190" s="27">
        <v>2501985.6720000003</v>
      </c>
      <c r="CV190" s="27">
        <f t="shared" si="31"/>
        <v>523115.79999999981</v>
      </c>
      <c r="CW190" s="32">
        <v>0.19519246268656709</v>
      </c>
      <c r="CX190" s="32">
        <v>0.80480753731343291</v>
      </c>
      <c r="CY190" s="27">
        <v>178014.32799999975</v>
      </c>
      <c r="CZ190" s="20">
        <v>37</v>
      </c>
      <c r="DA190" s="66">
        <f>IF(OR(CZ190="",CZ190="-"),"NA",IF(CZ190&gt;300,1,IF(CZ190&gt;200,2,IF(CZ190&gt;100,3,IF(CZ190&gt;50,4,IF(CZ190&gt;40,5,IF(CZ190&gt;30,6,IF(CZ190&gt;20,7,IF(CZ190&gt;10,8,IF(CZ190&lt;=9,9,”ERROR”))))))))))</f>
        <v>6</v>
      </c>
      <c r="DB190" s="20">
        <v>179</v>
      </c>
      <c r="DC190" s="20">
        <v>5.9666666666666668</v>
      </c>
      <c r="DD190" s="20" t="s">
        <v>3264</v>
      </c>
      <c r="DE190" s="20">
        <v>1</v>
      </c>
      <c r="DF190" s="20">
        <v>1</v>
      </c>
      <c r="DG190" s="20" t="s">
        <v>3928</v>
      </c>
      <c r="DH190" s="20">
        <v>3</v>
      </c>
      <c r="DI190" s="20">
        <v>1</v>
      </c>
      <c r="DJ190" s="20">
        <v>0</v>
      </c>
      <c r="DK190" s="20">
        <v>2456112.0520000001</v>
      </c>
      <c r="DL190" s="68">
        <v>-299227.85199999996</v>
      </c>
      <c r="DM190" s="20" t="s">
        <v>3303</v>
      </c>
      <c r="DN190" s="34">
        <v>0</v>
      </c>
      <c r="DO190" s="33">
        <f t="shared" si="34"/>
        <v>1</v>
      </c>
      <c r="DP190" s="33">
        <f t="shared" si="35"/>
        <v>0</v>
      </c>
      <c r="DQ190" s="33">
        <f t="shared" si="36"/>
        <v>0</v>
      </c>
      <c r="DR190" s="33">
        <f t="shared" si="37"/>
        <v>1</v>
      </c>
      <c r="DS190" s="27">
        <f t="shared" si="38"/>
        <v>2156884.2000000002</v>
      </c>
      <c r="DT190" s="27">
        <f t="shared" si="39"/>
        <v>0</v>
      </c>
      <c r="DU190" s="27">
        <f t="shared" si="40"/>
        <v>2156884.2000000002</v>
      </c>
      <c r="DV190" s="27">
        <f t="shared" si="41"/>
        <v>0</v>
      </c>
      <c r="DW190" s="27">
        <f t="shared" si="47"/>
        <v>2156884.2000000002</v>
      </c>
      <c r="DX190" s="20">
        <v>11</v>
      </c>
      <c r="DY190" s="20">
        <v>71</v>
      </c>
      <c r="DZ190" s="20">
        <v>9</v>
      </c>
      <c r="EA190" s="20" t="s">
        <v>2812</v>
      </c>
      <c r="EB190" s="20">
        <v>2156884.2000000002</v>
      </c>
      <c r="EC190" s="20">
        <v>0</v>
      </c>
      <c r="ED190" s="20" t="s">
        <v>654</v>
      </c>
      <c r="EE190" s="30">
        <v>0.1</v>
      </c>
      <c r="EF190" s="20">
        <v>215688.42</v>
      </c>
      <c r="EG190" s="20" t="s">
        <v>655</v>
      </c>
      <c r="EH190" s="20">
        <v>2156884.2000000002</v>
      </c>
      <c r="EI190" s="20">
        <v>3</v>
      </c>
      <c r="EJ190" s="20">
        <v>3</v>
      </c>
      <c r="EK190" s="20">
        <v>2</v>
      </c>
      <c r="EL190" s="20" t="s">
        <v>2806</v>
      </c>
      <c r="EM190" s="20" t="s">
        <v>3294</v>
      </c>
      <c r="EN190" s="20" t="s">
        <v>16</v>
      </c>
      <c r="EO190" s="20" t="s">
        <v>3300</v>
      </c>
      <c r="EP190" s="20" t="s">
        <v>16</v>
      </c>
      <c r="EQ190" s="20">
        <v>2</v>
      </c>
      <c r="ER190" s="20" t="s">
        <v>3180</v>
      </c>
      <c r="ES190" s="20" t="s">
        <v>3304</v>
      </c>
      <c r="ET190" s="20">
        <v>88</v>
      </c>
      <c r="EU190" s="20" t="s">
        <v>1220</v>
      </c>
      <c r="EV190" s="20" t="s">
        <v>406</v>
      </c>
      <c r="EW190" s="20" t="s">
        <v>251</v>
      </c>
      <c r="EX190" s="34">
        <v>22</v>
      </c>
      <c r="EY190" s="58">
        <v>1</v>
      </c>
      <c r="EZ190" s="21"/>
    </row>
    <row r="191" spans="1:156" s="64" customFormat="1" ht="12.75" customHeight="1" x14ac:dyDescent="0.2">
      <c r="A191" s="64" t="s">
        <v>2966</v>
      </c>
      <c r="B191" s="64" t="s">
        <v>386</v>
      </c>
      <c r="C191" s="64">
        <v>971461</v>
      </c>
      <c r="D191" s="64" t="s">
        <v>2966</v>
      </c>
      <c r="E191" s="64" t="s">
        <v>2967</v>
      </c>
      <c r="F191" s="64" t="s">
        <v>386</v>
      </c>
      <c r="G191" s="20" t="s">
        <v>194</v>
      </c>
      <c r="H191" s="20">
        <v>6220</v>
      </c>
      <c r="I191" s="20" t="s">
        <v>358</v>
      </c>
      <c r="J191" s="22" t="s">
        <v>2968</v>
      </c>
      <c r="K191" s="23">
        <v>1</v>
      </c>
      <c r="L191" s="23">
        <v>1</v>
      </c>
      <c r="M191" s="23">
        <v>2</v>
      </c>
      <c r="N191" s="23">
        <v>1</v>
      </c>
      <c r="O191" s="24" t="s">
        <v>388</v>
      </c>
      <c r="P191" s="20" t="s">
        <v>2969</v>
      </c>
      <c r="Q191" s="20" t="s">
        <v>2970</v>
      </c>
      <c r="R191" s="20" t="s">
        <v>2971</v>
      </c>
      <c r="S191" s="20">
        <v>304</v>
      </c>
      <c r="T191" s="25" t="s">
        <v>2972</v>
      </c>
      <c r="U191" s="20" t="s">
        <v>2734</v>
      </c>
      <c r="V191" s="20" t="s">
        <v>2387</v>
      </c>
      <c r="W191" s="26">
        <v>35460</v>
      </c>
      <c r="X191" s="20">
        <v>115</v>
      </c>
      <c r="Y191" s="20" t="s">
        <v>2387</v>
      </c>
      <c r="Z191" s="20">
        <f t="shared" si="32"/>
        <v>7001</v>
      </c>
      <c r="AA191" s="20" t="s">
        <v>2973</v>
      </c>
      <c r="AB191" s="20">
        <v>46101</v>
      </c>
      <c r="AC191" s="27">
        <v>122000000</v>
      </c>
      <c r="AD191" s="20" t="s">
        <v>2806</v>
      </c>
      <c r="AE191" s="20" t="s">
        <v>2974</v>
      </c>
      <c r="AF191" s="20">
        <v>2</v>
      </c>
      <c r="AG191" s="20">
        <v>1</v>
      </c>
      <c r="AH191" s="21" t="s">
        <v>2975</v>
      </c>
      <c r="AI191" s="21" t="s">
        <v>289</v>
      </c>
      <c r="AJ191" s="20">
        <v>4</v>
      </c>
      <c r="AK191" s="20">
        <v>0</v>
      </c>
      <c r="AL191" s="20">
        <v>0</v>
      </c>
      <c r="AM191" s="20">
        <v>0</v>
      </c>
      <c r="AN191" s="20">
        <v>1</v>
      </c>
      <c r="AO191" s="20" t="s">
        <v>16</v>
      </c>
      <c r="AP191" s="26">
        <v>42152</v>
      </c>
      <c r="AQ191" s="26" t="s">
        <v>16</v>
      </c>
      <c r="AR191" s="26" t="s">
        <v>16</v>
      </c>
      <c r="AS191" s="20" t="s">
        <v>16</v>
      </c>
      <c r="AT191" s="26">
        <v>42163</v>
      </c>
      <c r="AU191" s="26">
        <v>42388</v>
      </c>
      <c r="AV191" s="26" t="s">
        <v>16</v>
      </c>
      <c r="AW191" s="28" t="s">
        <v>16</v>
      </c>
      <c r="AX191" s="28" t="s">
        <v>16</v>
      </c>
      <c r="AY191" s="28" t="s">
        <v>16</v>
      </c>
      <c r="AZ191" s="28" t="s">
        <v>16</v>
      </c>
      <c r="BA191" s="28" t="s">
        <v>16</v>
      </c>
      <c r="BB191" s="29">
        <v>1</v>
      </c>
      <c r="BC191" s="26">
        <v>42461</v>
      </c>
      <c r="BD191" s="26">
        <v>42700</v>
      </c>
      <c r="BE191" s="26">
        <v>40613</v>
      </c>
      <c r="BF191" s="20" t="s">
        <v>2968</v>
      </c>
      <c r="BG191" s="30">
        <v>0.2</v>
      </c>
      <c r="BH191" s="27">
        <v>15800000</v>
      </c>
      <c r="BI191" s="20">
        <v>1</v>
      </c>
      <c r="BJ191" s="20">
        <v>2</v>
      </c>
      <c r="BK191" s="20">
        <v>2</v>
      </c>
      <c r="BL191" s="20">
        <v>79000000</v>
      </c>
      <c r="BM191" s="20">
        <v>2</v>
      </c>
      <c r="BN191" s="20" t="s">
        <v>16</v>
      </c>
      <c r="BO191" s="20" t="s">
        <v>16</v>
      </c>
      <c r="BP191" s="20" t="s">
        <v>16</v>
      </c>
      <c r="BQ191" s="20" t="s">
        <v>16</v>
      </c>
      <c r="BR191" s="20" t="s">
        <v>16</v>
      </c>
      <c r="BS191" s="20" t="s">
        <v>16</v>
      </c>
      <c r="BT191" s="20">
        <v>27</v>
      </c>
      <c r="BU191" s="20">
        <v>71</v>
      </c>
      <c r="BV191" s="20">
        <v>1</v>
      </c>
      <c r="BW191" s="20">
        <v>2</v>
      </c>
      <c r="BX191" s="20">
        <v>0</v>
      </c>
      <c r="BY191" s="20">
        <v>0</v>
      </c>
      <c r="BZ191" s="20">
        <v>0</v>
      </c>
      <c r="CA191" s="20">
        <v>0</v>
      </c>
      <c r="CB191" s="20">
        <v>0</v>
      </c>
      <c r="CC191" s="20">
        <v>0</v>
      </c>
      <c r="CD191" s="20">
        <v>0</v>
      </c>
      <c r="CE191" s="20">
        <f t="shared" si="33"/>
        <v>0</v>
      </c>
      <c r="CF191" s="20" t="str">
        <f t="shared" si="44"/>
        <v>YES</v>
      </c>
      <c r="CG191" s="20" t="str">
        <f t="shared" si="45"/>
        <v>YES</v>
      </c>
      <c r="CH191" s="20">
        <v>2</v>
      </c>
      <c r="CI191" s="27">
        <v>0</v>
      </c>
      <c r="CJ191" s="27">
        <v>41000000</v>
      </c>
      <c r="CK191" s="21">
        <v>1</v>
      </c>
      <c r="CL191" s="27">
        <v>41000000</v>
      </c>
      <c r="CM191" s="20" t="s">
        <v>2976</v>
      </c>
      <c r="CN191" s="20" t="s">
        <v>2977</v>
      </c>
      <c r="CO191" s="20" t="s">
        <v>16</v>
      </c>
      <c r="CP191" s="20" t="s">
        <v>16</v>
      </c>
      <c r="CQ191" s="20" t="s">
        <v>16</v>
      </c>
      <c r="CR191" s="20" t="s">
        <v>16</v>
      </c>
      <c r="CS191" s="27">
        <v>79000000</v>
      </c>
      <c r="CT191" s="79">
        <f>IF(OR(CS191="",CS191="-"),"NA",IF(CS191&gt;10000000000,1,IF(CS191&gt;3000000000,2,IF(CS191&gt;1000000000,3,IF(CS191&gt;600000000,4,IF(CS191&gt;200000000,5,IF(CS191&gt;100000000,6,IF(CS191&gt;50000000,7,IF(CS191&gt;30000000,8,IF(CS191&gt;10000000,9,IF(CS191&gt;7000000,10,IF(CS191&gt;4000000,11,IF(CS191&gt;2000000,12,IF(CS191&gt;1000000,13,IF(CS191&gt;700000,14,IF(CS191&gt;600000,15,IF(CS191&gt;500000,16,IF(CS191&gt;400000,17,IF(CS191&gt;300000,18,IF(CS191&gt;200000,19,IF(CS191&gt;=0,20,ERROR”)))))))))))))))))))))</f>
        <v>7</v>
      </c>
      <c r="CU191" s="27">
        <v>91640000</v>
      </c>
      <c r="CV191" s="27">
        <f t="shared" si="31"/>
        <v>43000000</v>
      </c>
      <c r="CW191" s="32">
        <v>0.35245901639344263</v>
      </c>
      <c r="CX191" s="32">
        <v>0.64754098360655743</v>
      </c>
      <c r="CY191" s="27">
        <v>30360000</v>
      </c>
      <c r="CZ191" s="20">
        <v>85</v>
      </c>
      <c r="DA191" s="66">
        <f>IF(OR(CZ191="",CZ191="-"),"NA",IF(CZ191&gt;300,1,IF(CZ191&gt;200,2,IF(CZ191&gt;100,3,IF(CZ191&gt;50,4,IF(CZ191&gt;40,5,IF(CZ191&gt;30,6,IF(CZ191&gt;20,7,IF(CZ191&gt;10,8,IF(CZ191&lt;=9,9,”ERROR”))))))))))</f>
        <v>4</v>
      </c>
      <c r="DB191" s="20">
        <v>239</v>
      </c>
      <c r="DC191" s="20">
        <v>7.9666666666666668</v>
      </c>
      <c r="DD191" s="20" t="s">
        <v>2978</v>
      </c>
      <c r="DE191" s="20">
        <v>1</v>
      </c>
      <c r="DF191" s="20">
        <v>1</v>
      </c>
      <c r="DG191" s="20">
        <v>0</v>
      </c>
      <c r="DH191" s="20">
        <v>0</v>
      </c>
      <c r="DI191" s="20" t="s">
        <v>16</v>
      </c>
      <c r="DJ191" s="20"/>
      <c r="DK191" s="27" t="s">
        <v>16</v>
      </c>
      <c r="DL191" s="20" t="s">
        <v>16</v>
      </c>
      <c r="DM191" s="20" t="s">
        <v>16</v>
      </c>
      <c r="DN191" s="20"/>
      <c r="DO191" s="33">
        <f t="shared" si="34"/>
        <v>1</v>
      </c>
      <c r="DP191" s="33">
        <f t="shared" si="35"/>
        <v>0</v>
      </c>
      <c r="DQ191" s="33">
        <f t="shared" si="36"/>
        <v>0</v>
      </c>
      <c r="DR191" s="33">
        <f t="shared" si="37"/>
        <v>1</v>
      </c>
      <c r="DS191" s="27">
        <f t="shared" si="38"/>
        <v>79000000</v>
      </c>
      <c r="DT191" s="27">
        <f t="shared" si="39"/>
        <v>0</v>
      </c>
      <c r="DU191" s="27">
        <f t="shared" si="40"/>
        <v>79000000</v>
      </c>
      <c r="DV191" s="27">
        <f t="shared" si="41"/>
        <v>0</v>
      </c>
      <c r="DW191" s="27">
        <f t="shared" si="47"/>
        <v>79000000</v>
      </c>
      <c r="DX191" s="20">
        <v>11</v>
      </c>
      <c r="DY191" s="20">
        <v>89</v>
      </c>
      <c r="DZ191" s="20">
        <v>13</v>
      </c>
      <c r="EA191" s="20" t="s">
        <v>2812</v>
      </c>
      <c r="EB191" s="20">
        <v>79000000</v>
      </c>
      <c r="EC191" s="20">
        <v>0</v>
      </c>
      <c r="ED191" s="20" t="s">
        <v>654</v>
      </c>
      <c r="EE191" s="30">
        <v>0.1</v>
      </c>
      <c r="EF191" s="20">
        <v>9164000</v>
      </c>
      <c r="EG191" s="20" t="s">
        <v>655</v>
      </c>
      <c r="EH191" s="20">
        <v>79000000</v>
      </c>
      <c r="EI191" s="20">
        <v>2</v>
      </c>
      <c r="EJ191" s="20">
        <v>2</v>
      </c>
      <c r="EK191" s="20">
        <v>0</v>
      </c>
      <c r="EL191" s="20" t="s">
        <v>2806</v>
      </c>
      <c r="EM191" s="20" t="s">
        <v>2968</v>
      </c>
      <c r="EN191" s="20" t="s">
        <v>16</v>
      </c>
      <c r="EO191" s="20" t="s">
        <v>2974</v>
      </c>
      <c r="EP191" s="20" t="s">
        <v>16</v>
      </c>
      <c r="EQ191" s="20">
        <v>27</v>
      </c>
      <c r="ER191" s="20" t="s">
        <v>2979</v>
      </c>
      <c r="ES191" s="20" t="s">
        <v>2980</v>
      </c>
      <c r="ET191" s="20">
        <v>304</v>
      </c>
      <c r="EU191" s="20" t="s">
        <v>2972</v>
      </c>
      <c r="EV191" s="20" t="s">
        <v>2981</v>
      </c>
      <c r="EW191" s="20" t="s">
        <v>2391</v>
      </c>
      <c r="EX191" s="34">
        <v>45</v>
      </c>
      <c r="EY191" s="58">
        <v>1</v>
      </c>
      <c r="EZ191" s="21"/>
    </row>
    <row r="192" spans="1:156" s="64" customFormat="1" ht="12.75" customHeight="1" x14ac:dyDescent="0.2">
      <c r="A192" s="64" t="s">
        <v>2966</v>
      </c>
      <c r="B192" s="64" t="s">
        <v>386</v>
      </c>
      <c r="C192" s="64">
        <v>971461</v>
      </c>
      <c r="D192" s="64" t="s">
        <v>2966</v>
      </c>
      <c r="E192" s="64" t="s">
        <v>16</v>
      </c>
      <c r="F192" s="64" t="s">
        <v>386</v>
      </c>
      <c r="G192" s="20" t="s">
        <v>194</v>
      </c>
      <c r="H192" s="20">
        <v>6220</v>
      </c>
      <c r="I192" s="20" t="s">
        <v>358</v>
      </c>
      <c r="J192" s="22" t="s">
        <v>2968</v>
      </c>
      <c r="K192" s="23">
        <v>1</v>
      </c>
      <c r="L192" s="23">
        <v>1</v>
      </c>
      <c r="M192" s="23">
        <v>2</v>
      </c>
      <c r="N192" s="23">
        <v>2</v>
      </c>
      <c r="O192" s="24" t="s">
        <v>389</v>
      </c>
      <c r="P192" s="20" t="s">
        <v>2982</v>
      </c>
      <c r="Q192" s="20" t="s">
        <v>2970</v>
      </c>
      <c r="R192" s="20" t="s">
        <v>16</v>
      </c>
      <c r="S192" s="20" t="s">
        <v>16</v>
      </c>
      <c r="T192" s="25" t="s">
        <v>16</v>
      </c>
      <c r="U192" s="20" t="s">
        <v>16</v>
      </c>
      <c r="V192" s="20" t="s">
        <v>2984</v>
      </c>
      <c r="W192" s="26">
        <v>41586</v>
      </c>
      <c r="X192" s="20" t="s">
        <v>1599</v>
      </c>
      <c r="Y192" s="20" t="s">
        <v>2984</v>
      </c>
      <c r="Z192" s="20">
        <f t="shared" si="32"/>
        <v>875</v>
      </c>
      <c r="AA192" s="20" t="s">
        <v>2985</v>
      </c>
      <c r="AB192" s="20">
        <v>46101</v>
      </c>
      <c r="AC192" s="27">
        <v>122000000</v>
      </c>
      <c r="AD192" s="20" t="s">
        <v>2806</v>
      </c>
      <c r="AE192" s="20" t="s">
        <v>2974</v>
      </c>
      <c r="AF192" s="20">
        <v>2</v>
      </c>
      <c r="AG192" s="20">
        <v>1</v>
      </c>
      <c r="AH192" s="21" t="s">
        <v>2975</v>
      </c>
      <c r="AI192" s="21" t="s">
        <v>289</v>
      </c>
      <c r="AJ192" s="20">
        <v>4</v>
      </c>
      <c r="AK192" s="20">
        <v>0</v>
      </c>
      <c r="AL192" s="20">
        <v>0</v>
      </c>
      <c r="AM192" s="20">
        <v>0</v>
      </c>
      <c r="AN192" s="20">
        <v>1</v>
      </c>
      <c r="AO192" s="20" t="s">
        <v>16</v>
      </c>
      <c r="AP192" s="26">
        <v>42506</v>
      </c>
      <c r="AQ192" s="26" t="s">
        <v>16</v>
      </c>
      <c r="AR192" s="26" t="s">
        <v>16</v>
      </c>
      <c r="AS192" s="20" t="s">
        <v>16</v>
      </c>
      <c r="AT192" s="26">
        <v>42521</v>
      </c>
      <c r="AU192" s="26">
        <v>42388</v>
      </c>
      <c r="AV192" s="26" t="s">
        <v>16</v>
      </c>
      <c r="AW192" s="28" t="s">
        <v>16</v>
      </c>
      <c r="AX192" s="28" t="s">
        <v>16</v>
      </c>
      <c r="AY192" s="28" t="s">
        <v>16</v>
      </c>
      <c r="AZ192" s="28" t="s">
        <v>16</v>
      </c>
      <c r="BA192" s="28" t="s">
        <v>16</v>
      </c>
      <c r="BB192" s="29">
        <v>1</v>
      </c>
      <c r="BC192" s="26">
        <v>42461</v>
      </c>
      <c r="BD192" s="26">
        <v>42700</v>
      </c>
      <c r="BE192" s="26">
        <v>40613</v>
      </c>
      <c r="BF192" s="20" t="s">
        <v>2968</v>
      </c>
      <c r="BG192" s="30">
        <v>0.2</v>
      </c>
      <c r="BH192" s="27">
        <v>15800000</v>
      </c>
      <c r="BI192" s="20">
        <v>1</v>
      </c>
      <c r="BJ192" s="20">
        <v>10</v>
      </c>
      <c r="BK192" s="20">
        <v>2</v>
      </c>
      <c r="BL192" s="20">
        <v>79000000</v>
      </c>
      <c r="BM192" s="20">
        <v>2</v>
      </c>
      <c r="BN192" s="20" t="s">
        <v>16</v>
      </c>
      <c r="BO192" s="20" t="s">
        <v>16</v>
      </c>
      <c r="BP192" s="20" t="s">
        <v>16</v>
      </c>
      <c r="BQ192" s="20" t="s">
        <v>16</v>
      </c>
      <c r="BR192" s="20" t="s">
        <v>16</v>
      </c>
      <c r="BS192" s="20" t="s">
        <v>16</v>
      </c>
      <c r="BT192" s="20">
        <v>27</v>
      </c>
      <c r="BU192" s="20">
        <v>71</v>
      </c>
      <c r="BV192" s="20">
        <v>1</v>
      </c>
      <c r="BW192" s="20">
        <v>2</v>
      </c>
      <c r="BX192" s="20">
        <v>0</v>
      </c>
      <c r="BY192" s="20">
        <v>0</v>
      </c>
      <c r="BZ192" s="20">
        <v>0</v>
      </c>
      <c r="CA192" s="20">
        <v>0</v>
      </c>
      <c r="CB192" s="20">
        <v>0</v>
      </c>
      <c r="CC192" s="20">
        <v>0</v>
      </c>
      <c r="CD192" s="20">
        <v>0</v>
      </c>
      <c r="CE192" s="20">
        <f t="shared" si="33"/>
        <v>0</v>
      </c>
      <c r="CF192" s="20" t="str">
        <f t="shared" si="44"/>
        <v>YES</v>
      </c>
      <c r="CG192" s="20" t="str">
        <f t="shared" si="45"/>
        <v>YES</v>
      </c>
      <c r="CH192" s="20">
        <v>2</v>
      </c>
      <c r="CI192" s="27">
        <v>0</v>
      </c>
      <c r="CJ192" s="27">
        <v>41000000</v>
      </c>
      <c r="CK192" s="21">
        <v>1</v>
      </c>
      <c r="CL192" s="27">
        <v>41000000</v>
      </c>
      <c r="CM192" s="20" t="s">
        <v>2976</v>
      </c>
      <c r="CN192" s="20" t="s">
        <v>2977</v>
      </c>
      <c r="CO192" s="20" t="s">
        <v>16</v>
      </c>
      <c r="CP192" s="20" t="s">
        <v>16</v>
      </c>
      <c r="CQ192" s="20" t="s">
        <v>16</v>
      </c>
      <c r="CR192" s="20" t="s">
        <v>16</v>
      </c>
      <c r="CS192" s="27">
        <v>79000000</v>
      </c>
      <c r="CT192" s="79">
        <f>IF(OR(CS192="",CS192="-"),"NA",IF(CS192&gt;10000000000,1,IF(CS192&gt;3000000000,2,IF(CS192&gt;1000000000,3,IF(CS192&gt;600000000,4,IF(CS192&gt;200000000,5,IF(CS192&gt;100000000,6,IF(CS192&gt;50000000,7,IF(CS192&gt;30000000,8,IF(CS192&gt;10000000,9,IF(CS192&gt;7000000,10,IF(CS192&gt;4000000,11,IF(CS192&gt;2000000,12,IF(CS192&gt;1000000,13,IF(CS192&gt;700000,14,IF(CS192&gt;600000,15,IF(CS192&gt;500000,16,IF(CS192&gt;400000,17,IF(CS192&gt;300000,18,IF(CS192&gt;200000,19,IF(CS192&gt;=0,20,ERROR”)))))))))))))))))))))</f>
        <v>7</v>
      </c>
      <c r="CU192" s="27">
        <v>91640000</v>
      </c>
      <c r="CV192" s="27">
        <f t="shared" si="31"/>
        <v>43000000</v>
      </c>
      <c r="CW192" s="32">
        <v>0.35245901639344263</v>
      </c>
      <c r="CX192" s="32">
        <v>0.64754098360655743</v>
      </c>
      <c r="CY192" s="27">
        <v>30360000</v>
      </c>
      <c r="CZ192" s="20">
        <v>85</v>
      </c>
      <c r="DA192" s="66">
        <f>IF(OR(CZ192="",CZ192="-"),"NA",IF(CZ192&gt;300,1,IF(CZ192&gt;200,2,IF(CZ192&gt;100,3,IF(CZ192&gt;50,4,IF(CZ192&gt;40,5,IF(CZ192&gt;30,6,IF(CZ192&gt;20,7,IF(CZ192&gt;10,8,IF(CZ192&lt;=9,9,”ERROR”))))))))))</f>
        <v>4</v>
      </c>
      <c r="DB192" s="20">
        <v>239</v>
      </c>
      <c r="DC192" s="20">
        <v>7.9666666666666668</v>
      </c>
      <c r="DD192" s="20" t="s">
        <v>2978</v>
      </c>
      <c r="DE192" s="20">
        <v>1</v>
      </c>
      <c r="DF192" s="20"/>
      <c r="DG192" s="20">
        <v>0</v>
      </c>
      <c r="DH192" s="20">
        <v>0</v>
      </c>
      <c r="DI192" s="20" t="s">
        <v>16</v>
      </c>
      <c r="DJ192" s="20"/>
      <c r="DK192" s="27" t="s">
        <v>16</v>
      </c>
      <c r="DL192" s="20" t="s">
        <v>16</v>
      </c>
      <c r="DM192" s="20" t="s">
        <v>16</v>
      </c>
      <c r="DN192" s="20"/>
      <c r="DO192" s="33">
        <f t="shared" si="34"/>
        <v>1</v>
      </c>
      <c r="DP192" s="33">
        <f t="shared" si="35"/>
        <v>0</v>
      </c>
      <c r="DQ192" s="33">
        <f t="shared" si="36"/>
        <v>0</v>
      </c>
      <c r="DR192" s="33">
        <f t="shared" si="37"/>
        <v>1</v>
      </c>
      <c r="DS192" s="27">
        <f t="shared" si="38"/>
        <v>79000000</v>
      </c>
      <c r="DT192" s="27">
        <f t="shared" si="39"/>
        <v>0</v>
      </c>
      <c r="DU192" s="27">
        <f t="shared" si="40"/>
        <v>79000000</v>
      </c>
      <c r="DV192" s="27">
        <f t="shared" si="41"/>
        <v>0</v>
      </c>
      <c r="DW192" s="27">
        <f t="shared" si="47"/>
        <v>79000000</v>
      </c>
      <c r="DX192" s="20">
        <v>11</v>
      </c>
      <c r="DY192" s="20">
        <v>89</v>
      </c>
      <c r="DZ192" s="20">
        <v>13</v>
      </c>
      <c r="EA192" s="20" t="s">
        <v>2812</v>
      </c>
      <c r="EB192" s="20">
        <v>79000000</v>
      </c>
      <c r="EC192" s="20">
        <v>0</v>
      </c>
      <c r="ED192" s="20" t="s">
        <v>654</v>
      </c>
      <c r="EE192" s="30">
        <v>0.1</v>
      </c>
      <c r="EF192" s="20">
        <v>9164000</v>
      </c>
      <c r="EG192" s="20" t="s">
        <v>655</v>
      </c>
      <c r="EH192" s="20">
        <v>79000000</v>
      </c>
      <c r="EI192" s="20">
        <v>2</v>
      </c>
      <c r="EJ192" s="20">
        <v>2</v>
      </c>
      <c r="EK192" s="20">
        <v>0</v>
      </c>
      <c r="EL192" s="20" t="s">
        <v>2806</v>
      </c>
      <c r="EM192" s="20" t="s">
        <v>2968</v>
      </c>
      <c r="EN192" s="20" t="s">
        <v>16</v>
      </c>
      <c r="EO192" s="20" t="s">
        <v>2974</v>
      </c>
      <c r="EP192" s="20" t="s">
        <v>16</v>
      </c>
      <c r="EQ192" s="20">
        <v>27</v>
      </c>
      <c r="ER192" s="20" t="s">
        <v>16</v>
      </c>
      <c r="ES192" s="20" t="s">
        <v>16</v>
      </c>
      <c r="ET192" s="20" t="s">
        <v>16</v>
      </c>
      <c r="EU192" s="20" t="s">
        <v>16</v>
      </c>
      <c r="EV192" s="20" t="s">
        <v>16</v>
      </c>
      <c r="EW192" s="20" t="s">
        <v>2986</v>
      </c>
      <c r="EX192" s="34">
        <v>45</v>
      </c>
      <c r="EY192" s="58">
        <v>1</v>
      </c>
    </row>
    <row r="193" spans="1:156" s="64" customFormat="1" ht="12.75" customHeight="1" x14ac:dyDescent="0.2">
      <c r="A193" s="64" t="s">
        <v>3312</v>
      </c>
      <c r="B193" s="64" t="s">
        <v>601</v>
      </c>
      <c r="C193" s="64">
        <v>799505</v>
      </c>
      <c r="D193" s="64" t="s">
        <v>3312</v>
      </c>
      <c r="E193" s="64" t="s">
        <v>3313</v>
      </c>
      <c r="F193" s="64" t="s">
        <v>601</v>
      </c>
      <c r="G193" s="20" t="s">
        <v>194</v>
      </c>
      <c r="H193" s="20">
        <v>6220</v>
      </c>
      <c r="I193" s="20" t="s">
        <v>358</v>
      </c>
      <c r="J193" s="22" t="s">
        <v>3314</v>
      </c>
      <c r="K193" s="23">
        <v>0</v>
      </c>
      <c r="L193" s="23">
        <v>1</v>
      </c>
      <c r="M193" s="23" t="s">
        <v>16</v>
      </c>
      <c r="N193" s="23">
        <v>1</v>
      </c>
      <c r="O193" s="24" t="s">
        <v>3315</v>
      </c>
      <c r="P193" s="20" t="s">
        <v>3316</v>
      </c>
      <c r="Q193" s="20" t="s">
        <v>3317</v>
      </c>
      <c r="R193" s="20" t="s">
        <v>2626</v>
      </c>
      <c r="S193" s="20">
        <v>1605</v>
      </c>
      <c r="T193" s="25" t="s">
        <v>1220</v>
      </c>
      <c r="U193" s="20" t="s">
        <v>365</v>
      </c>
      <c r="V193" s="20" t="s">
        <v>251</v>
      </c>
      <c r="W193" s="26">
        <v>35314</v>
      </c>
      <c r="X193" s="20">
        <v>21</v>
      </c>
      <c r="Y193" s="20" t="s">
        <v>251</v>
      </c>
      <c r="Z193" s="20">
        <f t="shared" si="32"/>
        <v>6832</v>
      </c>
      <c r="AA193" s="20" t="s">
        <v>3318</v>
      </c>
      <c r="AB193" s="20">
        <v>46101</v>
      </c>
      <c r="AC193" s="27">
        <v>14655172.41</v>
      </c>
      <c r="AD193" s="20" t="s">
        <v>2806</v>
      </c>
      <c r="AE193" s="20" t="s">
        <v>3319</v>
      </c>
      <c r="AF193" s="20">
        <v>2</v>
      </c>
      <c r="AG193" s="20">
        <v>1</v>
      </c>
      <c r="AH193" s="21" t="s">
        <v>3320</v>
      </c>
      <c r="AI193" s="21" t="s">
        <v>289</v>
      </c>
      <c r="AJ193" s="20">
        <v>2</v>
      </c>
      <c r="AK193" s="20">
        <v>0</v>
      </c>
      <c r="AL193" s="20">
        <v>0</v>
      </c>
      <c r="AM193" s="20">
        <v>0</v>
      </c>
      <c r="AN193" s="20">
        <v>0</v>
      </c>
      <c r="AO193" s="20" t="s">
        <v>16</v>
      </c>
      <c r="AP193" s="26">
        <v>42186</v>
      </c>
      <c r="AQ193" s="26" t="s">
        <v>16</v>
      </c>
      <c r="AR193" s="26" t="s">
        <v>16</v>
      </c>
      <c r="AS193" s="20" t="s">
        <v>16</v>
      </c>
      <c r="AT193" s="26">
        <v>42194</v>
      </c>
      <c r="AU193" s="26">
        <v>42117</v>
      </c>
      <c r="AV193" s="26" t="s">
        <v>16</v>
      </c>
      <c r="AW193" s="28" t="s">
        <v>16</v>
      </c>
      <c r="AX193" s="28" t="s">
        <v>16</v>
      </c>
      <c r="AY193" s="28" t="s">
        <v>16</v>
      </c>
      <c r="AZ193" s="28" t="s">
        <v>16</v>
      </c>
      <c r="BA193" s="28" t="s">
        <v>16</v>
      </c>
      <c r="BB193" s="29">
        <v>0</v>
      </c>
      <c r="BC193" s="26">
        <v>42146</v>
      </c>
      <c r="BD193" s="26">
        <v>42369</v>
      </c>
      <c r="BE193" s="26">
        <v>42136</v>
      </c>
      <c r="BF193" s="20" t="s">
        <v>3314</v>
      </c>
      <c r="BG193" s="30">
        <v>0.2</v>
      </c>
      <c r="BH193" s="27">
        <v>2526753.8640000001</v>
      </c>
      <c r="BI193" s="20">
        <v>1</v>
      </c>
      <c r="BJ193" s="20">
        <v>5</v>
      </c>
      <c r="BK193" s="20">
        <v>2</v>
      </c>
      <c r="BL193" s="20">
        <v>12633769.32</v>
      </c>
      <c r="BM193" s="20">
        <v>0</v>
      </c>
      <c r="BN193" s="20" t="s">
        <v>16</v>
      </c>
      <c r="BO193" s="20" t="s">
        <v>16</v>
      </c>
      <c r="BP193" s="20" t="s">
        <v>16</v>
      </c>
      <c r="BQ193" s="20" t="s">
        <v>16</v>
      </c>
      <c r="BR193" s="20" t="s">
        <v>16</v>
      </c>
      <c r="BS193" s="20" t="s">
        <v>16</v>
      </c>
      <c r="BT193" s="20">
        <v>0</v>
      </c>
      <c r="BU193" s="20">
        <v>0</v>
      </c>
      <c r="BV193" s="20">
        <v>0</v>
      </c>
      <c r="BW193" s="20">
        <v>2</v>
      </c>
      <c r="BX193" s="20">
        <v>0</v>
      </c>
      <c r="BY193" s="20">
        <v>0</v>
      </c>
      <c r="BZ193" s="20">
        <v>0</v>
      </c>
      <c r="CA193" s="20">
        <v>0</v>
      </c>
      <c r="CB193" s="20">
        <v>0</v>
      </c>
      <c r="CC193" s="20">
        <v>0</v>
      </c>
      <c r="CD193" s="20">
        <v>0</v>
      </c>
      <c r="CE193" s="20">
        <f t="shared" si="33"/>
        <v>0</v>
      </c>
      <c r="CF193" s="20" t="str">
        <f t="shared" si="44"/>
        <v>YES</v>
      </c>
      <c r="CG193" s="20" t="str">
        <f t="shared" si="45"/>
        <v>YES</v>
      </c>
      <c r="CH193" s="20">
        <v>2</v>
      </c>
      <c r="CI193" s="27">
        <v>0</v>
      </c>
      <c r="CJ193" s="27" t="s">
        <v>2983</v>
      </c>
      <c r="CK193" s="21">
        <v>1</v>
      </c>
      <c r="CL193" s="27" t="s">
        <v>2983</v>
      </c>
      <c r="CM193" s="20" t="s">
        <v>3321</v>
      </c>
      <c r="CN193" s="20" t="s">
        <v>3322</v>
      </c>
      <c r="CO193" s="20" t="s">
        <v>16</v>
      </c>
      <c r="CP193" s="20" t="s">
        <v>16</v>
      </c>
      <c r="CQ193" s="20" t="s">
        <v>16</v>
      </c>
      <c r="CR193" s="20" t="s">
        <v>16</v>
      </c>
      <c r="CS193" s="27">
        <v>12633769.32</v>
      </c>
      <c r="CT193" s="79">
        <f>IF(OR(CS193="",CS193="-"),"NA",IF(CS193&gt;10000000000,1,IF(CS193&gt;3000000000,2,IF(CS193&gt;1000000000,3,IF(CS193&gt;600000000,4,IF(CS193&gt;200000000,5,IF(CS193&gt;100000000,6,IF(CS193&gt;50000000,7,IF(CS193&gt;30000000,8,IF(CS193&gt;10000000,9,IF(CS193&gt;7000000,10,IF(CS193&gt;4000000,11,IF(CS193&gt;2000000,12,IF(CS193&gt;1000000,13,IF(CS193&gt;700000,14,IF(CS193&gt;600000,15,IF(CS193&gt;500000,16,IF(CS193&gt;400000,17,IF(CS193&gt;300000,18,IF(CS193&gt;200000,19,IF(CS193&gt;=0,20,ERROR”)))))))))))))))))))))</f>
        <v>9</v>
      </c>
      <c r="CU193" s="27">
        <v>14655172.4112</v>
      </c>
      <c r="CV193" s="27">
        <f t="shared" si="31"/>
        <v>2021403.0899999999</v>
      </c>
      <c r="CW193" s="32">
        <v>0.13793103441217036</v>
      </c>
      <c r="CX193" s="32">
        <v>0.86206896558782964</v>
      </c>
      <c r="CY193" s="27">
        <v>-1.1999998241662979E-3</v>
      </c>
      <c r="CZ193" s="20">
        <v>31</v>
      </c>
      <c r="DA193" s="66">
        <f>IF(OR(CZ193="",CZ193="-"),"NA",IF(CZ193&gt;300,1,IF(CZ193&gt;200,2,IF(CZ193&gt;100,3,IF(CZ193&gt;50,4,IF(CZ193&gt;40,5,IF(CZ193&gt;30,6,IF(CZ193&gt;20,7,IF(CZ193&gt;10,8,IF(CZ193&lt;=9,9,”ERROR”))))))))))</f>
        <v>6</v>
      </c>
      <c r="DB193" s="20">
        <v>223</v>
      </c>
      <c r="DC193" s="20">
        <v>7.4333333333333336</v>
      </c>
      <c r="DD193" s="20" t="s">
        <v>3264</v>
      </c>
      <c r="DE193" s="20">
        <v>0</v>
      </c>
      <c r="DF193" s="20"/>
      <c r="DG193" s="20">
        <v>0</v>
      </c>
      <c r="DH193" s="20">
        <v>0</v>
      </c>
      <c r="DI193" s="20">
        <v>1</v>
      </c>
      <c r="DJ193" s="20">
        <v>0</v>
      </c>
      <c r="DK193" s="20">
        <v>12518657.77</v>
      </c>
      <c r="DL193" s="68">
        <v>115111.55000000075</v>
      </c>
      <c r="DM193" s="20" t="s">
        <v>371</v>
      </c>
      <c r="DN193" s="34">
        <v>0</v>
      </c>
      <c r="DO193" s="33">
        <f t="shared" si="34"/>
        <v>1</v>
      </c>
      <c r="DP193" s="33">
        <f t="shared" si="35"/>
        <v>0</v>
      </c>
      <c r="DQ193" s="33">
        <f t="shared" si="36"/>
        <v>0</v>
      </c>
      <c r="DR193" s="33">
        <f t="shared" si="37"/>
        <v>1</v>
      </c>
      <c r="DS193" s="27">
        <f t="shared" si="38"/>
        <v>12633769.32</v>
      </c>
      <c r="DT193" s="27">
        <f t="shared" si="39"/>
        <v>0</v>
      </c>
      <c r="DU193" s="27">
        <f t="shared" si="40"/>
        <v>12633769.32</v>
      </c>
      <c r="DV193" s="27">
        <f t="shared" si="41"/>
        <v>0</v>
      </c>
      <c r="DW193" s="27">
        <f t="shared" si="47"/>
        <v>12633769.32</v>
      </c>
      <c r="DX193" s="20">
        <v>11</v>
      </c>
      <c r="DY193" s="20">
        <v>71</v>
      </c>
      <c r="DZ193" s="20">
        <v>9</v>
      </c>
      <c r="EA193" s="20" t="s">
        <v>2812</v>
      </c>
      <c r="EB193" s="20">
        <v>12633769.32</v>
      </c>
      <c r="EC193" s="20">
        <v>0</v>
      </c>
      <c r="ED193" s="20" t="s">
        <v>3081</v>
      </c>
      <c r="EE193" s="30">
        <v>0.1</v>
      </c>
      <c r="EF193" s="20">
        <v>1465517.24</v>
      </c>
      <c r="EG193" s="27" t="s">
        <v>602</v>
      </c>
      <c r="EH193" s="20">
        <v>12633769.32</v>
      </c>
      <c r="EI193" s="20">
        <v>0</v>
      </c>
      <c r="EJ193" s="20">
        <v>2</v>
      </c>
      <c r="EK193" s="20">
        <v>0</v>
      </c>
      <c r="EL193" s="20" t="s">
        <v>2806</v>
      </c>
      <c r="EM193" s="20" t="s">
        <v>3314</v>
      </c>
      <c r="EN193" s="20" t="s">
        <v>16</v>
      </c>
      <c r="EO193" s="20" t="s">
        <v>3319</v>
      </c>
      <c r="EP193" s="20" t="s">
        <v>16</v>
      </c>
      <c r="EQ193" s="20" t="s">
        <v>16</v>
      </c>
      <c r="ER193" s="20" t="s">
        <v>3323</v>
      </c>
      <c r="ES193" s="20" t="s">
        <v>3324</v>
      </c>
      <c r="ET193" s="20">
        <v>1605</v>
      </c>
      <c r="EU193" s="20" t="s">
        <v>1220</v>
      </c>
      <c r="EV193" s="20" t="s">
        <v>406</v>
      </c>
      <c r="EW193" s="20" t="s">
        <v>251</v>
      </c>
      <c r="EX193" s="34">
        <v>13</v>
      </c>
      <c r="EY193" s="58">
        <v>1</v>
      </c>
      <c r="EZ193" s="21"/>
    </row>
    <row r="194" spans="1:156" s="64" customFormat="1" ht="12.75" customHeight="1" x14ac:dyDescent="0.2">
      <c r="A194" s="64" t="s">
        <v>2996</v>
      </c>
      <c r="B194" s="64" t="s">
        <v>393</v>
      </c>
      <c r="C194" s="64">
        <v>1039131</v>
      </c>
      <c r="D194" s="64" t="s">
        <v>2996</v>
      </c>
      <c r="E194" s="64" t="s">
        <v>2997</v>
      </c>
      <c r="F194" s="64" t="s">
        <v>393</v>
      </c>
      <c r="G194" s="20" t="s">
        <v>194</v>
      </c>
      <c r="H194" s="20">
        <v>6220</v>
      </c>
      <c r="I194" s="20" t="s">
        <v>358</v>
      </c>
      <c r="J194" s="22" t="s">
        <v>2998</v>
      </c>
      <c r="K194" s="23">
        <v>0</v>
      </c>
      <c r="L194" s="23">
        <v>1</v>
      </c>
      <c r="M194" s="23" t="s">
        <v>16</v>
      </c>
      <c r="N194" s="23">
        <v>1</v>
      </c>
      <c r="O194" s="24" t="s">
        <v>395</v>
      </c>
      <c r="P194" s="20" t="s">
        <v>2999</v>
      </c>
      <c r="Q194" s="20" t="s">
        <v>3000</v>
      </c>
      <c r="R194" s="20" t="s">
        <v>3001</v>
      </c>
      <c r="S194" s="20">
        <v>101</v>
      </c>
      <c r="T194" s="25" t="s">
        <v>2772</v>
      </c>
      <c r="U194" s="20" t="s">
        <v>795</v>
      </c>
      <c r="V194" s="20" t="s">
        <v>251</v>
      </c>
      <c r="W194" s="26">
        <v>31384</v>
      </c>
      <c r="X194" s="20">
        <v>167</v>
      </c>
      <c r="Y194" s="20" t="s">
        <v>251</v>
      </c>
      <c r="Z194" s="20">
        <f t="shared" si="32"/>
        <v>11110</v>
      </c>
      <c r="AA194" s="20" t="s">
        <v>3002</v>
      </c>
      <c r="AB194" s="20">
        <v>46101</v>
      </c>
      <c r="AC194" s="27">
        <v>8380018.0599999996</v>
      </c>
      <c r="AD194" s="20" t="s">
        <v>2806</v>
      </c>
      <c r="AE194" s="20" t="s">
        <v>3003</v>
      </c>
      <c r="AF194" s="20">
        <v>1</v>
      </c>
      <c r="AG194" s="20">
        <v>1</v>
      </c>
      <c r="AH194" s="21" t="s">
        <v>16</v>
      </c>
      <c r="AI194" s="21" t="s">
        <v>4862</v>
      </c>
      <c r="AJ194" s="20">
        <v>10</v>
      </c>
      <c r="AK194" s="20">
        <v>1</v>
      </c>
      <c r="AL194" s="20" t="s">
        <v>16</v>
      </c>
      <c r="AM194" s="20">
        <v>0</v>
      </c>
      <c r="AN194" s="20">
        <v>1</v>
      </c>
      <c r="AO194" s="20" t="s">
        <v>16</v>
      </c>
      <c r="AP194" s="26">
        <v>42509</v>
      </c>
      <c r="AQ194" s="26">
        <v>42475</v>
      </c>
      <c r="AR194" s="26" t="s">
        <v>16</v>
      </c>
      <c r="AS194" s="20">
        <v>4</v>
      </c>
      <c r="AT194" s="26">
        <v>42529</v>
      </c>
      <c r="AU194" s="26">
        <v>42479</v>
      </c>
      <c r="AV194" s="26" t="s">
        <v>16</v>
      </c>
      <c r="AW194" s="28" t="s">
        <v>16</v>
      </c>
      <c r="AX194" s="28" t="s">
        <v>16</v>
      </c>
      <c r="AY194" s="28" t="s">
        <v>16</v>
      </c>
      <c r="AZ194" s="28" t="s">
        <v>16</v>
      </c>
      <c r="BA194" s="28" t="s">
        <v>16</v>
      </c>
      <c r="BB194" s="29">
        <v>1</v>
      </c>
      <c r="BC194" s="26">
        <v>42494</v>
      </c>
      <c r="BD194" s="26">
        <v>42735</v>
      </c>
      <c r="BE194" s="26">
        <v>42493</v>
      </c>
      <c r="BF194" s="20" t="s">
        <v>2998</v>
      </c>
      <c r="BG194" s="30">
        <v>0.2</v>
      </c>
      <c r="BH194" s="27">
        <v>1676003.612</v>
      </c>
      <c r="BI194" s="20">
        <v>1</v>
      </c>
      <c r="BJ194" s="20">
        <v>5</v>
      </c>
      <c r="BK194" s="20">
        <v>2</v>
      </c>
      <c r="BL194" s="20">
        <v>8380018.0599999996</v>
      </c>
      <c r="BM194" s="20">
        <v>2</v>
      </c>
      <c r="BN194" s="20" t="s">
        <v>16</v>
      </c>
      <c r="BO194" s="20" t="s">
        <v>16</v>
      </c>
      <c r="BP194" s="20" t="s">
        <v>16</v>
      </c>
      <c r="BQ194" s="20" t="s">
        <v>16</v>
      </c>
      <c r="BR194" s="20" t="s">
        <v>16</v>
      </c>
      <c r="BS194" s="20" t="s">
        <v>16</v>
      </c>
      <c r="BT194" s="20">
        <v>2</v>
      </c>
      <c r="BU194" s="20">
        <v>0</v>
      </c>
      <c r="BV194" s="20">
        <v>1</v>
      </c>
      <c r="BW194" s="20">
        <v>3</v>
      </c>
      <c r="BX194" s="20">
        <v>2</v>
      </c>
      <c r="BY194" s="20" t="s">
        <v>289</v>
      </c>
      <c r="BZ194" s="20" t="s">
        <v>341</v>
      </c>
      <c r="CA194" s="20" t="s">
        <v>16</v>
      </c>
      <c r="CB194" s="20">
        <v>1</v>
      </c>
      <c r="CC194" s="20">
        <v>0</v>
      </c>
      <c r="CD194" s="20">
        <v>1</v>
      </c>
      <c r="CE194" s="20">
        <f t="shared" si="33"/>
        <v>2</v>
      </c>
      <c r="CF194" s="20" t="str">
        <f t="shared" si="44"/>
        <v>YES</v>
      </c>
      <c r="CG194" s="20" t="str">
        <f t="shared" si="45"/>
        <v>YES</v>
      </c>
      <c r="CH194" s="20">
        <v>1</v>
      </c>
      <c r="CI194" s="27">
        <v>2</v>
      </c>
      <c r="CJ194" s="27" t="s">
        <v>16</v>
      </c>
      <c r="CK194" s="21" t="s">
        <v>4864</v>
      </c>
      <c r="CL194" s="50" t="s">
        <v>16</v>
      </c>
      <c r="CM194" s="20" t="s">
        <v>3004</v>
      </c>
      <c r="CN194" s="20" t="s">
        <v>3005</v>
      </c>
      <c r="CO194" s="20" t="s">
        <v>16</v>
      </c>
      <c r="CP194" s="20" t="s">
        <v>16</v>
      </c>
      <c r="CQ194" s="20" t="s">
        <v>16</v>
      </c>
      <c r="CR194" s="20" t="s">
        <v>16</v>
      </c>
      <c r="CS194" s="27">
        <v>8380018.0599999996</v>
      </c>
      <c r="CT194" s="79">
        <f>IF(OR(CS194="",CS194="-"),"NA",IF(CS194&gt;10000000000,1,IF(CS194&gt;3000000000,2,IF(CS194&gt;1000000000,3,IF(CS194&gt;600000000,4,IF(CS194&gt;200000000,5,IF(CS194&gt;100000000,6,IF(CS194&gt;50000000,7,IF(CS194&gt;30000000,8,IF(CS194&gt;10000000,9,IF(CS194&gt;7000000,10,IF(CS194&gt;4000000,11,IF(CS194&gt;2000000,12,IF(CS194&gt;1000000,13,IF(CS194&gt;700000,14,IF(CS194&gt;600000,15,IF(CS194&gt;500000,16,IF(CS194&gt;400000,17,IF(CS194&gt;300000,18,IF(CS194&gt;200000,19,IF(CS194&gt;=0,20,ERROR”)))))))))))))))))))))</f>
        <v>10</v>
      </c>
      <c r="CU194" s="27">
        <v>9720820.9495999981</v>
      </c>
      <c r="CV194" s="27">
        <f t="shared" ref="CV194:CV257" si="48">(AC194-CS194)</f>
        <v>0</v>
      </c>
      <c r="CW194" s="32">
        <v>0</v>
      </c>
      <c r="CX194" s="32">
        <v>1</v>
      </c>
      <c r="CY194" s="27">
        <v>-1340802.8895999985</v>
      </c>
      <c r="CZ194" s="20">
        <v>23</v>
      </c>
      <c r="DA194" s="66">
        <f>IF(OR(CZ194="",CZ194="-"),"NA",IF(CZ194&gt;300,1,IF(CZ194&gt;200,2,IF(CZ194&gt;100,3,IF(CZ194&gt;50,4,IF(CZ194&gt;40,5,IF(CZ194&gt;30,6,IF(CZ194&gt;20,7,IF(CZ194&gt;10,8,IF(CZ194&lt;=9,9,”ERROR”))))))))))</f>
        <v>7</v>
      </c>
      <c r="DB194" s="20">
        <v>241</v>
      </c>
      <c r="DC194" s="20">
        <v>8.0333333333333332</v>
      </c>
      <c r="DD194" s="20" t="s">
        <v>3006</v>
      </c>
      <c r="DE194" s="20">
        <v>1</v>
      </c>
      <c r="DF194" s="20">
        <v>1</v>
      </c>
      <c r="DG194" s="20" t="s">
        <v>3007</v>
      </c>
      <c r="DH194" s="20">
        <v>4</v>
      </c>
      <c r="DI194" s="20">
        <v>2</v>
      </c>
      <c r="DJ194" s="20">
        <v>0</v>
      </c>
      <c r="DK194" s="20" t="s">
        <v>16</v>
      </c>
      <c r="DL194" s="20" t="s">
        <v>16</v>
      </c>
      <c r="DM194" s="20" t="s">
        <v>16</v>
      </c>
      <c r="DN194" s="20"/>
      <c r="DO194" s="33">
        <f t="shared" si="34"/>
        <v>1</v>
      </c>
      <c r="DP194" s="33">
        <f t="shared" si="35"/>
        <v>0</v>
      </c>
      <c r="DQ194" s="33">
        <f t="shared" si="36"/>
        <v>0</v>
      </c>
      <c r="DR194" s="33">
        <f t="shared" si="37"/>
        <v>1</v>
      </c>
      <c r="DS194" s="27">
        <f t="shared" si="38"/>
        <v>8380018.0599999996</v>
      </c>
      <c r="DT194" s="27">
        <f t="shared" si="39"/>
        <v>0</v>
      </c>
      <c r="DU194" s="27">
        <f t="shared" si="40"/>
        <v>8380018.0599999996</v>
      </c>
      <c r="DV194" s="27">
        <f t="shared" si="41"/>
        <v>0</v>
      </c>
      <c r="DW194" s="27">
        <f t="shared" ref="DW194:DW212" si="49">(DS194/DO194)</f>
        <v>8380018.0599999996</v>
      </c>
      <c r="DX194" s="20">
        <v>10</v>
      </c>
      <c r="DY194" s="20">
        <v>77</v>
      </c>
      <c r="DZ194" s="20">
        <v>16</v>
      </c>
      <c r="EA194" s="20" t="s">
        <v>2812</v>
      </c>
      <c r="EB194" s="20">
        <v>8380018.0599999996</v>
      </c>
      <c r="EC194" s="20">
        <v>0</v>
      </c>
      <c r="ED194" s="20" t="s">
        <v>2950</v>
      </c>
      <c r="EE194" s="30">
        <v>0.1</v>
      </c>
      <c r="EF194" s="20">
        <v>972082.09</v>
      </c>
      <c r="EG194" s="27" t="s">
        <v>403</v>
      </c>
      <c r="EH194" s="20">
        <v>8380018.0599999996</v>
      </c>
      <c r="EI194" s="20">
        <v>2</v>
      </c>
      <c r="EJ194" s="20">
        <v>3</v>
      </c>
      <c r="EK194" s="20">
        <v>2</v>
      </c>
      <c r="EL194" s="20" t="s">
        <v>2806</v>
      </c>
      <c r="EM194" s="20" t="s">
        <v>2998</v>
      </c>
      <c r="EN194" s="20" t="s">
        <v>16</v>
      </c>
      <c r="EO194" s="20" t="s">
        <v>3003</v>
      </c>
      <c r="EP194" s="20" t="s">
        <v>16</v>
      </c>
      <c r="EQ194" s="20">
        <v>2</v>
      </c>
      <c r="ER194" s="20" t="s">
        <v>3008</v>
      </c>
      <c r="ES194" s="20" t="s">
        <v>3001</v>
      </c>
      <c r="ET194" s="20">
        <v>101</v>
      </c>
      <c r="EU194" s="20" t="s">
        <v>2772</v>
      </c>
      <c r="EV194" s="20" t="s">
        <v>799</v>
      </c>
      <c r="EW194" s="20" t="s">
        <v>251</v>
      </c>
      <c r="EX194" s="34">
        <v>14</v>
      </c>
      <c r="EY194" s="58">
        <v>1</v>
      </c>
      <c r="EZ194" s="21"/>
    </row>
    <row r="195" spans="1:156" s="64" customFormat="1" ht="12.75" customHeight="1" x14ac:dyDescent="0.2">
      <c r="A195" s="64" t="s">
        <v>3267</v>
      </c>
      <c r="B195" s="64" t="s">
        <v>587</v>
      </c>
      <c r="C195" s="64">
        <v>811716</v>
      </c>
      <c r="D195" s="64" t="s">
        <v>3267</v>
      </c>
      <c r="E195" s="64" t="s">
        <v>3268</v>
      </c>
      <c r="F195" s="64" t="s">
        <v>587</v>
      </c>
      <c r="G195" s="20" t="s">
        <v>194</v>
      </c>
      <c r="H195" s="20">
        <v>6220</v>
      </c>
      <c r="I195" s="20" t="s">
        <v>358</v>
      </c>
      <c r="J195" s="22" t="s">
        <v>3269</v>
      </c>
      <c r="K195" s="23">
        <v>0</v>
      </c>
      <c r="L195" s="23">
        <v>1</v>
      </c>
      <c r="M195" s="23" t="s">
        <v>16</v>
      </c>
      <c r="N195" s="23">
        <v>1</v>
      </c>
      <c r="O195" s="24" t="s">
        <v>382</v>
      </c>
      <c r="P195" s="20" t="s">
        <v>812</v>
      </c>
      <c r="Q195" s="20" t="s">
        <v>813</v>
      </c>
      <c r="R195" s="20" t="s">
        <v>814</v>
      </c>
      <c r="S195" s="20">
        <v>174</v>
      </c>
      <c r="T195" s="25" t="s">
        <v>3270</v>
      </c>
      <c r="U195" s="20" t="s">
        <v>807</v>
      </c>
      <c r="V195" s="20" t="s">
        <v>251</v>
      </c>
      <c r="W195" s="26">
        <v>30033</v>
      </c>
      <c r="X195" s="20">
        <v>112</v>
      </c>
      <c r="Y195" s="20" t="s">
        <v>251</v>
      </c>
      <c r="Z195" s="20">
        <f t="shared" ref="Z195:Z258" si="50">IFERROR(_xlfn.DAYS(BC195,W195),"-")</f>
        <v>12135</v>
      </c>
      <c r="AA195" s="20" t="s">
        <v>815</v>
      </c>
      <c r="AB195" s="20">
        <v>46101</v>
      </c>
      <c r="AC195" s="27">
        <v>7000000</v>
      </c>
      <c r="AD195" s="20" t="s">
        <v>2806</v>
      </c>
      <c r="AE195" s="20" t="s">
        <v>3271</v>
      </c>
      <c r="AF195" s="20">
        <v>1</v>
      </c>
      <c r="AG195" s="20">
        <v>0</v>
      </c>
      <c r="AH195" s="21" t="s">
        <v>16</v>
      </c>
      <c r="AI195" s="21" t="s">
        <v>4862</v>
      </c>
      <c r="AJ195" s="20" t="s">
        <v>16</v>
      </c>
      <c r="AK195" s="20" t="s">
        <v>16</v>
      </c>
      <c r="AL195" s="20" t="s">
        <v>16</v>
      </c>
      <c r="AM195" s="20" t="s">
        <v>16</v>
      </c>
      <c r="AN195" s="20" t="s">
        <v>16</v>
      </c>
      <c r="AO195" s="20" t="s">
        <v>16</v>
      </c>
      <c r="AP195" s="26">
        <v>42516</v>
      </c>
      <c r="AQ195" s="26">
        <v>42136</v>
      </c>
      <c r="AR195" s="26" t="s">
        <v>16</v>
      </c>
      <c r="AS195" s="20">
        <v>4</v>
      </c>
      <c r="AT195" s="26">
        <v>42531</v>
      </c>
      <c r="AU195" s="26">
        <v>42139</v>
      </c>
      <c r="AV195" s="26" t="s">
        <v>16</v>
      </c>
      <c r="AW195" s="28" t="s">
        <v>16</v>
      </c>
      <c r="AX195" s="28" t="s">
        <v>16</v>
      </c>
      <c r="AY195" s="28" t="s">
        <v>16</v>
      </c>
      <c r="AZ195" s="28" t="s">
        <v>16</v>
      </c>
      <c r="BA195" s="28" t="s">
        <v>16</v>
      </c>
      <c r="BB195" s="29">
        <v>0</v>
      </c>
      <c r="BC195" s="26">
        <v>42168</v>
      </c>
      <c r="BD195" s="26">
        <v>42212</v>
      </c>
      <c r="BE195" s="26">
        <v>42153</v>
      </c>
      <c r="BF195" s="20" t="s">
        <v>3269</v>
      </c>
      <c r="BG195" s="30">
        <v>0.3</v>
      </c>
      <c r="BH195" s="27">
        <v>1799399.5559999999</v>
      </c>
      <c r="BI195" s="20">
        <v>1</v>
      </c>
      <c r="BJ195" s="20">
        <v>5</v>
      </c>
      <c r="BK195" s="20">
        <v>2</v>
      </c>
      <c r="BL195" s="20">
        <v>5997998.5199999996</v>
      </c>
      <c r="BM195" s="20">
        <v>5</v>
      </c>
      <c r="BN195" s="20" t="s">
        <v>16</v>
      </c>
      <c r="BO195" s="20" t="s">
        <v>16</v>
      </c>
      <c r="BP195" s="20" t="s">
        <v>16</v>
      </c>
      <c r="BQ195" s="20" t="s">
        <v>16</v>
      </c>
      <c r="BR195" s="20" t="s">
        <v>16</v>
      </c>
      <c r="BS195" s="20" t="s">
        <v>16</v>
      </c>
      <c r="BT195" s="20" t="s">
        <v>16</v>
      </c>
      <c r="BU195" s="20">
        <v>13</v>
      </c>
      <c r="BV195" s="20">
        <v>0</v>
      </c>
      <c r="BW195" s="20">
        <v>5</v>
      </c>
      <c r="BX195" s="20">
        <v>2</v>
      </c>
      <c r="BY195" s="20" t="s">
        <v>341</v>
      </c>
      <c r="BZ195" s="20" t="s">
        <v>16</v>
      </c>
      <c r="CA195" s="20" t="s">
        <v>16</v>
      </c>
      <c r="CB195" s="20">
        <v>0</v>
      </c>
      <c r="CC195" s="20">
        <v>0</v>
      </c>
      <c r="CD195" s="20">
        <v>2</v>
      </c>
      <c r="CE195" s="20">
        <f t="shared" ref="CE195:CE258" si="51">SUM(CB195:CD195)</f>
        <v>2</v>
      </c>
      <c r="CF195" s="20" t="str">
        <f t="shared" si="44"/>
        <v>YES</v>
      </c>
      <c r="CG195" s="20" t="str">
        <f t="shared" si="45"/>
        <v>YES</v>
      </c>
      <c r="CH195" s="20">
        <v>3</v>
      </c>
      <c r="CI195" s="27">
        <v>2</v>
      </c>
      <c r="CJ195" s="27">
        <v>377099.49000000022</v>
      </c>
      <c r="CK195" s="21">
        <v>1</v>
      </c>
      <c r="CL195" s="27">
        <v>418555.20000000019</v>
      </c>
      <c r="CM195" s="20" t="s">
        <v>3272</v>
      </c>
      <c r="CN195" s="20" t="s">
        <v>3273</v>
      </c>
      <c r="CO195" s="20" t="s">
        <v>3274</v>
      </c>
      <c r="CP195" s="20" t="s">
        <v>3275</v>
      </c>
      <c r="CQ195" s="20"/>
      <c r="CR195" s="20"/>
      <c r="CS195" s="27">
        <v>5997998.5199999996</v>
      </c>
      <c r="CT195" s="79">
        <f>IF(OR(CS195="",CS195="-"),"NA",IF(CS195&gt;10000000000,1,IF(CS195&gt;3000000000,2,IF(CS195&gt;1000000000,3,IF(CS195&gt;600000000,4,IF(CS195&gt;200000000,5,IF(CS195&gt;100000000,6,IF(CS195&gt;50000000,7,IF(CS195&gt;30000000,8,IF(CS195&gt;10000000,9,IF(CS195&gt;7000000,10,IF(CS195&gt;4000000,11,IF(CS195&gt;2000000,12,IF(CS195&gt;1000000,13,IF(CS195&gt;700000,14,IF(CS195&gt;600000,15,IF(CS195&gt;500000,16,IF(CS195&gt;400000,17,IF(CS195&gt;300000,18,IF(CS195&gt;200000,19,IF(CS195&gt;=0,20,ERROR”)))))))))))))))))))))</f>
        <v>11</v>
      </c>
      <c r="CU195" s="27">
        <v>6957678.2831999986</v>
      </c>
      <c r="CV195" s="27">
        <f t="shared" si="48"/>
        <v>1002001.4800000004</v>
      </c>
      <c r="CW195" s="32">
        <v>0.14314306857142864</v>
      </c>
      <c r="CX195" s="32">
        <v>0.85685693142857133</v>
      </c>
      <c r="CY195" s="27">
        <v>42321.71680000145</v>
      </c>
      <c r="CZ195" s="20">
        <v>36</v>
      </c>
      <c r="DA195" s="66">
        <f>IF(OR(CZ195="",CZ195="-"),"NA",IF(CZ195&gt;300,1,IF(CZ195&gt;200,2,IF(CZ195&gt;100,3,IF(CZ195&gt;50,4,IF(CZ195&gt;40,5,IF(CZ195&gt;30,6,IF(CZ195&gt;20,7,IF(CZ195&gt;10,8,IF(CZ195&lt;=9,9,”ERROR”))))))))))</f>
        <v>6</v>
      </c>
      <c r="DB195" s="20">
        <v>44</v>
      </c>
      <c r="DC195" s="20">
        <v>1.4666666666666666</v>
      </c>
      <c r="DD195" s="20" t="s">
        <v>3264</v>
      </c>
      <c r="DE195" s="20">
        <v>0</v>
      </c>
      <c r="DF195" s="20"/>
      <c r="DG195" s="20">
        <v>0</v>
      </c>
      <c r="DH195" s="20">
        <v>0</v>
      </c>
      <c r="DI195" s="20">
        <v>1</v>
      </c>
      <c r="DJ195" s="20">
        <v>0</v>
      </c>
      <c r="DK195" s="27">
        <v>5997998.5199999996</v>
      </c>
      <c r="DL195" s="76">
        <v>0</v>
      </c>
      <c r="DM195" s="51">
        <v>42259</v>
      </c>
      <c r="DN195" s="34">
        <v>1</v>
      </c>
      <c r="DO195" s="33">
        <f t="shared" ref="DO195:DO258" si="52">COUNTIF($P$2:$P$338,P195)</f>
        <v>2</v>
      </c>
      <c r="DP195" s="33">
        <f t="shared" ref="DP195:DP258" si="53">COUNTIFS($AD$2:$AD$338, "LP",$P$2:$P$338,P195)</f>
        <v>1</v>
      </c>
      <c r="DQ195" s="33">
        <f t="shared" ref="DQ195:DQ258" si="54">COUNTIFS($AD$2:$AD$338, "AD",$P$2:$P$338,P195)</f>
        <v>0</v>
      </c>
      <c r="DR195" s="33">
        <f t="shared" ref="DR195:DR258" si="55">COUNTIFS($AD$2:$AD$338, "IR", $P$2:$P$338,P195)</f>
        <v>1</v>
      </c>
      <c r="DS195" s="27">
        <f t="shared" ref="DS195:DS258" si="56">SUMIF($P$2:$P$338,P195,$CS$2:$CS$338)</f>
        <v>1163437741.52</v>
      </c>
      <c r="DT195" s="27">
        <f t="shared" ref="DT195:DT258" si="57">SUMIFS($CS$2:$CS$338,$AD$2:$AD$338,"LP",$P$2:$P$338,P195)</f>
        <v>1157439743</v>
      </c>
      <c r="DU195" s="27">
        <f t="shared" ref="DU195:DU258" si="58">SUMIFS($CS$2:$CS$338,$AD$2:$AD$338,"IR",$P$2:$P$338,P195 )</f>
        <v>5997998.5199999996</v>
      </c>
      <c r="DV195" s="27">
        <f t="shared" ref="DV195:DV258" si="59">SUMIFS($CS$2:$CS$338,$AD$2:$AD$338,"AD",$P$2:$P$338,P195)</f>
        <v>0</v>
      </c>
      <c r="DW195" s="27">
        <f t="shared" si="49"/>
        <v>581718870.75999999</v>
      </c>
      <c r="DX195" s="20">
        <v>11</v>
      </c>
      <c r="DY195" s="20">
        <v>69</v>
      </c>
      <c r="DZ195" s="20">
        <v>9</v>
      </c>
      <c r="EA195" s="20" t="s">
        <v>2812</v>
      </c>
      <c r="EB195" s="20">
        <v>5997998.5199999996</v>
      </c>
      <c r="EC195" s="30">
        <v>0.1</v>
      </c>
      <c r="ED195" s="20" t="s">
        <v>3056</v>
      </c>
      <c r="EE195" s="30">
        <v>0.1</v>
      </c>
      <c r="EF195" s="20">
        <v>695766.66</v>
      </c>
      <c r="EG195" s="20" t="s">
        <v>1045</v>
      </c>
      <c r="EH195" s="20">
        <v>5997998.5199999996</v>
      </c>
      <c r="EI195" s="20">
        <v>5</v>
      </c>
      <c r="EJ195" s="20">
        <v>5</v>
      </c>
      <c r="EK195" s="20">
        <v>2</v>
      </c>
      <c r="EL195" s="20" t="s">
        <v>2806</v>
      </c>
      <c r="EM195" s="20" t="s">
        <v>3269</v>
      </c>
      <c r="EN195" s="20" t="s">
        <v>16</v>
      </c>
      <c r="EO195" s="20" t="s">
        <v>3271</v>
      </c>
      <c r="EP195" s="20" t="s">
        <v>16</v>
      </c>
      <c r="EQ195" s="20" t="s">
        <v>16</v>
      </c>
      <c r="ER195" s="20" t="s">
        <v>816</v>
      </c>
      <c r="ES195" s="20" t="s">
        <v>3276</v>
      </c>
      <c r="ET195" s="20">
        <v>174</v>
      </c>
      <c r="EU195" s="20" t="s">
        <v>3270</v>
      </c>
      <c r="EV195" s="20" t="s">
        <v>811</v>
      </c>
      <c r="EW195" s="20" t="s">
        <v>251</v>
      </c>
      <c r="EX195" s="34">
        <v>14</v>
      </c>
      <c r="EY195" s="58">
        <v>1</v>
      </c>
      <c r="EZ195" s="21"/>
    </row>
    <row r="196" spans="1:156" s="64" customFormat="1" ht="12.75" customHeight="1" x14ac:dyDescent="0.2">
      <c r="A196" s="64" t="s">
        <v>3019</v>
      </c>
      <c r="B196" s="64" t="s">
        <v>401</v>
      </c>
      <c r="C196" s="64">
        <v>1063459</v>
      </c>
      <c r="D196" s="64" t="s">
        <v>3019</v>
      </c>
      <c r="E196" s="64" t="s">
        <v>3020</v>
      </c>
      <c r="F196" s="64" t="s">
        <v>401</v>
      </c>
      <c r="G196" s="20" t="s">
        <v>194</v>
      </c>
      <c r="H196" s="20">
        <v>6220</v>
      </c>
      <c r="I196" s="20" t="s">
        <v>358</v>
      </c>
      <c r="J196" s="22" t="s">
        <v>3021</v>
      </c>
      <c r="K196" s="23">
        <v>0</v>
      </c>
      <c r="L196" s="23">
        <v>1</v>
      </c>
      <c r="M196" s="23" t="s">
        <v>16</v>
      </c>
      <c r="N196" s="23">
        <v>1</v>
      </c>
      <c r="O196" s="24" t="s">
        <v>409</v>
      </c>
      <c r="P196" s="20" t="s">
        <v>3022</v>
      </c>
      <c r="Q196" s="20" t="s">
        <v>3023</v>
      </c>
      <c r="R196" s="20" t="s">
        <v>2346</v>
      </c>
      <c r="S196" s="20">
        <v>390</v>
      </c>
      <c r="T196" s="25" t="s">
        <v>1308</v>
      </c>
      <c r="U196" s="20" t="s">
        <v>795</v>
      </c>
      <c r="V196" s="20" t="s">
        <v>251</v>
      </c>
      <c r="W196" s="26">
        <v>30300</v>
      </c>
      <c r="X196" s="20">
        <v>28</v>
      </c>
      <c r="Y196" s="20" t="s">
        <v>251</v>
      </c>
      <c r="Z196" s="20">
        <f t="shared" si="50"/>
        <v>12243</v>
      </c>
      <c r="AA196" s="20" t="s">
        <v>3024</v>
      </c>
      <c r="AB196" s="20">
        <v>46101</v>
      </c>
      <c r="AC196" s="27">
        <v>37931034.479999997</v>
      </c>
      <c r="AD196" s="20" t="s">
        <v>2806</v>
      </c>
      <c r="AE196" s="20" t="s">
        <v>3025</v>
      </c>
      <c r="AF196" s="20">
        <v>4</v>
      </c>
      <c r="AG196" s="20">
        <v>1</v>
      </c>
      <c r="AH196" s="21" t="s">
        <v>2959</v>
      </c>
      <c r="AI196" s="21" t="s">
        <v>2631</v>
      </c>
      <c r="AJ196" s="20">
        <v>2</v>
      </c>
      <c r="AK196" s="20">
        <v>1</v>
      </c>
      <c r="AL196" s="20">
        <v>0</v>
      </c>
      <c r="AM196" s="20">
        <v>0</v>
      </c>
      <c r="AN196" s="20">
        <v>0</v>
      </c>
      <c r="AO196" s="20" t="s">
        <v>16</v>
      </c>
      <c r="AP196" s="26">
        <v>42516</v>
      </c>
      <c r="AQ196" s="26">
        <v>42510</v>
      </c>
      <c r="AR196" s="26" t="s">
        <v>16</v>
      </c>
      <c r="AS196" s="20">
        <v>4</v>
      </c>
      <c r="AT196" s="26">
        <v>42531</v>
      </c>
      <c r="AU196" s="26">
        <v>42514</v>
      </c>
      <c r="AV196" s="26" t="s">
        <v>16</v>
      </c>
      <c r="AW196" s="28" t="s">
        <v>16</v>
      </c>
      <c r="AX196" s="28" t="s">
        <v>16</v>
      </c>
      <c r="AY196" s="28" t="s">
        <v>16</v>
      </c>
      <c r="AZ196" s="28" t="s">
        <v>16</v>
      </c>
      <c r="BA196" s="28" t="s">
        <v>16</v>
      </c>
      <c r="BB196" s="29">
        <v>1</v>
      </c>
      <c r="BC196" s="26">
        <v>42543</v>
      </c>
      <c r="BD196" s="26">
        <v>42877</v>
      </c>
      <c r="BE196" s="26">
        <v>42528</v>
      </c>
      <c r="BF196" s="20" t="s">
        <v>3021</v>
      </c>
      <c r="BG196" s="30">
        <v>0.4</v>
      </c>
      <c r="BH196" s="27">
        <v>17660027.216000002</v>
      </c>
      <c r="BI196" s="20">
        <v>1</v>
      </c>
      <c r="BJ196" s="20">
        <v>5</v>
      </c>
      <c r="BK196" s="20">
        <v>2</v>
      </c>
      <c r="BL196" s="20">
        <v>44150068.039999999</v>
      </c>
      <c r="BM196" s="20">
        <v>3</v>
      </c>
      <c r="BN196" s="20" t="s">
        <v>16</v>
      </c>
      <c r="BO196" s="20" t="s">
        <v>16</v>
      </c>
      <c r="BP196" s="20" t="s">
        <v>16</v>
      </c>
      <c r="BQ196" s="20" t="s">
        <v>16</v>
      </c>
      <c r="BR196" s="20" t="s">
        <v>16</v>
      </c>
      <c r="BS196" s="20" t="s">
        <v>16</v>
      </c>
      <c r="BT196" s="20">
        <v>2</v>
      </c>
      <c r="BU196" s="20">
        <v>3</v>
      </c>
      <c r="BV196" s="20">
        <v>1</v>
      </c>
      <c r="BW196" s="20">
        <v>3</v>
      </c>
      <c r="BX196" s="20">
        <v>2</v>
      </c>
      <c r="BY196" s="20" t="s">
        <v>341</v>
      </c>
      <c r="BZ196" s="20" t="s">
        <v>16</v>
      </c>
      <c r="CA196" s="20" t="s">
        <v>16</v>
      </c>
      <c r="CB196" s="20">
        <v>0</v>
      </c>
      <c r="CC196" s="20">
        <v>0</v>
      </c>
      <c r="CD196" s="20">
        <v>2</v>
      </c>
      <c r="CE196" s="20">
        <f t="shared" si="51"/>
        <v>2</v>
      </c>
      <c r="CF196" s="20" t="str">
        <f t="shared" si="44"/>
        <v>YES</v>
      </c>
      <c r="CG196" s="20" t="str">
        <f t="shared" si="45"/>
        <v>YES</v>
      </c>
      <c r="CH196" s="20">
        <v>1</v>
      </c>
      <c r="CI196" s="27">
        <v>2</v>
      </c>
      <c r="CJ196" s="27" t="s">
        <v>16</v>
      </c>
      <c r="CK196" s="21" t="s">
        <v>4864</v>
      </c>
      <c r="CL196" s="27" t="s">
        <v>16</v>
      </c>
      <c r="CM196" s="20" t="s">
        <v>3026</v>
      </c>
      <c r="CN196" s="20" t="s">
        <v>3027</v>
      </c>
      <c r="CO196" s="20" t="s">
        <v>16</v>
      </c>
      <c r="CP196" s="20" t="s">
        <v>16</v>
      </c>
      <c r="CQ196" s="20" t="s">
        <v>16</v>
      </c>
      <c r="CR196" s="20" t="s">
        <v>16</v>
      </c>
      <c r="CS196" s="27">
        <v>44150068.039999999</v>
      </c>
      <c r="CT196" s="79">
        <f>IF(OR(CS196="",CS196="-"),"NA",IF(CS196&gt;10000000000,1,IF(CS196&gt;3000000000,2,IF(CS196&gt;1000000000,3,IF(CS196&gt;600000000,4,IF(CS196&gt;200000000,5,IF(CS196&gt;100000000,6,IF(CS196&gt;50000000,7,IF(CS196&gt;30000000,8,IF(CS196&gt;10000000,9,IF(CS196&gt;7000000,10,IF(CS196&gt;4000000,11,IF(CS196&gt;2000000,12,IF(CS196&gt;1000000,13,IF(CS196&gt;700000,14,IF(CS196&gt;600000,15,IF(CS196&gt;500000,16,IF(CS196&gt;400000,17,IF(CS196&gt;300000,18,IF(CS196&gt;200000,19,IF(CS196&gt;=0,20,ERROR”)))))))))))))))))))))</f>
        <v>8</v>
      </c>
      <c r="CU196" s="27">
        <v>51214078.926399998</v>
      </c>
      <c r="CV196" s="27">
        <f t="shared" si="48"/>
        <v>-6219033.5600000024</v>
      </c>
      <c r="CW196" s="32">
        <v>-0.16395633932101508</v>
      </c>
      <c r="CX196" s="32">
        <v>1.1639563393210151</v>
      </c>
      <c r="CY196" s="27">
        <v>-13283044.446400002</v>
      </c>
      <c r="CZ196" s="20">
        <v>37</v>
      </c>
      <c r="DA196" s="66">
        <f>IF(OR(CZ196="",CZ196="-"),"NA",IF(CZ196&gt;300,1,IF(CZ196&gt;200,2,IF(CZ196&gt;100,3,IF(CZ196&gt;50,4,IF(CZ196&gt;40,5,IF(CZ196&gt;30,6,IF(CZ196&gt;20,7,IF(CZ196&gt;10,8,IF(CZ196&lt;=9,9,”ERROR”))))))))))</f>
        <v>6</v>
      </c>
      <c r="DB196" s="20">
        <v>334</v>
      </c>
      <c r="DC196" s="20">
        <v>11.133333333333333</v>
      </c>
      <c r="DD196" s="20" t="s">
        <v>3028</v>
      </c>
      <c r="DE196" s="20">
        <v>1</v>
      </c>
      <c r="DF196" s="20">
        <v>1</v>
      </c>
      <c r="DG196" s="20">
        <v>1</v>
      </c>
      <c r="DH196" s="20">
        <v>1</v>
      </c>
      <c r="DI196" s="20">
        <v>1</v>
      </c>
      <c r="DJ196" s="20">
        <v>0</v>
      </c>
      <c r="DK196" s="20">
        <v>52729902.82</v>
      </c>
      <c r="DL196" s="76">
        <v>0</v>
      </c>
      <c r="DM196" s="28">
        <v>43217</v>
      </c>
      <c r="DN196" s="34">
        <v>1</v>
      </c>
      <c r="DO196" s="33">
        <f t="shared" si="52"/>
        <v>1</v>
      </c>
      <c r="DP196" s="33">
        <f t="shared" si="53"/>
        <v>0</v>
      </c>
      <c r="DQ196" s="33">
        <f t="shared" si="54"/>
        <v>0</v>
      </c>
      <c r="DR196" s="33">
        <f t="shared" si="55"/>
        <v>1</v>
      </c>
      <c r="DS196" s="27">
        <f t="shared" si="56"/>
        <v>44150068.039999999</v>
      </c>
      <c r="DT196" s="27">
        <f t="shared" si="57"/>
        <v>0</v>
      </c>
      <c r="DU196" s="27">
        <f t="shared" si="58"/>
        <v>44150068.039999999</v>
      </c>
      <c r="DV196" s="27">
        <f t="shared" si="59"/>
        <v>0</v>
      </c>
      <c r="DW196" s="27">
        <f t="shared" si="49"/>
        <v>44150068.039999999</v>
      </c>
      <c r="DX196" s="20">
        <v>13</v>
      </c>
      <c r="DY196" s="20">
        <v>148</v>
      </c>
      <c r="DZ196" s="20">
        <v>16</v>
      </c>
      <c r="EA196" s="20" t="s">
        <v>2812</v>
      </c>
      <c r="EB196" s="20">
        <v>44150068.039999999</v>
      </c>
      <c r="EC196" s="30">
        <v>0.2</v>
      </c>
      <c r="ED196" s="20" t="s">
        <v>3029</v>
      </c>
      <c r="EE196" s="30">
        <v>0.1</v>
      </c>
      <c r="EF196" s="20">
        <v>3949999.83</v>
      </c>
      <c r="EG196" s="20" t="s">
        <v>970</v>
      </c>
      <c r="EH196" s="20">
        <v>44150068.039999999</v>
      </c>
      <c r="EI196" s="20">
        <v>3</v>
      </c>
      <c r="EJ196" s="20">
        <v>3</v>
      </c>
      <c r="EK196" s="20">
        <v>2</v>
      </c>
      <c r="EL196" s="20" t="s">
        <v>2806</v>
      </c>
      <c r="EM196" s="20" t="s">
        <v>3021</v>
      </c>
      <c r="EN196" s="20" t="s">
        <v>16</v>
      </c>
      <c r="EO196" s="20" t="s">
        <v>3025</v>
      </c>
      <c r="EP196" s="20" t="s">
        <v>16</v>
      </c>
      <c r="EQ196" s="20">
        <v>2</v>
      </c>
      <c r="ER196" s="20" t="s">
        <v>3030</v>
      </c>
      <c r="ES196" s="20" t="s">
        <v>2349</v>
      </c>
      <c r="ET196" s="20">
        <v>390</v>
      </c>
      <c r="EU196" s="20" t="s">
        <v>1308</v>
      </c>
      <c r="EV196" s="20" t="s">
        <v>799</v>
      </c>
      <c r="EW196" s="20" t="s">
        <v>251</v>
      </c>
      <c r="EX196" s="34">
        <v>14</v>
      </c>
      <c r="EY196" s="58">
        <v>1</v>
      </c>
      <c r="EZ196" s="21"/>
    </row>
    <row r="197" spans="1:156" s="64" customFormat="1" ht="12.75" customHeight="1" x14ac:dyDescent="0.2">
      <c r="A197" s="64" t="s">
        <v>2952</v>
      </c>
      <c r="B197" s="64" t="s">
        <v>381</v>
      </c>
      <c r="C197" s="64">
        <v>824149</v>
      </c>
      <c r="D197" s="64" t="s">
        <v>2952</v>
      </c>
      <c r="E197" s="64" t="s">
        <v>2953</v>
      </c>
      <c r="F197" s="64" t="s">
        <v>381</v>
      </c>
      <c r="G197" s="20" t="s">
        <v>194</v>
      </c>
      <c r="H197" s="20">
        <v>6220</v>
      </c>
      <c r="I197" s="20" t="s">
        <v>358</v>
      </c>
      <c r="J197" s="22" t="s">
        <v>2954</v>
      </c>
      <c r="K197" s="23">
        <v>0</v>
      </c>
      <c r="L197" s="23">
        <v>1</v>
      </c>
      <c r="M197" s="23" t="s">
        <v>16</v>
      </c>
      <c r="N197" s="23">
        <v>1</v>
      </c>
      <c r="O197" s="24" t="s">
        <v>385</v>
      </c>
      <c r="P197" s="20" t="s">
        <v>2955</v>
      </c>
      <c r="Q197" s="20" t="s">
        <v>2956</v>
      </c>
      <c r="R197" s="20" t="s">
        <v>786</v>
      </c>
      <c r="S197" s="20">
        <v>1722</v>
      </c>
      <c r="T197" s="25" t="s">
        <v>1097</v>
      </c>
      <c r="U197" s="20" t="s">
        <v>795</v>
      </c>
      <c r="V197" s="20" t="s">
        <v>251</v>
      </c>
      <c r="W197" s="26">
        <v>40245</v>
      </c>
      <c r="X197" s="20">
        <v>110</v>
      </c>
      <c r="Y197" s="20" t="s">
        <v>251</v>
      </c>
      <c r="Z197" s="20">
        <f t="shared" si="50"/>
        <v>1941</v>
      </c>
      <c r="AA197" s="20" t="s">
        <v>2957</v>
      </c>
      <c r="AB197" s="20">
        <v>46101</v>
      </c>
      <c r="AC197" s="27">
        <v>8200000</v>
      </c>
      <c r="AD197" s="20" t="s">
        <v>2806</v>
      </c>
      <c r="AE197" s="20" t="s">
        <v>2958</v>
      </c>
      <c r="AF197" s="20">
        <v>1</v>
      </c>
      <c r="AG197" s="20">
        <v>1</v>
      </c>
      <c r="AH197" s="21" t="s">
        <v>2959</v>
      </c>
      <c r="AI197" s="21" t="s">
        <v>2631</v>
      </c>
      <c r="AJ197" s="20">
        <v>15</v>
      </c>
      <c r="AK197" s="20">
        <v>1</v>
      </c>
      <c r="AL197" s="20">
        <v>0</v>
      </c>
      <c r="AM197" s="20">
        <v>0</v>
      </c>
      <c r="AN197" s="20">
        <v>1</v>
      </c>
      <c r="AO197" s="20" t="s">
        <v>16</v>
      </c>
      <c r="AP197" s="26">
        <v>42153</v>
      </c>
      <c r="AQ197" s="26">
        <v>42157</v>
      </c>
      <c r="AR197" s="26" t="s">
        <v>16</v>
      </c>
      <c r="AS197" s="20">
        <v>4</v>
      </c>
      <c r="AT197" s="26">
        <v>42185</v>
      </c>
      <c r="AU197" s="26">
        <v>42159</v>
      </c>
      <c r="AV197" s="26" t="s">
        <v>16</v>
      </c>
      <c r="AW197" s="28" t="s">
        <v>16</v>
      </c>
      <c r="AX197" s="28" t="s">
        <v>16</v>
      </c>
      <c r="AY197" s="28" t="s">
        <v>16</v>
      </c>
      <c r="AZ197" s="28" t="s">
        <v>16</v>
      </c>
      <c r="BA197" s="28" t="s">
        <v>16</v>
      </c>
      <c r="BB197" s="29">
        <v>0</v>
      </c>
      <c r="BC197" s="26">
        <v>42186</v>
      </c>
      <c r="BD197" s="26">
        <v>42245</v>
      </c>
      <c r="BE197" s="26">
        <v>42171</v>
      </c>
      <c r="BF197" s="20" t="s">
        <v>2954</v>
      </c>
      <c r="BG197" s="30">
        <v>0.3</v>
      </c>
      <c r="BH197" s="27">
        <v>2118774.7200000002</v>
      </c>
      <c r="BI197" s="20">
        <v>1</v>
      </c>
      <c r="BJ197" s="20">
        <v>5</v>
      </c>
      <c r="BK197" s="20">
        <v>2</v>
      </c>
      <c r="BL197" s="20">
        <v>7062582.4000000004</v>
      </c>
      <c r="BM197" s="20">
        <v>3</v>
      </c>
      <c r="BN197" s="20" t="s">
        <v>16</v>
      </c>
      <c r="BO197" s="20" t="s">
        <v>16</v>
      </c>
      <c r="BP197" s="20" t="s">
        <v>16</v>
      </c>
      <c r="BQ197" s="20" t="s">
        <v>16</v>
      </c>
      <c r="BR197" s="20" t="s">
        <v>16</v>
      </c>
      <c r="BS197" s="20" t="s">
        <v>16</v>
      </c>
      <c r="BT197" s="20">
        <v>4</v>
      </c>
      <c r="BU197" s="20">
        <v>4</v>
      </c>
      <c r="BV197" s="20">
        <v>0</v>
      </c>
      <c r="BW197" s="20">
        <v>5</v>
      </c>
      <c r="BX197" s="20">
        <v>2</v>
      </c>
      <c r="BY197" s="20" t="s">
        <v>341</v>
      </c>
      <c r="BZ197" s="20" t="s">
        <v>16</v>
      </c>
      <c r="CA197" s="20" t="s">
        <v>16</v>
      </c>
      <c r="CB197" s="20">
        <v>0</v>
      </c>
      <c r="CC197" s="20">
        <v>0</v>
      </c>
      <c r="CD197" s="20">
        <v>2</v>
      </c>
      <c r="CE197" s="20">
        <f t="shared" si="51"/>
        <v>2</v>
      </c>
      <c r="CF197" s="20" t="str">
        <f t="shared" si="44"/>
        <v>YES</v>
      </c>
      <c r="CG197" s="20" t="str">
        <f t="shared" si="45"/>
        <v>YES</v>
      </c>
      <c r="CH197" s="20">
        <v>3</v>
      </c>
      <c r="CI197" s="27">
        <v>2</v>
      </c>
      <c r="CJ197" s="27">
        <v>543877.19999999925</v>
      </c>
      <c r="CK197" s="21">
        <v>1</v>
      </c>
      <c r="CL197" s="27">
        <v>967614.79999999981</v>
      </c>
      <c r="CM197" s="20" t="s">
        <v>2960</v>
      </c>
      <c r="CN197" s="20" t="s">
        <v>2961</v>
      </c>
      <c r="CO197" s="20" t="s">
        <v>2962</v>
      </c>
      <c r="CP197" s="20" t="s">
        <v>2809</v>
      </c>
      <c r="CQ197" s="20" t="s">
        <v>16</v>
      </c>
      <c r="CR197" s="20" t="s">
        <v>16</v>
      </c>
      <c r="CS197" s="27">
        <v>7062582.4000000004</v>
      </c>
      <c r="CT197" s="79">
        <f>IF(OR(CS197="",CS197="-"),"NA",IF(CS197&gt;10000000000,1,IF(CS197&gt;3000000000,2,IF(CS197&gt;1000000000,3,IF(CS197&gt;600000000,4,IF(CS197&gt;200000000,5,IF(CS197&gt;100000000,6,IF(CS197&gt;50000000,7,IF(CS197&gt;30000000,8,IF(CS197&gt;10000000,9,IF(CS197&gt;7000000,10,IF(CS197&gt;4000000,11,IF(CS197&gt;2000000,12,IF(CS197&gt;1000000,13,IF(CS197&gt;700000,14,IF(CS197&gt;600000,15,IF(CS197&gt;500000,16,IF(CS197&gt;400000,17,IF(CS197&gt;300000,18,IF(CS197&gt;200000,19,IF(CS197&gt;=0,20,ERROR”)))))))))))))))))))))</f>
        <v>10</v>
      </c>
      <c r="CU197" s="27">
        <v>8192595.5839999998</v>
      </c>
      <c r="CV197" s="27">
        <f t="shared" si="48"/>
        <v>1137417.5999999996</v>
      </c>
      <c r="CW197" s="32">
        <v>0.13870946341463411</v>
      </c>
      <c r="CX197" s="32">
        <v>0.86129053658536592</v>
      </c>
      <c r="CY197" s="27">
        <v>7404.4160000002012</v>
      </c>
      <c r="CZ197" s="20">
        <v>34</v>
      </c>
      <c r="DA197" s="66">
        <f>IF(OR(CZ197="",CZ197="-"),"NA",IF(CZ197&gt;300,1,IF(CZ197&gt;200,2,IF(CZ197&gt;100,3,IF(CZ197&gt;50,4,IF(CZ197&gt;40,5,IF(CZ197&gt;30,6,IF(CZ197&gt;20,7,IF(CZ197&gt;10,8,IF(CZ197&lt;=9,9,”ERROR”))))))))))</f>
        <v>6</v>
      </c>
      <c r="DB197" s="20">
        <v>59</v>
      </c>
      <c r="DC197" s="20">
        <v>1.9666666666666666</v>
      </c>
      <c r="DD197" s="20" t="s">
        <v>2963</v>
      </c>
      <c r="DE197" s="20">
        <v>1</v>
      </c>
      <c r="DF197" s="20">
        <v>1</v>
      </c>
      <c r="DG197" s="20" t="s">
        <v>3930</v>
      </c>
      <c r="DH197" s="20">
        <v>2</v>
      </c>
      <c r="DI197" s="20">
        <v>1</v>
      </c>
      <c r="DJ197" s="20">
        <v>0</v>
      </c>
      <c r="DK197" s="20">
        <v>10189540.75</v>
      </c>
      <c r="DL197" s="68">
        <v>-3126958.3499999996</v>
      </c>
      <c r="DM197" s="20" t="s">
        <v>2964</v>
      </c>
      <c r="DN197" s="34">
        <v>0</v>
      </c>
      <c r="DO197" s="33">
        <f t="shared" si="52"/>
        <v>1</v>
      </c>
      <c r="DP197" s="33">
        <f t="shared" si="53"/>
        <v>0</v>
      </c>
      <c r="DQ197" s="33">
        <f t="shared" si="54"/>
        <v>0</v>
      </c>
      <c r="DR197" s="33">
        <f t="shared" si="55"/>
        <v>1</v>
      </c>
      <c r="DS197" s="27">
        <f t="shared" si="56"/>
        <v>7062582.4000000004</v>
      </c>
      <c r="DT197" s="27">
        <f t="shared" si="57"/>
        <v>0</v>
      </c>
      <c r="DU197" s="27">
        <f t="shared" si="58"/>
        <v>7062582.4000000004</v>
      </c>
      <c r="DV197" s="27">
        <f t="shared" si="59"/>
        <v>0</v>
      </c>
      <c r="DW197" s="27">
        <f t="shared" si="49"/>
        <v>7062582.4000000004</v>
      </c>
      <c r="DX197" s="20">
        <v>12</v>
      </c>
      <c r="DY197" s="20">
        <v>74</v>
      </c>
      <c r="DZ197" s="20">
        <v>10</v>
      </c>
      <c r="EA197" s="20" t="s">
        <v>2812</v>
      </c>
      <c r="EB197" s="20">
        <v>7062582.4000000004</v>
      </c>
      <c r="EC197" s="30">
        <v>0.3</v>
      </c>
      <c r="ED197" s="20" t="s">
        <v>2950</v>
      </c>
      <c r="EE197" s="30">
        <v>0.1</v>
      </c>
      <c r="EF197" s="20">
        <v>819259.56</v>
      </c>
      <c r="EG197" s="27" t="s">
        <v>403</v>
      </c>
      <c r="EH197" s="20">
        <v>7062582.4000000004</v>
      </c>
      <c r="EI197" s="20">
        <v>3</v>
      </c>
      <c r="EJ197" s="20">
        <v>5</v>
      </c>
      <c r="EK197" s="20">
        <v>2</v>
      </c>
      <c r="EL197" s="20" t="s">
        <v>2806</v>
      </c>
      <c r="EM197" s="20" t="s">
        <v>2954</v>
      </c>
      <c r="EN197" s="20" t="s">
        <v>16</v>
      </c>
      <c r="EO197" s="20" t="s">
        <v>2958</v>
      </c>
      <c r="EP197" s="20" t="s">
        <v>16</v>
      </c>
      <c r="EQ197" s="20">
        <v>4</v>
      </c>
      <c r="ER197" s="20" t="s">
        <v>2965</v>
      </c>
      <c r="ES197" s="20" t="s">
        <v>790</v>
      </c>
      <c r="ET197" s="20">
        <v>1722</v>
      </c>
      <c r="EU197" s="20" t="s">
        <v>1097</v>
      </c>
      <c r="EV197" s="20" t="s">
        <v>799</v>
      </c>
      <c r="EW197" s="20" t="s">
        <v>251</v>
      </c>
      <c r="EX197" s="34">
        <v>10</v>
      </c>
      <c r="EY197" s="58">
        <v>1</v>
      </c>
      <c r="EZ197" s="21"/>
    </row>
    <row r="198" spans="1:156" s="64" customFormat="1" ht="12.75" customHeight="1" x14ac:dyDescent="0.2">
      <c r="A198" s="64" t="s">
        <v>3068</v>
      </c>
      <c r="B198" s="64" t="s">
        <v>470</v>
      </c>
      <c r="C198" s="64">
        <v>1063883</v>
      </c>
      <c r="D198" s="64" t="s">
        <v>3068</v>
      </c>
      <c r="E198" s="64" t="s">
        <v>3069</v>
      </c>
      <c r="F198" s="64" t="s">
        <v>470</v>
      </c>
      <c r="G198" s="20" t="s">
        <v>194</v>
      </c>
      <c r="H198" s="20">
        <v>6220</v>
      </c>
      <c r="I198" s="20" t="s">
        <v>358</v>
      </c>
      <c r="J198" s="22" t="s">
        <v>3070</v>
      </c>
      <c r="K198" s="23">
        <v>0</v>
      </c>
      <c r="L198" s="23">
        <v>1</v>
      </c>
      <c r="M198" s="23" t="s">
        <v>16</v>
      </c>
      <c r="N198" s="23">
        <v>1</v>
      </c>
      <c r="O198" s="24" t="s">
        <v>3071</v>
      </c>
      <c r="P198" s="20" t="s">
        <v>3072</v>
      </c>
      <c r="Q198" s="20" t="s">
        <v>3073</v>
      </c>
      <c r="R198" s="20" t="s">
        <v>2368</v>
      </c>
      <c r="S198" s="20">
        <v>1238</v>
      </c>
      <c r="T198" s="25" t="s">
        <v>1220</v>
      </c>
      <c r="U198" s="20" t="s">
        <v>365</v>
      </c>
      <c r="V198" s="20" t="s">
        <v>251</v>
      </c>
      <c r="W198" s="26">
        <v>30985</v>
      </c>
      <c r="X198" s="20">
        <v>52</v>
      </c>
      <c r="Y198" s="20" t="s">
        <v>251</v>
      </c>
      <c r="Z198" s="20">
        <f t="shared" si="50"/>
        <v>11553</v>
      </c>
      <c r="AA198" s="20" t="s">
        <v>3074</v>
      </c>
      <c r="AB198" s="20">
        <v>46101</v>
      </c>
      <c r="AC198" s="27">
        <v>5172413.79</v>
      </c>
      <c r="AD198" s="20" t="s">
        <v>2806</v>
      </c>
      <c r="AE198" s="20" t="s">
        <v>3075</v>
      </c>
      <c r="AF198" s="20">
        <v>1</v>
      </c>
      <c r="AG198" s="20">
        <v>1</v>
      </c>
      <c r="AH198" s="21" t="s">
        <v>16</v>
      </c>
      <c r="AI198" s="21" t="s">
        <v>4862</v>
      </c>
      <c r="AJ198" s="20">
        <v>3</v>
      </c>
      <c r="AK198" s="20">
        <v>0</v>
      </c>
      <c r="AL198" s="20" t="s">
        <v>16</v>
      </c>
      <c r="AM198" s="20">
        <v>0</v>
      </c>
      <c r="AN198" s="20">
        <v>1</v>
      </c>
      <c r="AO198" s="20" t="s">
        <v>16</v>
      </c>
      <c r="AP198" s="26">
        <v>42178</v>
      </c>
      <c r="AQ198" s="26">
        <v>42510</v>
      </c>
      <c r="AR198" s="26" t="s">
        <v>16</v>
      </c>
      <c r="AS198" s="20">
        <v>4</v>
      </c>
      <c r="AT198" s="26">
        <v>42192</v>
      </c>
      <c r="AU198" s="26">
        <v>42514</v>
      </c>
      <c r="AV198" s="26" t="s">
        <v>16</v>
      </c>
      <c r="AW198" s="28" t="s">
        <v>16</v>
      </c>
      <c r="AX198" s="28" t="s">
        <v>16</v>
      </c>
      <c r="AY198" s="28" t="s">
        <v>16</v>
      </c>
      <c r="AZ198" s="28" t="s">
        <v>16</v>
      </c>
      <c r="BA198" s="28" t="s">
        <v>16</v>
      </c>
      <c r="BB198" s="29">
        <v>1</v>
      </c>
      <c r="BC198" s="26">
        <v>42538</v>
      </c>
      <c r="BD198" s="26">
        <v>42702</v>
      </c>
      <c r="BE198" s="26">
        <v>42528</v>
      </c>
      <c r="BF198" s="20" t="s">
        <v>3070</v>
      </c>
      <c r="BG198" s="30">
        <v>0.2</v>
      </c>
      <c r="BH198" s="27">
        <v>719802.04</v>
      </c>
      <c r="BI198" s="20">
        <v>1</v>
      </c>
      <c r="BJ198" s="20">
        <v>5</v>
      </c>
      <c r="BK198" s="20">
        <v>2</v>
      </c>
      <c r="BL198" s="20">
        <v>3599010.2</v>
      </c>
      <c r="BM198" s="20">
        <v>2</v>
      </c>
      <c r="BN198" s="20" t="s">
        <v>16</v>
      </c>
      <c r="BO198" s="20" t="s">
        <v>16</v>
      </c>
      <c r="BP198" s="20" t="s">
        <v>16</v>
      </c>
      <c r="BQ198" s="20" t="s">
        <v>16</v>
      </c>
      <c r="BR198" s="20" t="s">
        <v>16</v>
      </c>
      <c r="BS198" s="20" t="s">
        <v>16</v>
      </c>
      <c r="BT198" s="20">
        <v>2</v>
      </c>
      <c r="BU198" s="20">
        <v>1</v>
      </c>
      <c r="BV198" s="20">
        <v>1</v>
      </c>
      <c r="BW198" s="20">
        <v>4</v>
      </c>
      <c r="BX198" s="20">
        <v>3</v>
      </c>
      <c r="BY198" s="20" t="s">
        <v>289</v>
      </c>
      <c r="BZ198" s="20" t="s">
        <v>16</v>
      </c>
      <c r="CA198" s="20" t="s">
        <v>16</v>
      </c>
      <c r="CB198" s="20">
        <v>0</v>
      </c>
      <c r="CC198" s="20">
        <v>0</v>
      </c>
      <c r="CD198" s="20">
        <v>3</v>
      </c>
      <c r="CE198" s="20">
        <f t="shared" si="51"/>
        <v>3</v>
      </c>
      <c r="CF198" s="20" t="str">
        <f t="shared" si="44"/>
        <v>YES</v>
      </c>
      <c r="CG198" s="20" t="str">
        <f t="shared" si="45"/>
        <v>YES</v>
      </c>
      <c r="CH198" s="20">
        <v>1</v>
      </c>
      <c r="CI198" s="27">
        <v>3</v>
      </c>
      <c r="CJ198" s="27" t="s">
        <v>16</v>
      </c>
      <c r="CK198" s="21" t="s">
        <v>4864</v>
      </c>
      <c r="CL198" s="27" t="s">
        <v>16</v>
      </c>
      <c r="CM198" s="20" t="s">
        <v>3076</v>
      </c>
      <c r="CN198" s="20" t="s">
        <v>3077</v>
      </c>
      <c r="CO198" s="20" t="s">
        <v>3078</v>
      </c>
      <c r="CP198" s="20" t="s">
        <v>3079</v>
      </c>
      <c r="CQ198" s="20" t="s">
        <v>16</v>
      </c>
      <c r="CR198" s="20" t="s">
        <v>16</v>
      </c>
      <c r="CS198" s="27">
        <v>3599010.2</v>
      </c>
      <c r="CT198" s="79">
        <f>IF(OR(CS198="",CS198="-"),"NA",IF(CS198&gt;10000000000,1,IF(CS198&gt;3000000000,2,IF(CS198&gt;1000000000,3,IF(CS198&gt;600000000,4,IF(CS198&gt;200000000,5,IF(CS198&gt;100000000,6,IF(CS198&gt;50000000,7,IF(CS198&gt;30000000,8,IF(CS198&gt;10000000,9,IF(CS198&gt;7000000,10,IF(CS198&gt;4000000,11,IF(CS198&gt;2000000,12,IF(CS198&gt;1000000,13,IF(CS198&gt;700000,14,IF(CS198&gt;600000,15,IF(CS198&gt;500000,16,IF(CS198&gt;400000,17,IF(CS198&gt;300000,18,IF(CS198&gt;200000,19,IF(CS198&gt;=0,20,ERROR”)))))))))))))))))))))</f>
        <v>12</v>
      </c>
      <c r="CU198" s="27">
        <v>4174851.8319999999</v>
      </c>
      <c r="CV198" s="27">
        <f t="shared" si="48"/>
        <v>1573403.5899999999</v>
      </c>
      <c r="CW198" s="32">
        <v>0.30419136091584814</v>
      </c>
      <c r="CX198" s="32">
        <v>0.69580863908415191</v>
      </c>
      <c r="CY198" s="27">
        <v>997561.9580000001</v>
      </c>
      <c r="CZ198" s="20">
        <v>32</v>
      </c>
      <c r="DA198" s="66">
        <f>IF(OR(CZ198="",CZ198="-"),"NA",IF(CZ198&gt;300,1,IF(CZ198&gt;200,2,IF(CZ198&gt;100,3,IF(CZ198&gt;50,4,IF(CZ198&gt;40,5,IF(CZ198&gt;30,6,IF(CZ198&gt;20,7,IF(CZ198&gt;10,8,IF(CZ198&lt;=9,9,”ERROR”))))))))))</f>
        <v>6</v>
      </c>
      <c r="DB198" s="20">
        <v>164</v>
      </c>
      <c r="DC198" s="20">
        <v>5.4666666666666668</v>
      </c>
      <c r="DD198" s="20" t="s">
        <v>3080</v>
      </c>
      <c r="DE198" s="20">
        <v>1</v>
      </c>
      <c r="DF198" s="20">
        <v>1</v>
      </c>
      <c r="DG198" s="20" t="s">
        <v>3933</v>
      </c>
      <c r="DH198" s="20">
        <v>4</v>
      </c>
      <c r="DI198" s="20" t="s">
        <v>16</v>
      </c>
      <c r="DJ198" s="20"/>
      <c r="DK198" s="20" t="s">
        <v>16</v>
      </c>
      <c r="DL198" s="20" t="s">
        <v>16</v>
      </c>
      <c r="DM198" s="20" t="s">
        <v>16</v>
      </c>
      <c r="DN198" s="20"/>
      <c r="DO198" s="33">
        <f t="shared" si="52"/>
        <v>1</v>
      </c>
      <c r="DP198" s="33">
        <f t="shared" si="53"/>
        <v>0</v>
      </c>
      <c r="DQ198" s="33">
        <f t="shared" si="54"/>
        <v>0</v>
      </c>
      <c r="DR198" s="33">
        <f t="shared" si="55"/>
        <v>1</v>
      </c>
      <c r="DS198" s="27">
        <f t="shared" si="56"/>
        <v>3599010.2</v>
      </c>
      <c r="DT198" s="27">
        <f t="shared" si="57"/>
        <v>0</v>
      </c>
      <c r="DU198" s="27">
        <f t="shared" si="58"/>
        <v>3599010.2</v>
      </c>
      <c r="DV198" s="27">
        <f t="shared" si="59"/>
        <v>0</v>
      </c>
      <c r="DW198" s="27">
        <f t="shared" si="49"/>
        <v>3599010.2</v>
      </c>
      <c r="DX198" s="20">
        <v>13</v>
      </c>
      <c r="DY198" s="20">
        <v>88</v>
      </c>
      <c r="DZ198" s="20">
        <v>16</v>
      </c>
      <c r="EA198" s="20" t="s">
        <v>2812</v>
      </c>
      <c r="EB198" s="20">
        <v>3599010.2</v>
      </c>
      <c r="EC198" s="20">
        <v>0</v>
      </c>
      <c r="ED198" s="20" t="s">
        <v>3081</v>
      </c>
      <c r="EE198" s="30">
        <v>0.1</v>
      </c>
      <c r="EF198" s="20">
        <v>417485.18</v>
      </c>
      <c r="EG198" s="27" t="s">
        <v>602</v>
      </c>
      <c r="EH198" s="20">
        <v>3599010.2</v>
      </c>
      <c r="EI198" s="20">
        <v>2</v>
      </c>
      <c r="EJ198" s="20">
        <v>4</v>
      </c>
      <c r="EK198" s="20">
        <v>3</v>
      </c>
      <c r="EL198" s="20" t="s">
        <v>2806</v>
      </c>
      <c r="EM198" s="20" t="s">
        <v>3070</v>
      </c>
      <c r="EN198" s="20" t="s">
        <v>16</v>
      </c>
      <c r="EO198" s="20" t="s">
        <v>3075</v>
      </c>
      <c r="EP198" s="20" t="s">
        <v>16</v>
      </c>
      <c r="EQ198" s="20">
        <v>2</v>
      </c>
      <c r="ER198" s="20" t="s">
        <v>3082</v>
      </c>
      <c r="ES198" s="20" t="s">
        <v>3083</v>
      </c>
      <c r="ET198" s="20">
        <v>1238</v>
      </c>
      <c r="EU198" s="20" t="s">
        <v>1220</v>
      </c>
      <c r="EV198" s="20" t="s">
        <v>406</v>
      </c>
      <c r="EW198" s="20" t="s">
        <v>251</v>
      </c>
      <c r="EX198" s="34">
        <v>14</v>
      </c>
      <c r="EY198" s="58">
        <v>1</v>
      </c>
      <c r="EZ198" s="21"/>
    </row>
    <row r="199" spans="1:156" s="64" customFormat="1" ht="12.75" customHeight="1" x14ac:dyDescent="0.2">
      <c r="A199" s="64" t="s">
        <v>3247</v>
      </c>
      <c r="B199" s="64" t="s">
        <v>564</v>
      </c>
      <c r="C199" s="64">
        <v>843692</v>
      </c>
      <c r="D199" s="64" t="s">
        <v>3247</v>
      </c>
      <c r="E199" s="64" t="s">
        <v>3248</v>
      </c>
      <c r="F199" s="64" t="s">
        <v>564</v>
      </c>
      <c r="G199" s="20" t="s">
        <v>194</v>
      </c>
      <c r="H199" s="20">
        <v>6220</v>
      </c>
      <c r="I199" s="20" t="s">
        <v>358</v>
      </c>
      <c r="J199" s="22" t="s">
        <v>3249</v>
      </c>
      <c r="K199" s="23">
        <v>0</v>
      </c>
      <c r="L199" s="23">
        <v>1</v>
      </c>
      <c r="M199" s="23" t="s">
        <v>16</v>
      </c>
      <c r="N199" s="23">
        <v>1</v>
      </c>
      <c r="O199" s="24" t="s">
        <v>400</v>
      </c>
      <c r="P199" s="20" t="s">
        <v>1317</v>
      </c>
      <c r="Q199" s="20" t="s">
        <v>1318</v>
      </c>
      <c r="R199" s="20" t="s">
        <v>1319</v>
      </c>
      <c r="S199" s="20">
        <v>705</v>
      </c>
      <c r="T199" s="25" t="s">
        <v>731</v>
      </c>
      <c r="U199" s="20" t="s">
        <v>1320</v>
      </c>
      <c r="V199" s="20" t="s">
        <v>251</v>
      </c>
      <c r="W199" s="26">
        <v>34765</v>
      </c>
      <c r="X199" s="20">
        <v>179</v>
      </c>
      <c r="Y199" s="20" t="s">
        <v>251</v>
      </c>
      <c r="Z199" s="20">
        <f t="shared" si="50"/>
        <v>7433</v>
      </c>
      <c r="AA199" s="20" t="s">
        <v>3012</v>
      </c>
      <c r="AB199" s="20">
        <v>46101</v>
      </c>
      <c r="AC199" s="27">
        <v>8500000</v>
      </c>
      <c r="AD199" s="20" t="s">
        <v>2806</v>
      </c>
      <c r="AE199" s="20" t="s">
        <v>3250</v>
      </c>
      <c r="AF199" s="20">
        <v>1</v>
      </c>
      <c r="AG199" s="20">
        <v>1</v>
      </c>
      <c r="AH199" s="21" t="s">
        <v>16</v>
      </c>
      <c r="AI199" s="21" t="s">
        <v>4862</v>
      </c>
      <c r="AJ199" s="20">
        <v>5</v>
      </c>
      <c r="AK199" s="20">
        <v>1</v>
      </c>
      <c r="AL199" s="20" t="s">
        <v>16</v>
      </c>
      <c r="AM199" s="20">
        <v>0</v>
      </c>
      <c r="AN199" s="20">
        <v>0</v>
      </c>
      <c r="AO199" s="20" t="s">
        <v>16</v>
      </c>
      <c r="AP199" s="26">
        <v>42538</v>
      </c>
      <c r="AQ199" s="26" t="s">
        <v>16</v>
      </c>
      <c r="AR199" s="26" t="s">
        <v>16</v>
      </c>
      <c r="AS199" s="20" t="s">
        <v>16</v>
      </c>
      <c r="AT199" s="26">
        <v>42550</v>
      </c>
      <c r="AU199" s="26">
        <v>42187</v>
      </c>
      <c r="AV199" s="26" t="s">
        <v>16</v>
      </c>
      <c r="AW199" s="28" t="s">
        <v>16</v>
      </c>
      <c r="AX199" s="28" t="s">
        <v>16</v>
      </c>
      <c r="AY199" s="28" t="s">
        <v>16</v>
      </c>
      <c r="AZ199" s="28" t="s">
        <v>16</v>
      </c>
      <c r="BA199" s="28" t="s">
        <v>16</v>
      </c>
      <c r="BB199" s="29">
        <v>0</v>
      </c>
      <c r="BC199" s="26">
        <v>42198</v>
      </c>
      <c r="BD199" s="26">
        <v>42369</v>
      </c>
      <c r="BE199" s="26">
        <v>42194</v>
      </c>
      <c r="BF199" s="20" t="s">
        <v>3249</v>
      </c>
      <c r="BG199" s="30">
        <v>0.2</v>
      </c>
      <c r="BH199" s="27">
        <v>976000</v>
      </c>
      <c r="BI199" s="20" t="s">
        <v>16</v>
      </c>
      <c r="BJ199" s="20" t="s">
        <v>16</v>
      </c>
      <c r="BK199" s="20" t="s">
        <v>16</v>
      </c>
      <c r="BL199" s="20">
        <v>4880000</v>
      </c>
      <c r="BM199" s="20">
        <v>2</v>
      </c>
      <c r="BN199" s="20" t="s">
        <v>16</v>
      </c>
      <c r="BO199" s="20" t="s">
        <v>16</v>
      </c>
      <c r="BP199" s="20" t="s">
        <v>16</v>
      </c>
      <c r="BQ199" s="20" t="s">
        <v>16</v>
      </c>
      <c r="BR199" s="20" t="s">
        <v>16</v>
      </c>
      <c r="BS199" s="20" t="s">
        <v>16</v>
      </c>
      <c r="BT199" s="20">
        <v>0</v>
      </c>
      <c r="BU199" s="20">
        <v>0</v>
      </c>
      <c r="BV199" s="20">
        <v>0</v>
      </c>
      <c r="BW199" s="20">
        <v>3</v>
      </c>
      <c r="BX199" s="20">
        <v>1</v>
      </c>
      <c r="BY199" s="20" t="s">
        <v>341</v>
      </c>
      <c r="BZ199" s="20" t="s">
        <v>16</v>
      </c>
      <c r="CA199" s="20" t="s">
        <v>16</v>
      </c>
      <c r="CB199" s="20">
        <v>0</v>
      </c>
      <c r="CC199" s="20">
        <v>0</v>
      </c>
      <c r="CD199" s="20">
        <v>1</v>
      </c>
      <c r="CE199" s="20">
        <f t="shared" si="51"/>
        <v>1</v>
      </c>
      <c r="CF199" s="20" t="str">
        <f t="shared" si="44"/>
        <v>YES</v>
      </c>
      <c r="CG199" s="20" t="str">
        <f t="shared" si="45"/>
        <v>YES</v>
      </c>
      <c r="CH199" s="20">
        <v>2</v>
      </c>
      <c r="CI199" s="27">
        <v>1</v>
      </c>
      <c r="CJ199" s="27">
        <v>732000</v>
      </c>
      <c r="CK199" s="21">
        <v>1</v>
      </c>
      <c r="CL199" s="27">
        <v>732000</v>
      </c>
      <c r="CM199" s="20" t="s">
        <v>3251</v>
      </c>
      <c r="CN199" s="20" t="s">
        <v>3252</v>
      </c>
      <c r="CO199" s="20" t="s">
        <v>16</v>
      </c>
      <c r="CP199" s="20" t="s">
        <v>16</v>
      </c>
      <c r="CQ199" s="20" t="s">
        <v>16</v>
      </c>
      <c r="CR199" s="20" t="s">
        <v>16</v>
      </c>
      <c r="CS199" s="27">
        <v>4880000</v>
      </c>
      <c r="CT199" s="79">
        <f>IF(OR(CS199="",CS199="-"),"NA",IF(CS199&gt;10000000000,1,IF(CS199&gt;3000000000,2,IF(CS199&gt;1000000000,3,IF(CS199&gt;600000000,4,IF(CS199&gt;200000000,5,IF(CS199&gt;100000000,6,IF(CS199&gt;50000000,7,IF(CS199&gt;30000000,8,IF(CS199&gt;10000000,9,IF(CS199&gt;7000000,10,IF(CS199&gt;4000000,11,IF(CS199&gt;2000000,12,IF(CS199&gt;1000000,13,IF(CS199&gt;700000,14,IF(CS199&gt;600000,15,IF(CS199&gt;500000,16,IF(CS199&gt;400000,17,IF(CS199&gt;300000,18,IF(CS199&gt;200000,19,IF(CS199&gt;=0,20,ERROR”)))))))))))))))))))))</f>
        <v>11</v>
      </c>
      <c r="CU199" s="27">
        <v>5660800</v>
      </c>
      <c r="CV199" s="27">
        <f t="shared" si="48"/>
        <v>3620000</v>
      </c>
      <c r="CW199" s="32">
        <v>0.42588235294117649</v>
      </c>
      <c r="CX199" s="32">
        <v>0.57411764705882351</v>
      </c>
      <c r="CY199" s="27">
        <v>2839200</v>
      </c>
      <c r="CZ199" s="20">
        <v>12</v>
      </c>
      <c r="DA199" s="66">
        <f>IF(OR(CZ199="",CZ199="-"),"NA",IF(CZ199&gt;300,1,IF(CZ199&gt;200,2,IF(CZ199&gt;100,3,IF(CZ199&gt;50,4,IF(CZ199&gt;40,5,IF(CZ199&gt;30,6,IF(CZ199&gt;20,7,IF(CZ199&gt;10,8,IF(CZ199&lt;=9,9,”ERROR”))))))))))</f>
        <v>8</v>
      </c>
      <c r="DB199" s="20">
        <v>171</v>
      </c>
      <c r="DC199" s="20">
        <v>5.7</v>
      </c>
      <c r="DD199" s="20" t="s">
        <v>3253</v>
      </c>
      <c r="DE199" s="20">
        <v>0</v>
      </c>
      <c r="DF199" s="20"/>
      <c r="DG199" s="20">
        <v>0</v>
      </c>
      <c r="DH199" s="20">
        <v>0</v>
      </c>
      <c r="DI199" s="20">
        <v>1</v>
      </c>
      <c r="DJ199" s="20">
        <v>0</v>
      </c>
      <c r="DK199" s="20">
        <v>4360000</v>
      </c>
      <c r="DL199" s="68">
        <v>520000</v>
      </c>
      <c r="DM199" s="20" t="s">
        <v>3017</v>
      </c>
      <c r="DN199" s="34">
        <v>0</v>
      </c>
      <c r="DO199" s="33">
        <f t="shared" si="52"/>
        <v>5</v>
      </c>
      <c r="DP199" s="33">
        <f t="shared" si="53"/>
        <v>0</v>
      </c>
      <c r="DQ199" s="33">
        <f t="shared" si="54"/>
        <v>3</v>
      </c>
      <c r="DR199" s="33">
        <f t="shared" si="55"/>
        <v>2</v>
      </c>
      <c r="DS199" s="27">
        <f t="shared" si="56"/>
        <v>7380000</v>
      </c>
      <c r="DT199" s="27">
        <f t="shared" si="57"/>
        <v>0</v>
      </c>
      <c r="DU199" s="27">
        <f t="shared" si="58"/>
        <v>6056000</v>
      </c>
      <c r="DV199" s="27">
        <f t="shared" si="59"/>
        <v>1324000</v>
      </c>
      <c r="DW199" s="27">
        <f t="shared" si="49"/>
        <v>1476000</v>
      </c>
      <c r="DX199" s="20">
        <v>2</v>
      </c>
      <c r="DY199" s="20">
        <v>16</v>
      </c>
      <c r="DZ199" s="20">
        <v>13</v>
      </c>
      <c r="EA199" s="20" t="s">
        <v>16</v>
      </c>
      <c r="EB199" s="20">
        <v>4880000</v>
      </c>
      <c r="EC199" s="20">
        <v>0</v>
      </c>
      <c r="ED199" s="20" t="s">
        <v>3018</v>
      </c>
      <c r="EE199" s="30">
        <v>0.1</v>
      </c>
      <c r="EF199" s="20">
        <v>566080</v>
      </c>
      <c r="EG199" s="20" t="s">
        <v>2604</v>
      </c>
      <c r="EH199" s="20">
        <v>4880000</v>
      </c>
      <c r="EI199" s="20">
        <v>2</v>
      </c>
      <c r="EJ199" s="20">
        <v>3</v>
      </c>
      <c r="EK199" s="20">
        <v>1</v>
      </c>
      <c r="EL199" s="20" t="s">
        <v>2806</v>
      </c>
      <c r="EM199" s="20" t="s">
        <v>3249</v>
      </c>
      <c r="EN199" s="20" t="s">
        <v>16</v>
      </c>
      <c r="EO199" s="20" t="s">
        <v>3250</v>
      </c>
      <c r="EP199" s="20" t="s">
        <v>16</v>
      </c>
      <c r="EQ199" s="20" t="s">
        <v>16</v>
      </c>
      <c r="ER199" s="20" t="s">
        <v>1325</v>
      </c>
      <c r="ES199" s="20" t="s">
        <v>1326</v>
      </c>
      <c r="ET199" s="20">
        <v>705</v>
      </c>
      <c r="EU199" s="20" t="s">
        <v>731</v>
      </c>
      <c r="EV199" s="20" t="s">
        <v>1327</v>
      </c>
      <c r="EW199" s="20" t="s">
        <v>251</v>
      </c>
      <c r="EX199" s="34">
        <v>8</v>
      </c>
      <c r="EY199" s="58">
        <v>1</v>
      </c>
      <c r="EZ199" s="21"/>
    </row>
    <row r="200" spans="1:156" s="64" customFormat="1" ht="12.75" customHeight="1" x14ac:dyDescent="0.2">
      <c r="A200" s="64" t="s">
        <v>3084</v>
      </c>
      <c r="B200" s="64" t="s">
        <v>474</v>
      </c>
      <c r="C200" s="64">
        <v>1066252</v>
      </c>
      <c r="D200" s="64" t="s">
        <v>3084</v>
      </c>
      <c r="E200" s="64" t="s">
        <v>3085</v>
      </c>
      <c r="F200" s="64" t="s">
        <v>474</v>
      </c>
      <c r="G200" s="20" t="s">
        <v>194</v>
      </c>
      <c r="H200" s="20">
        <v>6220</v>
      </c>
      <c r="I200" s="20" t="s">
        <v>358</v>
      </c>
      <c r="J200" s="22" t="s">
        <v>3086</v>
      </c>
      <c r="K200" s="23">
        <v>0</v>
      </c>
      <c r="L200" s="23">
        <v>1</v>
      </c>
      <c r="M200" s="23" t="s">
        <v>16</v>
      </c>
      <c r="N200" s="23">
        <v>1</v>
      </c>
      <c r="O200" s="24" t="s">
        <v>476</v>
      </c>
      <c r="P200" s="20" t="s">
        <v>3087</v>
      </c>
      <c r="Q200" s="20" t="s">
        <v>962</v>
      </c>
      <c r="R200" s="20" t="s">
        <v>3088</v>
      </c>
      <c r="S200" s="20">
        <v>602</v>
      </c>
      <c r="T200" s="25" t="s">
        <v>3089</v>
      </c>
      <c r="U200" s="20" t="s">
        <v>467</v>
      </c>
      <c r="V200" s="20" t="s">
        <v>251</v>
      </c>
      <c r="W200" s="26">
        <v>38428</v>
      </c>
      <c r="X200" s="20">
        <v>61</v>
      </c>
      <c r="Y200" s="20" t="s">
        <v>251</v>
      </c>
      <c r="Z200" s="20">
        <f t="shared" si="50"/>
        <v>4118</v>
      </c>
      <c r="AA200" s="20" t="s">
        <v>3090</v>
      </c>
      <c r="AB200" s="20">
        <v>46101</v>
      </c>
      <c r="AC200" s="27">
        <v>8448275.8699999992</v>
      </c>
      <c r="AD200" s="20" t="s">
        <v>2806</v>
      </c>
      <c r="AE200" s="20" t="s">
        <v>3091</v>
      </c>
      <c r="AF200" s="20">
        <v>1</v>
      </c>
      <c r="AG200" s="20">
        <v>1</v>
      </c>
      <c r="AH200" s="21" t="s">
        <v>16</v>
      </c>
      <c r="AI200" s="21" t="s">
        <v>4862</v>
      </c>
      <c r="AJ200" s="20">
        <v>7</v>
      </c>
      <c r="AK200" s="20">
        <v>0</v>
      </c>
      <c r="AL200" s="20" t="s">
        <v>16</v>
      </c>
      <c r="AM200" s="20">
        <v>0</v>
      </c>
      <c r="AN200" s="20">
        <v>1</v>
      </c>
      <c r="AO200" s="20" t="s">
        <v>16</v>
      </c>
      <c r="AP200" s="26">
        <v>42542</v>
      </c>
      <c r="AQ200" s="26" t="s">
        <v>16</v>
      </c>
      <c r="AR200" s="26" t="s">
        <v>16</v>
      </c>
      <c r="AS200" s="20" t="s">
        <v>16</v>
      </c>
      <c r="AT200" s="26">
        <v>42559</v>
      </c>
      <c r="AU200" s="26">
        <v>42515</v>
      </c>
      <c r="AV200" s="26">
        <v>42517</v>
      </c>
      <c r="AW200" s="28" t="s">
        <v>16</v>
      </c>
      <c r="AX200" s="28" t="s">
        <v>16</v>
      </c>
      <c r="AY200" s="28" t="s">
        <v>16</v>
      </c>
      <c r="AZ200" s="28" t="s">
        <v>16</v>
      </c>
      <c r="BA200" s="28" t="s">
        <v>16</v>
      </c>
      <c r="BB200" s="29">
        <v>1</v>
      </c>
      <c r="BC200" s="26">
        <v>42546</v>
      </c>
      <c r="BD200" s="26">
        <v>42635</v>
      </c>
      <c r="BE200" s="26">
        <v>42536</v>
      </c>
      <c r="BF200" s="20" t="s">
        <v>3086</v>
      </c>
      <c r="BG200" s="30">
        <v>0.2</v>
      </c>
      <c r="BH200" s="27">
        <v>1682692.2879999999</v>
      </c>
      <c r="BI200" s="20">
        <v>1</v>
      </c>
      <c r="BJ200" s="20">
        <v>10</v>
      </c>
      <c r="BK200" s="20" t="s">
        <v>16</v>
      </c>
      <c r="BL200" s="20">
        <v>8413461.4399999995</v>
      </c>
      <c r="BM200" s="20">
        <v>4</v>
      </c>
      <c r="BN200" s="20">
        <v>2</v>
      </c>
      <c r="BO200" s="20" t="s">
        <v>16</v>
      </c>
      <c r="BP200" s="20" t="s">
        <v>16</v>
      </c>
      <c r="BQ200" s="20" t="s">
        <v>16</v>
      </c>
      <c r="BR200" s="20" t="s">
        <v>16</v>
      </c>
      <c r="BS200" s="20" t="s">
        <v>16</v>
      </c>
      <c r="BT200" s="20">
        <v>51</v>
      </c>
      <c r="BU200" s="20">
        <v>20</v>
      </c>
      <c r="BV200" s="20">
        <v>0</v>
      </c>
      <c r="BW200" s="20">
        <v>4</v>
      </c>
      <c r="BX200" s="20">
        <v>2</v>
      </c>
      <c r="BY200" s="20" t="s">
        <v>341</v>
      </c>
      <c r="BZ200" s="20" t="s">
        <v>16</v>
      </c>
      <c r="CA200" s="20" t="s">
        <v>16</v>
      </c>
      <c r="CB200" s="20">
        <v>0</v>
      </c>
      <c r="CC200" s="20">
        <v>0</v>
      </c>
      <c r="CD200" s="20">
        <v>2</v>
      </c>
      <c r="CE200" s="20">
        <f t="shared" si="51"/>
        <v>2</v>
      </c>
      <c r="CF200" s="20" t="str">
        <f t="shared" si="44"/>
        <v>YES</v>
      </c>
      <c r="CG200" s="20" t="str">
        <f t="shared" si="45"/>
        <v>YES</v>
      </c>
      <c r="CH200" s="20">
        <v>2</v>
      </c>
      <c r="CI200" s="27">
        <v>2</v>
      </c>
      <c r="CJ200" s="27">
        <v>66975.540000000969</v>
      </c>
      <c r="CK200" s="21">
        <v>1</v>
      </c>
      <c r="CL200" s="27">
        <v>66975.540000000969</v>
      </c>
      <c r="CM200" s="20" t="s">
        <v>3092</v>
      </c>
      <c r="CN200" s="20" t="s">
        <v>3093</v>
      </c>
      <c r="CO200" s="20" t="s">
        <v>16</v>
      </c>
      <c r="CP200" s="20" t="s">
        <v>16</v>
      </c>
      <c r="CQ200" s="20" t="s">
        <v>16</v>
      </c>
      <c r="CR200" s="20" t="s">
        <v>16</v>
      </c>
      <c r="CS200" s="27">
        <v>8413461.4399999995</v>
      </c>
      <c r="CT200" s="79">
        <f>IF(OR(CS200="",CS200="-"),"NA",IF(CS200&gt;10000000000,1,IF(CS200&gt;3000000000,2,IF(CS200&gt;1000000000,3,IF(CS200&gt;600000000,4,IF(CS200&gt;200000000,5,IF(CS200&gt;100000000,6,IF(CS200&gt;50000000,7,IF(CS200&gt;30000000,8,IF(CS200&gt;10000000,9,IF(CS200&gt;7000000,10,IF(CS200&gt;4000000,11,IF(CS200&gt;2000000,12,IF(CS200&gt;1000000,13,IF(CS200&gt;700000,14,IF(CS200&gt;600000,15,IF(CS200&gt;500000,16,IF(CS200&gt;400000,17,IF(CS200&gt;300000,18,IF(CS200&gt;200000,19,IF(CS200&gt;=0,20,ERROR”)))))))))))))))))))))</f>
        <v>10</v>
      </c>
      <c r="CU200" s="27">
        <v>9759615.2703999989</v>
      </c>
      <c r="CV200" s="27">
        <f t="shared" si="48"/>
        <v>34814.429999999702</v>
      </c>
      <c r="CW200" s="32">
        <v>4.1208917104170869E-3</v>
      </c>
      <c r="CX200" s="32">
        <v>0.99587910828958293</v>
      </c>
      <c r="CY200" s="27">
        <v>-1311339.4003999997</v>
      </c>
      <c r="CZ200" s="20">
        <v>37</v>
      </c>
      <c r="DA200" s="66">
        <f>IF(OR(CZ200="",CZ200="-"),"NA",IF(CZ200&gt;300,1,IF(CZ200&gt;200,2,IF(CZ200&gt;100,3,IF(CZ200&gt;50,4,IF(CZ200&gt;40,5,IF(CZ200&gt;30,6,IF(CZ200&gt;20,7,IF(CZ200&gt;10,8,IF(CZ200&lt;=9,9,”ERROR”))))))))))</f>
        <v>6</v>
      </c>
      <c r="DB200" s="20">
        <v>89</v>
      </c>
      <c r="DC200" s="20">
        <v>2.9666666666666668</v>
      </c>
      <c r="DD200" s="20" t="s">
        <v>2978</v>
      </c>
      <c r="DE200" s="20">
        <v>0</v>
      </c>
      <c r="DF200" s="20"/>
      <c r="DG200" s="20">
        <v>0</v>
      </c>
      <c r="DH200" s="20">
        <v>0</v>
      </c>
      <c r="DI200" s="20">
        <v>1</v>
      </c>
      <c r="DJ200" s="20">
        <v>0</v>
      </c>
      <c r="DK200" s="20">
        <v>8413461.4399999995</v>
      </c>
      <c r="DL200" s="76">
        <v>0</v>
      </c>
      <c r="DM200" s="20" t="s">
        <v>2005</v>
      </c>
      <c r="DN200" s="34">
        <v>0</v>
      </c>
      <c r="DO200" s="33">
        <f t="shared" si="52"/>
        <v>1</v>
      </c>
      <c r="DP200" s="33">
        <f t="shared" si="53"/>
        <v>0</v>
      </c>
      <c r="DQ200" s="33">
        <f t="shared" si="54"/>
        <v>0</v>
      </c>
      <c r="DR200" s="33">
        <f t="shared" si="55"/>
        <v>1</v>
      </c>
      <c r="DS200" s="27">
        <f t="shared" si="56"/>
        <v>8413461.4399999995</v>
      </c>
      <c r="DT200" s="27">
        <f t="shared" si="57"/>
        <v>0</v>
      </c>
      <c r="DU200" s="27">
        <f t="shared" si="58"/>
        <v>8413461.4399999995</v>
      </c>
      <c r="DV200" s="27">
        <f t="shared" si="59"/>
        <v>0</v>
      </c>
      <c r="DW200" s="27">
        <f t="shared" si="49"/>
        <v>8413461.4399999995</v>
      </c>
      <c r="DX200" s="20">
        <v>13</v>
      </c>
      <c r="DY200" s="20">
        <v>85</v>
      </c>
      <c r="DZ200" s="20">
        <v>16</v>
      </c>
      <c r="EA200" s="20" t="s">
        <v>16</v>
      </c>
      <c r="EB200" s="20">
        <v>8413461.4399999995</v>
      </c>
      <c r="EC200" s="20">
        <v>0</v>
      </c>
      <c r="ED200" s="20" t="s">
        <v>3029</v>
      </c>
      <c r="EE200" s="30">
        <v>0.1</v>
      </c>
      <c r="EF200" s="20">
        <v>975961.53</v>
      </c>
      <c r="EG200" s="20" t="s">
        <v>970</v>
      </c>
      <c r="EH200" s="20">
        <v>8413461.4399999995</v>
      </c>
      <c r="EI200" s="20">
        <v>4</v>
      </c>
      <c r="EJ200" s="20">
        <v>4</v>
      </c>
      <c r="EK200" s="20">
        <v>2</v>
      </c>
      <c r="EL200" s="20" t="s">
        <v>2806</v>
      </c>
      <c r="EM200" s="20" t="s">
        <v>3086</v>
      </c>
      <c r="EN200" s="20" t="s">
        <v>16</v>
      </c>
      <c r="EO200" s="20" t="s">
        <v>3091</v>
      </c>
      <c r="EP200" s="20" t="s">
        <v>16</v>
      </c>
      <c r="EQ200" s="20">
        <v>51</v>
      </c>
      <c r="ER200" s="20" t="s">
        <v>971</v>
      </c>
      <c r="ES200" s="20" t="s">
        <v>3094</v>
      </c>
      <c r="ET200" s="20">
        <v>602</v>
      </c>
      <c r="EU200" s="20" t="s">
        <v>3089</v>
      </c>
      <c r="EV200" s="20" t="s">
        <v>500</v>
      </c>
      <c r="EW200" s="20" t="s">
        <v>251</v>
      </c>
      <c r="EX200" s="34">
        <v>19</v>
      </c>
      <c r="EY200" s="58">
        <v>1</v>
      </c>
      <c r="EZ200" s="21"/>
    </row>
    <row r="201" spans="1:156" s="64" customFormat="1" ht="12.75" customHeight="1" x14ac:dyDescent="0.2">
      <c r="A201" s="64" t="s">
        <v>3095</v>
      </c>
      <c r="B201" s="64" t="s">
        <v>478</v>
      </c>
      <c r="C201" s="64">
        <v>1071355</v>
      </c>
      <c r="D201" s="64" t="s">
        <v>3095</v>
      </c>
      <c r="E201" s="64" t="s">
        <v>3096</v>
      </c>
      <c r="F201" s="64" t="s">
        <v>478</v>
      </c>
      <c r="G201" s="20" t="s">
        <v>194</v>
      </c>
      <c r="H201" s="20">
        <v>6220</v>
      </c>
      <c r="I201" s="20" t="s">
        <v>358</v>
      </c>
      <c r="J201" s="22" t="s">
        <v>3097</v>
      </c>
      <c r="K201" s="23">
        <v>0</v>
      </c>
      <c r="L201" s="23">
        <v>1</v>
      </c>
      <c r="M201" s="23" t="s">
        <v>16</v>
      </c>
      <c r="N201" s="23">
        <v>1</v>
      </c>
      <c r="O201" s="24" t="s">
        <v>1894</v>
      </c>
      <c r="P201" s="20" t="s">
        <v>1895</v>
      </c>
      <c r="Q201" s="20" t="s">
        <v>1896</v>
      </c>
      <c r="R201" s="20" t="s">
        <v>1897</v>
      </c>
      <c r="S201" s="20">
        <v>31</v>
      </c>
      <c r="T201" s="25" t="s">
        <v>1898</v>
      </c>
      <c r="U201" s="20" t="s">
        <v>836</v>
      </c>
      <c r="V201" s="20" t="s">
        <v>836</v>
      </c>
      <c r="W201" s="26">
        <v>33934</v>
      </c>
      <c r="X201" s="20">
        <v>20</v>
      </c>
      <c r="Y201" s="20" t="s">
        <v>836</v>
      </c>
      <c r="Z201" s="20">
        <f t="shared" si="50"/>
        <v>8607</v>
      </c>
      <c r="AA201" s="20" t="s">
        <v>3098</v>
      </c>
      <c r="AB201" s="20">
        <v>46101</v>
      </c>
      <c r="AC201" s="27">
        <v>7344827.5899999999</v>
      </c>
      <c r="AD201" s="20" t="s">
        <v>2806</v>
      </c>
      <c r="AE201" s="20" t="s">
        <v>3099</v>
      </c>
      <c r="AF201" s="20">
        <v>1</v>
      </c>
      <c r="AG201" s="20">
        <v>1</v>
      </c>
      <c r="AH201" s="21" t="s">
        <v>16</v>
      </c>
      <c r="AI201" s="21" t="s">
        <v>4862</v>
      </c>
      <c r="AJ201" s="20">
        <v>11</v>
      </c>
      <c r="AK201" s="20">
        <v>1</v>
      </c>
      <c r="AL201" s="20" t="s">
        <v>16</v>
      </c>
      <c r="AM201" s="20">
        <v>0</v>
      </c>
      <c r="AN201" s="20">
        <v>1</v>
      </c>
      <c r="AO201" s="20" t="s">
        <v>16</v>
      </c>
      <c r="AP201" s="26">
        <v>42551</v>
      </c>
      <c r="AQ201" s="26">
        <v>42521</v>
      </c>
      <c r="AR201" s="26" t="s">
        <v>16</v>
      </c>
      <c r="AS201" s="20">
        <v>5</v>
      </c>
      <c r="AT201" s="26">
        <v>42565</v>
      </c>
      <c r="AU201" s="26">
        <v>42523</v>
      </c>
      <c r="AV201" s="26" t="s">
        <v>16</v>
      </c>
      <c r="AW201" s="28" t="s">
        <v>16</v>
      </c>
      <c r="AX201" s="28" t="s">
        <v>16</v>
      </c>
      <c r="AY201" s="28" t="s">
        <v>16</v>
      </c>
      <c r="AZ201" s="28" t="s">
        <v>16</v>
      </c>
      <c r="BA201" s="28" t="s">
        <v>16</v>
      </c>
      <c r="BB201" s="29">
        <v>1</v>
      </c>
      <c r="BC201" s="26">
        <v>42541</v>
      </c>
      <c r="BD201" s="26">
        <v>42735</v>
      </c>
      <c r="BE201" s="26">
        <v>42538</v>
      </c>
      <c r="BF201" s="20" t="s">
        <v>3097</v>
      </c>
      <c r="BG201" s="30">
        <v>0.2</v>
      </c>
      <c r="BH201" s="27">
        <v>1429478.6220000002</v>
      </c>
      <c r="BI201" s="20">
        <v>1</v>
      </c>
      <c r="BJ201" s="20">
        <v>10</v>
      </c>
      <c r="BK201" s="20">
        <v>1</v>
      </c>
      <c r="BL201" s="20">
        <v>7147393.1100000003</v>
      </c>
      <c r="BM201" s="20">
        <v>4</v>
      </c>
      <c r="BN201" s="20" t="s">
        <v>16</v>
      </c>
      <c r="BO201" s="20" t="s">
        <v>16</v>
      </c>
      <c r="BP201" s="20" t="s">
        <v>16</v>
      </c>
      <c r="BQ201" s="20" t="s">
        <v>16</v>
      </c>
      <c r="BR201" s="20" t="s">
        <v>16</v>
      </c>
      <c r="BS201" s="20" t="s">
        <v>16</v>
      </c>
      <c r="BT201" s="20">
        <v>0</v>
      </c>
      <c r="BU201" s="20">
        <v>4</v>
      </c>
      <c r="BV201" s="20">
        <v>1</v>
      </c>
      <c r="BW201" s="20">
        <v>4</v>
      </c>
      <c r="BX201" s="20">
        <v>3</v>
      </c>
      <c r="BY201" s="20" t="s">
        <v>341</v>
      </c>
      <c r="BZ201" s="20" t="s">
        <v>16</v>
      </c>
      <c r="CA201" s="20" t="s">
        <v>16</v>
      </c>
      <c r="CB201" s="20">
        <v>0</v>
      </c>
      <c r="CC201" s="20">
        <v>0</v>
      </c>
      <c r="CD201" s="20">
        <v>3</v>
      </c>
      <c r="CE201" s="20">
        <f t="shared" si="51"/>
        <v>3</v>
      </c>
      <c r="CF201" s="20" t="str">
        <f t="shared" si="44"/>
        <v>YES</v>
      </c>
      <c r="CG201" s="20" t="str">
        <f t="shared" si="45"/>
        <v>YES</v>
      </c>
      <c r="CH201" s="20">
        <v>1</v>
      </c>
      <c r="CI201" s="27">
        <v>3</v>
      </c>
      <c r="CJ201" s="27" t="s">
        <v>16</v>
      </c>
      <c r="CK201" s="21" t="s">
        <v>4864</v>
      </c>
      <c r="CL201" s="27" t="s">
        <v>16</v>
      </c>
      <c r="CM201" s="20" t="s">
        <v>3100</v>
      </c>
      <c r="CN201" s="20" t="s">
        <v>3101</v>
      </c>
      <c r="CO201" s="20" t="s">
        <v>3102</v>
      </c>
      <c r="CP201" s="20" t="s">
        <v>16</v>
      </c>
      <c r="CQ201" s="20" t="s">
        <v>16</v>
      </c>
      <c r="CR201" s="20" t="s">
        <v>16</v>
      </c>
      <c r="CS201" s="27">
        <v>7147393.1100000003</v>
      </c>
      <c r="CT201" s="79">
        <f>IF(OR(CS201="",CS201="-"),"NA",IF(CS201&gt;10000000000,1,IF(CS201&gt;3000000000,2,IF(CS201&gt;1000000000,3,IF(CS201&gt;600000000,4,IF(CS201&gt;200000000,5,IF(CS201&gt;100000000,6,IF(CS201&gt;50000000,7,IF(CS201&gt;30000000,8,IF(CS201&gt;10000000,9,IF(CS201&gt;7000000,10,IF(CS201&gt;4000000,11,IF(CS201&gt;2000000,12,IF(CS201&gt;1000000,13,IF(CS201&gt;700000,14,IF(CS201&gt;600000,15,IF(CS201&gt;500000,16,IF(CS201&gt;400000,17,IF(CS201&gt;300000,18,IF(CS201&gt;200000,19,IF(CS201&gt;=0,20,ERROR”)))))))))))))))))))))</f>
        <v>10</v>
      </c>
      <c r="CU201" s="27">
        <v>8290976.0076000001</v>
      </c>
      <c r="CV201" s="27">
        <f t="shared" si="48"/>
        <v>197434.47999999952</v>
      </c>
      <c r="CW201" s="32">
        <v>2.6880750784239921E-2</v>
      </c>
      <c r="CX201" s="32">
        <v>0.9731192492157601</v>
      </c>
      <c r="CY201" s="27">
        <v>-946148.41760000028</v>
      </c>
      <c r="CZ201" s="20">
        <v>25</v>
      </c>
      <c r="DA201" s="66">
        <f>IF(OR(CZ201="",CZ201="-"),"NA",IF(CZ201&gt;300,1,IF(CZ201&gt;200,2,IF(CZ201&gt;100,3,IF(CZ201&gt;50,4,IF(CZ201&gt;40,5,IF(CZ201&gt;30,6,IF(CZ201&gt;20,7,IF(CZ201&gt;10,8,IF(CZ201&lt;=9,9,”ERROR”))))))))))</f>
        <v>7</v>
      </c>
      <c r="DB201" s="20">
        <v>194</v>
      </c>
      <c r="DC201" s="20">
        <v>6.4666666666666668</v>
      </c>
      <c r="DD201" s="20" t="s">
        <v>3103</v>
      </c>
      <c r="DE201" s="20">
        <v>0</v>
      </c>
      <c r="DF201" s="20"/>
      <c r="DG201" s="20">
        <v>0</v>
      </c>
      <c r="DH201" s="20">
        <v>0</v>
      </c>
      <c r="DI201" s="20">
        <v>1</v>
      </c>
      <c r="DJ201" s="20">
        <v>0</v>
      </c>
      <c r="DK201" s="27">
        <v>7147393.1100000003</v>
      </c>
      <c r="DL201" s="76">
        <v>0</v>
      </c>
      <c r="DM201" s="20" t="s">
        <v>558</v>
      </c>
      <c r="DN201" s="34">
        <v>0</v>
      </c>
      <c r="DO201" s="33">
        <f t="shared" si="52"/>
        <v>2</v>
      </c>
      <c r="DP201" s="33">
        <f t="shared" si="53"/>
        <v>0</v>
      </c>
      <c r="DQ201" s="33">
        <f t="shared" si="54"/>
        <v>1</v>
      </c>
      <c r="DR201" s="33">
        <f t="shared" si="55"/>
        <v>1</v>
      </c>
      <c r="DS201" s="27">
        <f t="shared" si="56"/>
        <v>7753565.5500000007</v>
      </c>
      <c r="DT201" s="27">
        <f t="shared" si="57"/>
        <v>0</v>
      </c>
      <c r="DU201" s="27">
        <f t="shared" si="58"/>
        <v>7147393.1100000003</v>
      </c>
      <c r="DV201" s="27">
        <f t="shared" si="59"/>
        <v>606172.43999999994</v>
      </c>
      <c r="DW201" s="27">
        <f t="shared" si="49"/>
        <v>3876782.7750000004</v>
      </c>
      <c r="DX201" s="20">
        <v>13</v>
      </c>
      <c r="DY201" s="20">
        <v>80</v>
      </c>
      <c r="DZ201" s="20">
        <v>16</v>
      </c>
      <c r="EA201" s="20" t="s">
        <v>2916</v>
      </c>
      <c r="EB201" s="20">
        <v>7147393.1100000003</v>
      </c>
      <c r="EC201" s="20">
        <v>0</v>
      </c>
      <c r="ED201" s="20" t="s">
        <v>3056</v>
      </c>
      <c r="EE201" s="30">
        <v>0.1</v>
      </c>
      <c r="EF201" s="20">
        <v>829097.6</v>
      </c>
      <c r="EG201" s="20" t="s">
        <v>1045</v>
      </c>
      <c r="EH201" s="20">
        <v>7147393.1100000003</v>
      </c>
      <c r="EI201" s="20">
        <v>4</v>
      </c>
      <c r="EJ201" s="20">
        <v>4</v>
      </c>
      <c r="EK201" s="20">
        <v>3</v>
      </c>
      <c r="EL201" s="20" t="s">
        <v>2806</v>
      </c>
      <c r="EM201" s="20" t="s">
        <v>3097</v>
      </c>
      <c r="EN201" s="20" t="s">
        <v>16</v>
      </c>
      <c r="EO201" s="20" t="s">
        <v>3099</v>
      </c>
      <c r="EP201" s="20" t="s">
        <v>16</v>
      </c>
      <c r="EQ201" s="20" t="s">
        <v>16</v>
      </c>
      <c r="ER201" s="20" t="s">
        <v>1914</v>
      </c>
      <c r="ES201" s="20" t="s">
        <v>1915</v>
      </c>
      <c r="ET201" s="20">
        <v>31</v>
      </c>
      <c r="EU201" s="20" t="s">
        <v>1898</v>
      </c>
      <c r="EV201" s="20" t="s">
        <v>1916</v>
      </c>
      <c r="EW201" s="20" t="s">
        <v>1916</v>
      </c>
      <c r="EX201" s="34">
        <v>14</v>
      </c>
      <c r="EY201" s="58">
        <v>1</v>
      </c>
      <c r="EZ201" s="21"/>
    </row>
    <row r="202" spans="1:156" s="64" customFormat="1" ht="12.75" customHeight="1" x14ac:dyDescent="0.2">
      <c r="A202" s="64" t="s">
        <v>3104</v>
      </c>
      <c r="B202" s="64" t="s">
        <v>482</v>
      </c>
      <c r="C202" s="64">
        <v>1071364</v>
      </c>
      <c r="D202" s="64" t="s">
        <v>3104</v>
      </c>
      <c r="E202" s="64" t="s">
        <v>3105</v>
      </c>
      <c r="F202" s="64" t="s">
        <v>482</v>
      </c>
      <c r="G202" s="20" t="s">
        <v>194</v>
      </c>
      <c r="H202" s="20">
        <v>6220</v>
      </c>
      <c r="I202" s="20" t="s">
        <v>358</v>
      </c>
      <c r="J202" s="22" t="s">
        <v>3106</v>
      </c>
      <c r="K202" s="23">
        <v>0</v>
      </c>
      <c r="L202" s="23">
        <v>1</v>
      </c>
      <c r="M202" s="23" t="s">
        <v>16</v>
      </c>
      <c r="N202" s="23">
        <v>1</v>
      </c>
      <c r="O202" s="24" t="s">
        <v>485</v>
      </c>
      <c r="P202" s="20" t="s">
        <v>3107</v>
      </c>
      <c r="Q202" s="20" t="s">
        <v>3108</v>
      </c>
      <c r="R202" s="20" t="s">
        <v>3109</v>
      </c>
      <c r="S202" s="20">
        <v>187</v>
      </c>
      <c r="T202" s="25" t="s">
        <v>3110</v>
      </c>
      <c r="U202" s="20" t="s">
        <v>365</v>
      </c>
      <c r="V202" s="20" t="s">
        <v>251</v>
      </c>
      <c r="W202" s="26">
        <v>41103</v>
      </c>
      <c r="X202" s="20">
        <v>67</v>
      </c>
      <c r="Y202" s="20" t="s">
        <v>2547</v>
      </c>
      <c r="Z202" s="20">
        <f t="shared" si="50"/>
        <v>1438</v>
      </c>
      <c r="AA202" s="20" t="s">
        <v>3111</v>
      </c>
      <c r="AB202" s="20">
        <v>46101</v>
      </c>
      <c r="AC202" s="27">
        <v>8500000</v>
      </c>
      <c r="AD202" s="20" t="s">
        <v>2806</v>
      </c>
      <c r="AE202" s="20" t="s">
        <v>3112</v>
      </c>
      <c r="AF202" s="20">
        <v>1</v>
      </c>
      <c r="AG202" s="20">
        <v>0</v>
      </c>
      <c r="AH202" s="21" t="s">
        <v>16</v>
      </c>
      <c r="AI202" s="21" t="s">
        <v>4862</v>
      </c>
      <c r="AJ202" s="20" t="s">
        <v>16</v>
      </c>
      <c r="AK202" s="20" t="s">
        <v>16</v>
      </c>
      <c r="AL202" s="20" t="s">
        <v>16</v>
      </c>
      <c r="AM202" s="20" t="s">
        <v>16</v>
      </c>
      <c r="AN202" s="20" t="s">
        <v>16</v>
      </c>
      <c r="AO202" s="20" t="s">
        <v>16</v>
      </c>
      <c r="AP202" s="26">
        <v>42577</v>
      </c>
      <c r="AQ202" s="26">
        <v>42521</v>
      </c>
      <c r="AR202" s="26" t="s">
        <v>16</v>
      </c>
      <c r="AS202" s="20">
        <v>5</v>
      </c>
      <c r="AT202" s="26">
        <v>42590</v>
      </c>
      <c r="AU202" s="26">
        <v>42523</v>
      </c>
      <c r="AV202" s="26" t="s">
        <v>16</v>
      </c>
      <c r="AW202" s="28" t="s">
        <v>16</v>
      </c>
      <c r="AX202" s="28" t="s">
        <v>16</v>
      </c>
      <c r="AY202" s="28" t="s">
        <v>16</v>
      </c>
      <c r="AZ202" s="28" t="s">
        <v>16</v>
      </c>
      <c r="BA202" s="28" t="s">
        <v>16</v>
      </c>
      <c r="BB202" s="29">
        <v>1</v>
      </c>
      <c r="BC202" s="26">
        <v>42541</v>
      </c>
      <c r="BD202" s="26">
        <v>42735</v>
      </c>
      <c r="BE202" s="26">
        <v>42538</v>
      </c>
      <c r="BF202" s="20" t="s">
        <v>3106</v>
      </c>
      <c r="BG202" s="30">
        <v>0.2</v>
      </c>
      <c r="BH202" s="27">
        <v>1688185.9260000002</v>
      </c>
      <c r="BI202" s="20">
        <v>1</v>
      </c>
      <c r="BJ202" s="20">
        <v>5</v>
      </c>
      <c r="BK202" s="20">
        <v>1</v>
      </c>
      <c r="BL202" s="20">
        <v>8440929.6300000008</v>
      </c>
      <c r="BM202" s="20">
        <v>4</v>
      </c>
      <c r="BN202" s="20" t="s">
        <v>16</v>
      </c>
      <c r="BO202" s="20" t="s">
        <v>16</v>
      </c>
      <c r="BP202" s="20" t="s">
        <v>16</v>
      </c>
      <c r="BQ202" s="20" t="s">
        <v>16</v>
      </c>
      <c r="BR202" s="20" t="s">
        <v>16</v>
      </c>
      <c r="BS202" s="20" t="s">
        <v>16</v>
      </c>
      <c r="BT202" s="20">
        <v>2</v>
      </c>
      <c r="BU202" s="20">
        <v>0</v>
      </c>
      <c r="BV202" s="20">
        <v>1</v>
      </c>
      <c r="BW202" s="20">
        <v>5</v>
      </c>
      <c r="BX202" s="20">
        <v>4</v>
      </c>
      <c r="BY202" s="20" t="s">
        <v>289</v>
      </c>
      <c r="BZ202" s="20" t="s">
        <v>341</v>
      </c>
      <c r="CA202" s="20" t="s">
        <v>2911</v>
      </c>
      <c r="CB202" s="20">
        <v>1</v>
      </c>
      <c r="CC202" s="20">
        <v>2</v>
      </c>
      <c r="CD202" s="20">
        <v>1</v>
      </c>
      <c r="CE202" s="20">
        <f t="shared" si="51"/>
        <v>4</v>
      </c>
      <c r="CF202" s="20" t="str">
        <f t="shared" si="44"/>
        <v>YES</v>
      </c>
      <c r="CG202" s="20" t="str">
        <f t="shared" si="45"/>
        <v>YES</v>
      </c>
      <c r="CH202" s="20">
        <v>1</v>
      </c>
      <c r="CI202" s="27">
        <v>4</v>
      </c>
      <c r="CJ202" s="27">
        <v>1273467.5399999991</v>
      </c>
      <c r="CK202" s="21">
        <v>1</v>
      </c>
      <c r="CL202" s="27">
        <v>1501772.1499999985</v>
      </c>
      <c r="CM202" s="20" t="s">
        <v>3113</v>
      </c>
      <c r="CN202" s="20" t="s">
        <v>3114</v>
      </c>
      <c r="CO202" s="20" t="s">
        <v>3115</v>
      </c>
      <c r="CP202" s="20" t="s">
        <v>3116</v>
      </c>
      <c r="CQ202" s="20" t="s">
        <v>16</v>
      </c>
      <c r="CR202" s="20" t="s">
        <v>16</v>
      </c>
      <c r="CS202" s="27">
        <v>8440929.6300000008</v>
      </c>
      <c r="CT202" s="79">
        <f>IF(OR(CS202="",CS202="-"),"NA",IF(CS202&gt;10000000000,1,IF(CS202&gt;3000000000,2,IF(CS202&gt;1000000000,3,IF(CS202&gt;600000000,4,IF(CS202&gt;200000000,5,IF(CS202&gt;100000000,6,IF(CS202&gt;50000000,7,IF(CS202&gt;30000000,8,IF(CS202&gt;10000000,9,IF(CS202&gt;7000000,10,IF(CS202&gt;4000000,11,IF(CS202&gt;2000000,12,IF(CS202&gt;1000000,13,IF(CS202&gt;700000,14,IF(CS202&gt;600000,15,IF(CS202&gt;500000,16,IF(CS202&gt;400000,17,IF(CS202&gt;300000,18,IF(CS202&gt;200000,19,IF(CS202&gt;=0,20,ERROR”)))))))))))))))))))))</f>
        <v>10</v>
      </c>
      <c r="CU202" s="27">
        <v>9791478.3707999997</v>
      </c>
      <c r="CV202" s="27">
        <f t="shared" si="48"/>
        <v>59070.36999999918</v>
      </c>
      <c r="CW202" s="32">
        <v>6.9494552941175508E-3</v>
      </c>
      <c r="CX202" s="32">
        <v>0.9930505447058825</v>
      </c>
      <c r="CY202" s="27">
        <v>-1291478.3707999997</v>
      </c>
      <c r="CZ202" s="20">
        <v>25</v>
      </c>
      <c r="DA202" s="66">
        <f>IF(OR(CZ202="",CZ202="-"),"NA",IF(CZ202&gt;300,1,IF(CZ202&gt;200,2,IF(CZ202&gt;100,3,IF(CZ202&gt;50,4,IF(CZ202&gt;40,5,IF(CZ202&gt;30,6,IF(CZ202&gt;20,7,IF(CZ202&gt;10,8,IF(CZ202&lt;=9,9,”ERROR”))))))))))</f>
        <v>7</v>
      </c>
      <c r="DB202" s="20">
        <v>194</v>
      </c>
      <c r="DC202" s="20">
        <v>6.4666666666666668</v>
      </c>
      <c r="DD202" s="20" t="s">
        <v>3080</v>
      </c>
      <c r="DE202" s="20">
        <v>0</v>
      </c>
      <c r="DF202" s="20"/>
      <c r="DG202" s="20">
        <v>0</v>
      </c>
      <c r="DH202" s="20">
        <v>0</v>
      </c>
      <c r="DI202" s="20">
        <v>1</v>
      </c>
      <c r="DJ202" s="20">
        <v>0</v>
      </c>
      <c r="DK202" s="27">
        <v>8440929.6300000008</v>
      </c>
      <c r="DL202" s="76">
        <v>0</v>
      </c>
      <c r="DM202" s="20" t="s">
        <v>558</v>
      </c>
      <c r="DN202" s="34">
        <v>0</v>
      </c>
      <c r="DO202" s="33">
        <f t="shared" si="52"/>
        <v>1</v>
      </c>
      <c r="DP202" s="33">
        <f t="shared" si="53"/>
        <v>0</v>
      </c>
      <c r="DQ202" s="33">
        <f t="shared" si="54"/>
        <v>0</v>
      </c>
      <c r="DR202" s="33">
        <f t="shared" si="55"/>
        <v>1</v>
      </c>
      <c r="DS202" s="27">
        <f t="shared" si="56"/>
        <v>8440929.6300000008</v>
      </c>
      <c r="DT202" s="27">
        <f t="shared" si="57"/>
        <v>0</v>
      </c>
      <c r="DU202" s="27">
        <f t="shared" si="58"/>
        <v>8440929.6300000008</v>
      </c>
      <c r="DV202" s="27">
        <f t="shared" si="59"/>
        <v>0</v>
      </c>
      <c r="DW202" s="27">
        <f t="shared" si="49"/>
        <v>8440929.6300000008</v>
      </c>
      <c r="DX202" s="20">
        <v>13</v>
      </c>
      <c r="DY202" s="20">
        <v>77</v>
      </c>
      <c r="DZ202" s="20">
        <v>16</v>
      </c>
      <c r="EA202" s="20" t="s">
        <v>2916</v>
      </c>
      <c r="EB202" s="20">
        <v>8440929.6300000008</v>
      </c>
      <c r="EC202" s="20">
        <v>0</v>
      </c>
      <c r="ED202" s="20" t="s">
        <v>2950</v>
      </c>
      <c r="EE202" s="30">
        <v>0.1</v>
      </c>
      <c r="EF202" s="20">
        <v>979147.84</v>
      </c>
      <c r="EG202" s="27" t="s">
        <v>403</v>
      </c>
      <c r="EH202" s="20">
        <v>8440929.6300000008</v>
      </c>
      <c r="EI202" s="20">
        <v>4</v>
      </c>
      <c r="EJ202" s="20">
        <v>5</v>
      </c>
      <c r="EK202" s="20">
        <v>4</v>
      </c>
      <c r="EL202" s="20" t="s">
        <v>2806</v>
      </c>
      <c r="EM202" s="20" t="s">
        <v>3106</v>
      </c>
      <c r="EN202" s="20" t="s">
        <v>16</v>
      </c>
      <c r="EO202" s="20" t="s">
        <v>3112</v>
      </c>
      <c r="EP202" s="20" t="s">
        <v>16</v>
      </c>
      <c r="EQ202" s="20">
        <v>2</v>
      </c>
      <c r="ER202" s="20" t="s">
        <v>3117</v>
      </c>
      <c r="ES202" s="20" t="s">
        <v>3118</v>
      </c>
      <c r="ET202" s="20">
        <v>187</v>
      </c>
      <c r="EU202" s="20" t="s">
        <v>3110</v>
      </c>
      <c r="EV202" s="20" t="s">
        <v>406</v>
      </c>
      <c r="EW202" s="20" t="s">
        <v>251</v>
      </c>
      <c r="EX202" s="34">
        <v>14</v>
      </c>
      <c r="EY202" s="58">
        <v>1</v>
      </c>
      <c r="EZ202" s="21"/>
    </row>
    <row r="203" spans="1:156" s="64" customFormat="1" ht="12" customHeight="1" x14ac:dyDescent="0.2">
      <c r="A203" s="64" t="s">
        <v>3277</v>
      </c>
      <c r="B203" s="64" t="s">
        <v>590</v>
      </c>
      <c r="C203" s="64">
        <v>799484</v>
      </c>
      <c r="D203" s="64" t="s">
        <v>3277</v>
      </c>
      <c r="E203" s="64" t="s">
        <v>3278</v>
      </c>
      <c r="F203" s="64" t="s">
        <v>590</v>
      </c>
      <c r="G203" s="20" t="s">
        <v>194</v>
      </c>
      <c r="H203" s="20">
        <v>6250</v>
      </c>
      <c r="I203" s="20" t="s">
        <v>323</v>
      </c>
      <c r="J203" s="22" t="s">
        <v>3279</v>
      </c>
      <c r="K203" s="23">
        <v>0</v>
      </c>
      <c r="L203" s="23">
        <v>1</v>
      </c>
      <c r="M203" s="23" t="s">
        <v>16</v>
      </c>
      <c r="N203" s="23">
        <v>1</v>
      </c>
      <c r="O203" s="24" t="s">
        <v>27</v>
      </c>
      <c r="P203" s="20" t="s">
        <v>571</v>
      </c>
      <c r="Q203" s="20" t="s">
        <v>2544</v>
      </c>
      <c r="R203" s="20" t="s">
        <v>2545</v>
      </c>
      <c r="S203" s="20">
        <v>1358</v>
      </c>
      <c r="T203" s="25" t="s">
        <v>3280</v>
      </c>
      <c r="U203" s="20" t="s">
        <v>365</v>
      </c>
      <c r="V203" s="20" t="s">
        <v>251</v>
      </c>
      <c r="W203" s="26">
        <v>36287</v>
      </c>
      <c r="X203" s="20">
        <v>17</v>
      </c>
      <c r="Y203" s="20" t="s">
        <v>2547</v>
      </c>
      <c r="Z203" s="20">
        <f t="shared" si="50"/>
        <v>5927</v>
      </c>
      <c r="AA203" s="20" t="s">
        <v>3281</v>
      </c>
      <c r="AB203" s="20">
        <v>46101</v>
      </c>
      <c r="AC203" s="27">
        <v>39000000</v>
      </c>
      <c r="AD203" s="20" t="s">
        <v>2806</v>
      </c>
      <c r="AE203" s="20" t="s">
        <v>3282</v>
      </c>
      <c r="AF203" s="20">
        <v>2</v>
      </c>
      <c r="AG203" s="20">
        <v>1</v>
      </c>
      <c r="AH203" s="21" t="s">
        <v>3053</v>
      </c>
      <c r="AI203" s="21" t="s">
        <v>289</v>
      </c>
      <c r="AJ203" s="20">
        <v>13</v>
      </c>
      <c r="AK203" s="20">
        <v>1</v>
      </c>
      <c r="AL203" s="20">
        <v>0</v>
      </c>
      <c r="AM203" s="20">
        <v>0</v>
      </c>
      <c r="AN203" s="20">
        <v>0</v>
      </c>
      <c r="AO203" s="20" t="s">
        <v>16</v>
      </c>
      <c r="AP203" s="26">
        <v>42264</v>
      </c>
      <c r="AQ203" s="26">
        <v>42158</v>
      </c>
      <c r="AR203" s="26" t="s">
        <v>16</v>
      </c>
      <c r="AS203" s="20">
        <v>4</v>
      </c>
      <c r="AT203" s="26">
        <v>42271</v>
      </c>
      <c r="AU203" s="26">
        <v>42160</v>
      </c>
      <c r="AV203" s="26">
        <v>42178</v>
      </c>
      <c r="AW203" s="28" t="s">
        <v>16</v>
      </c>
      <c r="AX203" s="28" t="s">
        <v>16</v>
      </c>
      <c r="AY203" s="28" t="s">
        <v>16</v>
      </c>
      <c r="AZ203" s="28" t="s">
        <v>16</v>
      </c>
      <c r="BA203" s="28" t="s">
        <v>16</v>
      </c>
      <c r="BB203" s="29">
        <v>0</v>
      </c>
      <c r="BC203" s="26">
        <v>42214</v>
      </c>
      <c r="BD203" s="26">
        <v>42273</v>
      </c>
      <c r="BE203" s="26">
        <v>42199</v>
      </c>
      <c r="BF203" s="20" t="s">
        <v>3279</v>
      </c>
      <c r="BG203" s="30">
        <v>0.3</v>
      </c>
      <c r="BH203" s="27">
        <v>10073143.490999999</v>
      </c>
      <c r="BI203" s="20">
        <v>1</v>
      </c>
      <c r="BJ203" s="20">
        <v>10</v>
      </c>
      <c r="BK203" s="20">
        <v>2</v>
      </c>
      <c r="BL203" s="20">
        <v>33577144.969999999</v>
      </c>
      <c r="BM203" s="20">
        <v>7</v>
      </c>
      <c r="BN203" s="20">
        <v>4</v>
      </c>
      <c r="BO203" s="20" t="s">
        <v>16</v>
      </c>
      <c r="BP203" s="20" t="s">
        <v>16</v>
      </c>
      <c r="BQ203" s="20" t="s">
        <v>16</v>
      </c>
      <c r="BR203" s="20" t="s">
        <v>16</v>
      </c>
      <c r="BS203" s="20" t="s">
        <v>16</v>
      </c>
      <c r="BT203" s="20">
        <v>12</v>
      </c>
      <c r="BU203" s="20">
        <v>10</v>
      </c>
      <c r="BV203" s="20">
        <v>0</v>
      </c>
      <c r="BW203" s="20">
        <v>7</v>
      </c>
      <c r="BX203" s="20">
        <v>4</v>
      </c>
      <c r="BY203" s="20" t="s">
        <v>341</v>
      </c>
      <c r="BZ203" s="20" t="s">
        <v>16</v>
      </c>
      <c r="CA203" s="20" t="s">
        <v>16</v>
      </c>
      <c r="CB203" s="20">
        <v>0</v>
      </c>
      <c r="CC203" s="20">
        <v>0</v>
      </c>
      <c r="CD203" s="20">
        <v>4</v>
      </c>
      <c r="CE203" s="20">
        <f t="shared" si="51"/>
        <v>4</v>
      </c>
      <c r="CF203" s="20" t="str">
        <f t="shared" si="44"/>
        <v>YES</v>
      </c>
      <c r="CG203" s="20" t="str">
        <f t="shared" si="45"/>
        <v>YES</v>
      </c>
      <c r="CH203" s="20">
        <v>3</v>
      </c>
      <c r="CI203" s="27">
        <v>4</v>
      </c>
      <c r="CJ203" s="27" t="s">
        <v>3283</v>
      </c>
      <c r="CK203" s="21">
        <v>0</v>
      </c>
      <c r="CL203" s="27" t="s">
        <v>3284</v>
      </c>
      <c r="CM203" s="20" t="s">
        <v>3285</v>
      </c>
      <c r="CN203" s="20" t="s">
        <v>3286</v>
      </c>
      <c r="CO203" s="20" t="s">
        <v>3287</v>
      </c>
      <c r="CP203" s="20" t="s">
        <v>3288</v>
      </c>
      <c r="CQ203" s="20" t="s">
        <v>3289</v>
      </c>
      <c r="CR203" s="20" t="s">
        <v>3290</v>
      </c>
      <c r="CS203" s="27">
        <v>33577144.969999999</v>
      </c>
      <c r="CT203" s="79">
        <f>IF(OR(CS203="",CS203="-"),"NA",IF(CS203&gt;10000000000,1,IF(CS203&gt;3000000000,2,IF(CS203&gt;1000000000,3,IF(CS203&gt;600000000,4,IF(CS203&gt;200000000,5,IF(CS203&gt;100000000,6,IF(CS203&gt;50000000,7,IF(CS203&gt;30000000,8,IF(CS203&gt;10000000,9,IF(CS203&gt;7000000,10,IF(CS203&gt;4000000,11,IF(CS203&gt;2000000,12,IF(CS203&gt;1000000,13,IF(CS203&gt;700000,14,IF(CS203&gt;600000,15,IF(CS203&gt;500000,16,IF(CS203&gt;400000,17,IF(CS203&gt;300000,18,IF(CS203&gt;200000,19,IF(CS203&gt;=0,20,ERROR”)))))))))))))))))))))</f>
        <v>8</v>
      </c>
      <c r="CU203" s="27">
        <v>38949488.165199995</v>
      </c>
      <c r="CV203" s="27">
        <f t="shared" si="48"/>
        <v>5422855.0300000012</v>
      </c>
      <c r="CW203" s="32">
        <v>0.1390475648717949</v>
      </c>
      <c r="CX203" s="32">
        <v>0.86095243512820507</v>
      </c>
      <c r="CY203" s="27">
        <v>50511.834800004959</v>
      </c>
      <c r="CZ203" s="20">
        <v>61</v>
      </c>
      <c r="DA203" s="66">
        <f>IF(OR(CZ203="",CZ203="-"),"NA",IF(CZ203&gt;300,1,IF(CZ203&gt;200,2,IF(CZ203&gt;100,3,IF(CZ203&gt;50,4,IF(CZ203&gt;40,5,IF(CZ203&gt;30,6,IF(CZ203&gt;20,7,IF(CZ203&gt;10,8,IF(CZ203&lt;=9,9,”ERROR”))))))))))</f>
        <v>4</v>
      </c>
      <c r="DB203" s="20">
        <v>59</v>
      </c>
      <c r="DC203" s="20">
        <v>1.9666666666666666</v>
      </c>
      <c r="DD203" s="20" t="s">
        <v>3264</v>
      </c>
      <c r="DE203" s="20">
        <v>0</v>
      </c>
      <c r="DF203" s="20"/>
      <c r="DG203" s="20">
        <v>0</v>
      </c>
      <c r="DH203" s="20">
        <v>0</v>
      </c>
      <c r="DI203" s="20">
        <v>1</v>
      </c>
      <c r="DJ203" s="20">
        <v>0</v>
      </c>
      <c r="DK203" s="27">
        <v>33577144.969999999</v>
      </c>
      <c r="DL203" s="76">
        <v>0</v>
      </c>
      <c r="DM203" s="20" t="s">
        <v>3291</v>
      </c>
      <c r="DN203" s="34">
        <v>0</v>
      </c>
      <c r="DO203" s="33">
        <f t="shared" si="52"/>
        <v>2</v>
      </c>
      <c r="DP203" s="33">
        <f t="shared" si="53"/>
        <v>1</v>
      </c>
      <c r="DQ203" s="33">
        <f t="shared" si="54"/>
        <v>0</v>
      </c>
      <c r="DR203" s="33">
        <f t="shared" si="55"/>
        <v>1</v>
      </c>
      <c r="DS203" s="27">
        <f t="shared" si="56"/>
        <v>74901595.430000007</v>
      </c>
      <c r="DT203" s="27">
        <f t="shared" si="57"/>
        <v>41324450.460000001</v>
      </c>
      <c r="DU203" s="27">
        <f t="shared" si="58"/>
        <v>33577144.969999999</v>
      </c>
      <c r="DV203" s="27">
        <f t="shared" si="59"/>
        <v>0</v>
      </c>
      <c r="DW203" s="27">
        <f t="shared" si="49"/>
        <v>37450797.715000004</v>
      </c>
      <c r="DX203" s="20">
        <v>12</v>
      </c>
      <c r="DY203" s="20">
        <v>178</v>
      </c>
      <c r="DZ203" s="20">
        <v>10</v>
      </c>
      <c r="EA203" s="20" t="s">
        <v>2812</v>
      </c>
      <c r="EB203" s="20">
        <v>33577144.969999999</v>
      </c>
      <c r="EC203" s="30">
        <v>0.1</v>
      </c>
      <c r="ED203" s="20" t="s">
        <v>654</v>
      </c>
      <c r="EE203" s="30">
        <v>0.1</v>
      </c>
      <c r="EF203" s="20">
        <v>3894948.82</v>
      </c>
      <c r="EG203" s="20" t="s">
        <v>655</v>
      </c>
      <c r="EH203" s="20">
        <v>33577144.969999999</v>
      </c>
      <c r="EI203" s="20">
        <v>7</v>
      </c>
      <c r="EJ203" s="20">
        <v>7</v>
      </c>
      <c r="EK203" s="20">
        <v>4</v>
      </c>
      <c r="EL203" s="20" t="s">
        <v>2806</v>
      </c>
      <c r="EM203" s="20" t="s">
        <v>3279</v>
      </c>
      <c r="EN203" s="20" t="s">
        <v>16</v>
      </c>
      <c r="EO203" s="20" t="s">
        <v>3282</v>
      </c>
      <c r="EP203" s="20" t="s">
        <v>16</v>
      </c>
      <c r="EQ203" s="20">
        <v>12</v>
      </c>
      <c r="ER203" s="20" t="s">
        <v>606</v>
      </c>
      <c r="ES203" s="20" t="s">
        <v>2551</v>
      </c>
      <c r="ET203" s="20">
        <v>1358</v>
      </c>
      <c r="EU203" s="20" t="s">
        <v>3280</v>
      </c>
      <c r="EV203" s="20" t="s">
        <v>406</v>
      </c>
      <c r="EW203" s="20" t="s">
        <v>251</v>
      </c>
      <c r="EX203" s="34">
        <v>31</v>
      </c>
      <c r="EY203" s="58">
        <v>1</v>
      </c>
      <c r="EZ203" s="21"/>
    </row>
    <row r="204" spans="1:156" s="64" customFormat="1" ht="12.75" customHeight="1" x14ac:dyDescent="0.2">
      <c r="A204" s="64" t="s">
        <v>3325</v>
      </c>
      <c r="B204" s="64" t="s">
        <v>603</v>
      </c>
      <c r="C204" s="64">
        <v>839816</v>
      </c>
      <c r="D204" s="64" t="s">
        <v>3325</v>
      </c>
      <c r="E204" s="64" t="s">
        <v>3326</v>
      </c>
      <c r="F204" s="64" t="s">
        <v>603</v>
      </c>
      <c r="G204" s="20" t="s">
        <v>194</v>
      </c>
      <c r="H204" s="20">
        <v>6220</v>
      </c>
      <c r="I204" s="20" t="s">
        <v>358</v>
      </c>
      <c r="J204" s="22" t="s">
        <v>3327</v>
      </c>
      <c r="K204" s="23">
        <v>0</v>
      </c>
      <c r="L204" s="23">
        <v>1</v>
      </c>
      <c r="M204" s="23" t="s">
        <v>16</v>
      </c>
      <c r="N204" s="23">
        <v>1</v>
      </c>
      <c r="O204" s="24" t="s">
        <v>419</v>
      </c>
      <c r="P204" s="20" t="s">
        <v>3034</v>
      </c>
      <c r="Q204" s="20" t="s">
        <v>3035</v>
      </c>
      <c r="R204" s="20" t="s">
        <v>3036</v>
      </c>
      <c r="S204" s="20">
        <v>144</v>
      </c>
      <c r="T204" s="25" t="s">
        <v>906</v>
      </c>
      <c r="U204" s="20" t="s">
        <v>795</v>
      </c>
      <c r="V204" s="20" t="s">
        <v>251</v>
      </c>
      <c r="W204" s="26">
        <v>36027</v>
      </c>
      <c r="X204" s="20">
        <v>6</v>
      </c>
      <c r="Y204" s="20" t="s">
        <v>251</v>
      </c>
      <c r="Z204" s="20">
        <f t="shared" si="50"/>
        <v>6189</v>
      </c>
      <c r="AA204" s="20" t="s">
        <v>3328</v>
      </c>
      <c r="AB204" s="20">
        <v>46101</v>
      </c>
      <c r="AC204" s="27">
        <v>9500000</v>
      </c>
      <c r="AD204" s="20" t="s">
        <v>2806</v>
      </c>
      <c r="AE204" s="20" t="s">
        <v>3329</v>
      </c>
      <c r="AF204" s="20">
        <v>1</v>
      </c>
      <c r="AG204" s="20">
        <v>1</v>
      </c>
      <c r="AH204" s="21" t="s">
        <v>16</v>
      </c>
      <c r="AI204" s="21" t="s">
        <v>4862</v>
      </c>
      <c r="AJ204" s="20">
        <v>3</v>
      </c>
      <c r="AK204" s="20">
        <v>1</v>
      </c>
      <c r="AL204" s="20" t="s">
        <v>16</v>
      </c>
      <c r="AM204" s="20">
        <v>0</v>
      </c>
      <c r="AN204" s="20">
        <v>0</v>
      </c>
      <c r="AO204" s="20" t="s">
        <v>16</v>
      </c>
      <c r="AP204" s="26">
        <v>42282</v>
      </c>
      <c r="AQ204" s="26">
        <v>42181</v>
      </c>
      <c r="AR204" s="26" t="s">
        <v>16</v>
      </c>
      <c r="AS204" s="20">
        <v>3</v>
      </c>
      <c r="AT204" s="26">
        <v>42290</v>
      </c>
      <c r="AU204" s="26">
        <v>42186</v>
      </c>
      <c r="AV204" s="26" t="s">
        <v>16</v>
      </c>
      <c r="AW204" s="28" t="s">
        <v>16</v>
      </c>
      <c r="AX204" s="28" t="s">
        <v>16</v>
      </c>
      <c r="AY204" s="28" t="s">
        <v>16</v>
      </c>
      <c r="AZ204" s="28" t="s">
        <v>16</v>
      </c>
      <c r="BA204" s="28" t="s">
        <v>16</v>
      </c>
      <c r="BB204" s="29">
        <v>0</v>
      </c>
      <c r="BC204" s="26">
        <v>42216</v>
      </c>
      <c r="BD204" s="26">
        <v>42369</v>
      </c>
      <c r="BE204" s="26">
        <v>42201</v>
      </c>
      <c r="BF204" s="20" t="s">
        <v>3327</v>
      </c>
      <c r="BG204" s="30">
        <v>0.3</v>
      </c>
      <c r="BH204" s="27">
        <v>2445146.7089999998</v>
      </c>
      <c r="BI204" s="20">
        <v>1</v>
      </c>
      <c r="BJ204" s="20">
        <v>5</v>
      </c>
      <c r="BK204" s="20">
        <v>2</v>
      </c>
      <c r="BL204" s="20">
        <v>8150489.0300000003</v>
      </c>
      <c r="BM204" s="20">
        <v>1</v>
      </c>
      <c r="BN204" s="20" t="s">
        <v>16</v>
      </c>
      <c r="BO204" s="20" t="s">
        <v>16</v>
      </c>
      <c r="BP204" s="20" t="s">
        <v>16</v>
      </c>
      <c r="BQ204" s="20" t="s">
        <v>16</v>
      </c>
      <c r="BR204" s="20" t="s">
        <v>16</v>
      </c>
      <c r="BS204" s="20" t="s">
        <v>16</v>
      </c>
      <c r="BT204" s="20">
        <v>0</v>
      </c>
      <c r="BU204" s="20">
        <v>7</v>
      </c>
      <c r="BV204" s="20">
        <v>0</v>
      </c>
      <c r="BW204" s="20">
        <v>4</v>
      </c>
      <c r="BX204" s="20">
        <v>0</v>
      </c>
      <c r="BY204" s="20">
        <v>0</v>
      </c>
      <c r="BZ204" s="20">
        <v>0</v>
      </c>
      <c r="CA204" s="20">
        <v>0</v>
      </c>
      <c r="CB204" s="20">
        <v>0</v>
      </c>
      <c r="CC204" s="20">
        <v>0</v>
      </c>
      <c r="CD204" s="20">
        <v>0</v>
      </c>
      <c r="CE204" s="20">
        <f t="shared" si="51"/>
        <v>0</v>
      </c>
      <c r="CF204" s="20" t="str">
        <f t="shared" si="44"/>
        <v>YES</v>
      </c>
      <c r="CG204" s="20" t="str">
        <f t="shared" si="45"/>
        <v>YES</v>
      </c>
      <c r="CH204" s="20">
        <v>4</v>
      </c>
      <c r="CI204" s="27">
        <v>0</v>
      </c>
      <c r="CJ204" s="27">
        <v>458850.60000000056</v>
      </c>
      <c r="CK204" s="21">
        <v>1</v>
      </c>
      <c r="CL204" s="27">
        <v>1628090.4400000004</v>
      </c>
      <c r="CM204" s="20" t="s">
        <v>3330</v>
      </c>
      <c r="CN204" s="20" t="s">
        <v>3331</v>
      </c>
      <c r="CO204" s="20" t="s">
        <v>3332</v>
      </c>
      <c r="CP204" s="20" t="s">
        <v>16</v>
      </c>
      <c r="CQ204" s="20" t="s">
        <v>16</v>
      </c>
      <c r="CR204" s="20" t="s">
        <v>16</v>
      </c>
      <c r="CS204" s="27">
        <v>8150489.0300000003</v>
      </c>
      <c r="CT204" s="79">
        <f>IF(OR(CS204="",CS204="-"),"NA",IF(CS204&gt;10000000000,1,IF(CS204&gt;3000000000,2,IF(CS204&gt;1000000000,3,IF(CS204&gt;600000000,4,IF(CS204&gt;200000000,5,IF(CS204&gt;100000000,6,IF(CS204&gt;50000000,7,IF(CS204&gt;30000000,8,IF(CS204&gt;10000000,9,IF(CS204&gt;7000000,10,IF(CS204&gt;4000000,11,IF(CS204&gt;2000000,12,IF(CS204&gt;1000000,13,IF(CS204&gt;700000,14,IF(CS204&gt;600000,15,IF(CS204&gt;500000,16,IF(CS204&gt;400000,17,IF(CS204&gt;300000,18,IF(CS204&gt;200000,19,IF(CS204&gt;=0,20,ERROR”)))))))))))))))))))))</f>
        <v>10</v>
      </c>
      <c r="CU204" s="27">
        <v>9454567.2747999988</v>
      </c>
      <c r="CV204" s="27">
        <f t="shared" si="48"/>
        <v>1349510.9699999997</v>
      </c>
      <c r="CW204" s="32">
        <v>0.14205378631578944</v>
      </c>
      <c r="CX204" s="32">
        <v>0.85794621368421053</v>
      </c>
      <c r="CY204" s="27">
        <v>45432.72520000115</v>
      </c>
      <c r="CZ204" s="20">
        <v>38</v>
      </c>
      <c r="DA204" s="66">
        <f>IF(OR(CZ204="",CZ204="-"),"NA",IF(CZ204&gt;300,1,IF(CZ204&gt;200,2,IF(CZ204&gt;100,3,IF(CZ204&gt;50,4,IF(CZ204&gt;40,5,IF(CZ204&gt;30,6,IF(CZ204&gt;20,7,IF(CZ204&gt;10,8,IF(CZ204&lt;=9,9,”ERROR”))))))))))</f>
        <v>6</v>
      </c>
      <c r="DB204" s="20">
        <v>153</v>
      </c>
      <c r="DC204" s="20">
        <v>5.0999999999999996</v>
      </c>
      <c r="DD204" s="20" t="s">
        <v>3264</v>
      </c>
      <c r="DE204" s="20">
        <v>0</v>
      </c>
      <c r="DF204" s="20"/>
      <c r="DG204" s="20">
        <v>0</v>
      </c>
      <c r="DH204" s="20">
        <v>0</v>
      </c>
      <c r="DI204" s="20">
        <v>1</v>
      </c>
      <c r="DJ204" s="20">
        <v>0</v>
      </c>
      <c r="DK204" s="27">
        <v>8150489.0300000003</v>
      </c>
      <c r="DL204" s="76">
        <v>0</v>
      </c>
      <c r="DM204" s="20" t="s">
        <v>371</v>
      </c>
      <c r="DN204" s="34">
        <v>0</v>
      </c>
      <c r="DO204" s="33">
        <f t="shared" si="52"/>
        <v>2</v>
      </c>
      <c r="DP204" s="33">
        <f t="shared" si="53"/>
        <v>0</v>
      </c>
      <c r="DQ204" s="33">
        <f t="shared" si="54"/>
        <v>0</v>
      </c>
      <c r="DR204" s="33">
        <f t="shared" si="55"/>
        <v>2</v>
      </c>
      <c r="DS204" s="27">
        <f t="shared" si="56"/>
        <v>16321920.91</v>
      </c>
      <c r="DT204" s="27">
        <f t="shared" si="57"/>
        <v>0</v>
      </c>
      <c r="DU204" s="27">
        <f t="shared" si="58"/>
        <v>16321920.91</v>
      </c>
      <c r="DV204" s="27">
        <f t="shared" si="59"/>
        <v>0</v>
      </c>
      <c r="DW204" s="27">
        <f t="shared" si="49"/>
        <v>8160960.4550000001</v>
      </c>
      <c r="DX204" s="20">
        <v>12</v>
      </c>
      <c r="DY204" s="20">
        <v>74</v>
      </c>
      <c r="DZ204" s="20">
        <v>9</v>
      </c>
      <c r="EA204" s="20" t="s">
        <v>2812</v>
      </c>
      <c r="EB204" s="20">
        <v>8150489.0300000003</v>
      </c>
      <c r="EC204" s="30">
        <v>0.1</v>
      </c>
      <c r="ED204" s="20" t="s">
        <v>2950</v>
      </c>
      <c r="EE204" s="30">
        <v>0.1</v>
      </c>
      <c r="EF204" s="20">
        <v>945456.73</v>
      </c>
      <c r="EG204" s="27" t="s">
        <v>403</v>
      </c>
      <c r="EH204" s="20">
        <v>8150489.0300000003</v>
      </c>
      <c r="EI204" s="20">
        <v>1</v>
      </c>
      <c r="EJ204" s="20">
        <v>4</v>
      </c>
      <c r="EK204" s="20">
        <v>0</v>
      </c>
      <c r="EL204" s="20" t="s">
        <v>2806</v>
      </c>
      <c r="EM204" s="20" t="s">
        <v>3327</v>
      </c>
      <c r="EN204" s="20" t="s">
        <v>16</v>
      </c>
      <c r="EO204" s="20" t="s">
        <v>3329</v>
      </c>
      <c r="EP204" s="20" t="s">
        <v>16</v>
      </c>
      <c r="EQ204" s="20" t="s">
        <v>16</v>
      </c>
      <c r="ER204" s="20" t="s">
        <v>3043</v>
      </c>
      <c r="ES204" s="20" t="s">
        <v>3333</v>
      </c>
      <c r="ET204" s="20">
        <v>144</v>
      </c>
      <c r="EU204" s="20" t="s">
        <v>906</v>
      </c>
      <c r="EV204" s="20" t="s">
        <v>799</v>
      </c>
      <c r="EW204" s="20" t="s">
        <v>251</v>
      </c>
      <c r="EX204" s="34">
        <v>14</v>
      </c>
      <c r="EY204" s="58">
        <v>1</v>
      </c>
      <c r="EZ204" s="21"/>
    </row>
    <row r="205" spans="1:156" s="64" customFormat="1" ht="12.75" customHeight="1" x14ac:dyDescent="0.2">
      <c r="A205" s="64" t="s">
        <v>3031</v>
      </c>
      <c r="B205" s="64" t="s">
        <v>410</v>
      </c>
      <c r="C205" s="64">
        <v>1088729</v>
      </c>
      <c r="D205" s="64" t="s">
        <v>3031</v>
      </c>
      <c r="E205" s="64" t="s">
        <v>3032</v>
      </c>
      <c r="F205" s="64" t="s">
        <v>410</v>
      </c>
      <c r="G205" s="20" t="s">
        <v>194</v>
      </c>
      <c r="H205" s="20">
        <v>6220</v>
      </c>
      <c r="I205" s="20" t="s">
        <v>358</v>
      </c>
      <c r="J205" s="22" t="s">
        <v>3033</v>
      </c>
      <c r="K205" s="23">
        <v>0</v>
      </c>
      <c r="L205" s="23">
        <v>1</v>
      </c>
      <c r="M205" s="23" t="s">
        <v>16</v>
      </c>
      <c r="N205" s="23">
        <v>1</v>
      </c>
      <c r="O205" s="24" t="s">
        <v>419</v>
      </c>
      <c r="P205" s="20" t="s">
        <v>3034</v>
      </c>
      <c r="Q205" s="20" t="s">
        <v>3035</v>
      </c>
      <c r="R205" s="20" t="s">
        <v>3036</v>
      </c>
      <c r="S205" s="20">
        <v>144</v>
      </c>
      <c r="T205" s="25" t="s">
        <v>906</v>
      </c>
      <c r="U205" s="20" t="s">
        <v>795</v>
      </c>
      <c r="V205" s="20" t="s">
        <v>251</v>
      </c>
      <c r="W205" s="26">
        <v>36027</v>
      </c>
      <c r="X205" s="20">
        <v>6</v>
      </c>
      <c r="Y205" s="20" t="s">
        <v>251</v>
      </c>
      <c r="Z205" s="20">
        <f t="shared" si="50"/>
        <v>6535</v>
      </c>
      <c r="AA205" s="20" t="s">
        <v>3037</v>
      </c>
      <c r="AB205" s="20">
        <v>46101</v>
      </c>
      <c r="AC205" s="27">
        <v>8465517.2400000002</v>
      </c>
      <c r="AD205" s="20" t="s">
        <v>2806</v>
      </c>
      <c r="AE205" s="20" t="s">
        <v>3038</v>
      </c>
      <c r="AF205" s="20">
        <v>1</v>
      </c>
      <c r="AG205" s="20">
        <v>1</v>
      </c>
      <c r="AH205" s="21" t="s">
        <v>16</v>
      </c>
      <c r="AI205" s="21" t="s">
        <v>4862</v>
      </c>
      <c r="AJ205" s="20">
        <v>13</v>
      </c>
      <c r="AK205" s="20">
        <v>1</v>
      </c>
      <c r="AL205" s="20" t="s">
        <v>16</v>
      </c>
      <c r="AM205" s="20">
        <v>0</v>
      </c>
      <c r="AN205" s="20">
        <v>1</v>
      </c>
      <c r="AO205" s="20" t="s">
        <v>16</v>
      </c>
      <c r="AP205" s="26">
        <v>42312</v>
      </c>
      <c r="AQ205" s="26">
        <v>42542</v>
      </c>
      <c r="AR205" s="26" t="s">
        <v>16</v>
      </c>
      <c r="AS205" s="20">
        <v>4</v>
      </c>
      <c r="AT205" s="26">
        <v>42325</v>
      </c>
      <c r="AU205" s="26">
        <v>42544</v>
      </c>
      <c r="AV205" s="26" t="s">
        <v>16</v>
      </c>
      <c r="AW205" s="28" t="s">
        <v>16</v>
      </c>
      <c r="AX205" s="28" t="s">
        <v>16</v>
      </c>
      <c r="AY205" s="28" t="s">
        <v>16</v>
      </c>
      <c r="AZ205" s="28" t="s">
        <v>16</v>
      </c>
      <c r="BA205" s="28" t="s">
        <v>16</v>
      </c>
      <c r="BB205" s="29">
        <v>1</v>
      </c>
      <c r="BC205" s="26">
        <v>42562</v>
      </c>
      <c r="BD205" s="26">
        <v>42735</v>
      </c>
      <c r="BE205" s="26">
        <v>42557</v>
      </c>
      <c r="BF205" s="20" t="s">
        <v>3039</v>
      </c>
      <c r="BG205" s="30">
        <v>0.2</v>
      </c>
      <c r="BH205" s="27">
        <v>1634286.3760000002</v>
      </c>
      <c r="BI205" s="20">
        <v>1</v>
      </c>
      <c r="BJ205" s="20">
        <v>5</v>
      </c>
      <c r="BK205" s="20">
        <v>2</v>
      </c>
      <c r="BL205" s="20">
        <v>8171431.8799999999</v>
      </c>
      <c r="BM205" s="20">
        <v>3</v>
      </c>
      <c r="BN205" s="20" t="s">
        <v>16</v>
      </c>
      <c r="BO205" s="20" t="s">
        <v>16</v>
      </c>
      <c r="BP205" s="20" t="s">
        <v>16</v>
      </c>
      <c r="BQ205" s="20" t="s">
        <v>16</v>
      </c>
      <c r="BR205" s="20" t="s">
        <v>16</v>
      </c>
      <c r="BS205" s="20" t="s">
        <v>16</v>
      </c>
      <c r="BT205" s="20">
        <v>0</v>
      </c>
      <c r="BU205" s="20">
        <v>2</v>
      </c>
      <c r="BV205" s="20">
        <v>1</v>
      </c>
      <c r="BW205" s="20">
        <v>4</v>
      </c>
      <c r="BX205" s="20">
        <v>3</v>
      </c>
      <c r="BY205" s="20" t="s">
        <v>289</v>
      </c>
      <c r="BZ205" s="20" t="s">
        <v>2911</v>
      </c>
      <c r="CA205" s="20" t="s">
        <v>291</v>
      </c>
      <c r="CB205" s="20">
        <v>2</v>
      </c>
      <c r="CC205" s="20">
        <v>1</v>
      </c>
      <c r="CD205" s="20">
        <v>0</v>
      </c>
      <c r="CE205" s="20">
        <f t="shared" si="51"/>
        <v>3</v>
      </c>
      <c r="CF205" s="20" t="str">
        <f t="shared" si="44"/>
        <v>YES</v>
      </c>
      <c r="CG205" s="20" t="str">
        <f t="shared" si="45"/>
        <v>YES</v>
      </c>
      <c r="CH205" s="20">
        <v>1</v>
      </c>
      <c r="CI205" s="27">
        <v>3</v>
      </c>
      <c r="CJ205" s="50" t="s">
        <v>16</v>
      </c>
      <c r="CK205" s="21" t="s">
        <v>4864</v>
      </c>
      <c r="CL205" s="27" t="s">
        <v>16</v>
      </c>
      <c r="CM205" s="20" t="s">
        <v>3040</v>
      </c>
      <c r="CN205" s="20" t="s">
        <v>3041</v>
      </c>
      <c r="CO205" s="20" t="s">
        <v>3042</v>
      </c>
      <c r="CP205" s="20" t="s">
        <v>16</v>
      </c>
      <c r="CQ205" s="20" t="s">
        <v>16</v>
      </c>
      <c r="CR205" s="20" t="s">
        <v>16</v>
      </c>
      <c r="CS205" s="27">
        <v>8171431.8799999999</v>
      </c>
      <c r="CT205" s="79">
        <f>IF(OR(CS205="",CS205="-"),"NA",IF(CS205&gt;10000000000,1,IF(CS205&gt;3000000000,2,IF(CS205&gt;1000000000,3,IF(CS205&gt;600000000,4,IF(CS205&gt;200000000,5,IF(CS205&gt;100000000,6,IF(CS205&gt;50000000,7,IF(CS205&gt;30000000,8,IF(CS205&gt;10000000,9,IF(CS205&gt;7000000,10,IF(CS205&gt;4000000,11,IF(CS205&gt;2000000,12,IF(CS205&gt;1000000,13,IF(CS205&gt;700000,14,IF(CS205&gt;600000,15,IF(CS205&gt;500000,16,IF(CS205&gt;400000,17,IF(CS205&gt;300000,18,IF(CS205&gt;200000,19,IF(CS205&gt;=0,20,ERROR”)))))))))))))))))))))</f>
        <v>10</v>
      </c>
      <c r="CU205" s="27">
        <v>9478860.9807999991</v>
      </c>
      <c r="CV205" s="27">
        <f t="shared" si="48"/>
        <v>294085.36000000034</v>
      </c>
      <c r="CW205" s="32">
        <v>3.4739207500568546E-2</v>
      </c>
      <c r="CX205" s="32">
        <v>0.96526079249943142</v>
      </c>
      <c r="CY205" s="27">
        <v>-1013343.7407999989</v>
      </c>
      <c r="CZ205" s="20">
        <v>24</v>
      </c>
      <c r="DA205" s="66">
        <f>IF(OR(CZ205="",CZ205="-"),"NA",IF(CZ205&gt;300,1,IF(CZ205&gt;200,2,IF(CZ205&gt;100,3,IF(CZ205&gt;50,4,IF(CZ205&gt;40,5,IF(CZ205&gt;30,6,IF(CZ205&gt;20,7,IF(CZ205&gt;10,8,IF(CZ205&lt;=9,9,”ERROR”))))))))))</f>
        <v>7</v>
      </c>
      <c r="DB205" s="20">
        <v>173</v>
      </c>
      <c r="DC205" s="20">
        <v>5.7666666666666666</v>
      </c>
      <c r="DD205" s="20" t="s">
        <v>3028</v>
      </c>
      <c r="DE205" s="20">
        <v>1</v>
      </c>
      <c r="DF205" s="20">
        <v>1</v>
      </c>
      <c r="DG205" s="20">
        <v>1</v>
      </c>
      <c r="DH205" s="20">
        <v>2</v>
      </c>
      <c r="DI205" s="20">
        <v>0</v>
      </c>
      <c r="DJ205" s="20">
        <v>1</v>
      </c>
      <c r="DK205" s="20" t="s">
        <v>16</v>
      </c>
      <c r="DL205" s="20" t="s">
        <v>16</v>
      </c>
      <c r="DM205" s="20" t="s">
        <v>16</v>
      </c>
      <c r="DN205" s="20"/>
      <c r="DO205" s="33">
        <f t="shared" si="52"/>
        <v>2</v>
      </c>
      <c r="DP205" s="33">
        <f t="shared" si="53"/>
        <v>0</v>
      </c>
      <c r="DQ205" s="33">
        <f t="shared" si="54"/>
        <v>0</v>
      </c>
      <c r="DR205" s="33">
        <f t="shared" si="55"/>
        <v>2</v>
      </c>
      <c r="DS205" s="27">
        <f t="shared" si="56"/>
        <v>16321920.91</v>
      </c>
      <c r="DT205" s="27">
        <f t="shared" si="57"/>
        <v>0</v>
      </c>
      <c r="DU205" s="27">
        <f t="shared" si="58"/>
        <v>16321920.91</v>
      </c>
      <c r="DV205" s="27">
        <f t="shared" si="59"/>
        <v>0</v>
      </c>
      <c r="DW205" s="27">
        <f t="shared" si="49"/>
        <v>8160960.4550000001</v>
      </c>
      <c r="DX205" s="20">
        <v>12</v>
      </c>
      <c r="DY205" s="20">
        <v>99</v>
      </c>
      <c r="DZ205" s="20">
        <v>16</v>
      </c>
      <c r="EA205" s="20" t="s">
        <v>2812</v>
      </c>
      <c r="EB205" s="20">
        <v>8171431.8799999999</v>
      </c>
      <c r="EC205" s="20">
        <v>0</v>
      </c>
      <c r="ED205" s="20" t="s">
        <v>2950</v>
      </c>
      <c r="EE205" s="30">
        <v>0.1</v>
      </c>
      <c r="EF205" s="20">
        <v>947886.09</v>
      </c>
      <c r="EG205" s="27" t="s">
        <v>403</v>
      </c>
      <c r="EH205" s="20">
        <v>8171431.8799999999</v>
      </c>
      <c r="EI205" s="20">
        <v>3</v>
      </c>
      <c r="EJ205" s="20">
        <v>4</v>
      </c>
      <c r="EK205" s="20">
        <v>3</v>
      </c>
      <c r="EL205" s="20" t="s">
        <v>2806</v>
      </c>
      <c r="EM205" s="20" t="s">
        <v>3039</v>
      </c>
      <c r="EN205" s="20" t="s">
        <v>16</v>
      </c>
      <c r="EO205" s="20" t="s">
        <v>3038</v>
      </c>
      <c r="EP205" s="20" t="s">
        <v>16</v>
      </c>
      <c r="EQ205" s="20" t="s">
        <v>16</v>
      </c>
      <c r="ER205" s="20" t="s">
        <v>3043</v>
      </c>
      <c r="ES205" s="20" t="s">
        <v>3036</v>
      </c>
      <c r="ET205" s="20">
        <v>144</v>
      </c>
      <c r="EU205" s="20" t="s">
        <v>906</v>
      </c>
      <c r="EV205" s="20" t="s">
        <v>799</v>
      </c>
      <c r="EW205" s="20" t="s">
        <v>251</v>
      </c>
      <c r="EX205" s="34">
        <v>12</v>
      </c>
      <c r="EY205" s="59">
        <v>0.82630000000000003</v>
      </c>
      <c r="EZ205" s="21"/>
    </row>
    <row r="206" spans="1:156" s="64" customFormat="1" ht="12.75" customHeight="1" x14ac:dyDescent="0.2">
      <c r="A206" s="64" t="s">
        <v>3129</v>
      </c>
      <c r="B206" s="64" t="s">
        <v>491</v>
      </c>
      <c r="C206" s="64">
        <v>1081871</v>
      </c>
      <c r="D206" s="64" t="s">
        <v>3129</v>
      </c>
      <c r="E206" s="64" t="s">
        <v>3130</v>
      </c>
      <c r="F206" s="64" t="s">
        <v>491</v>
      </c>
      <c r="G206" s="20" t="s">
        <v>194</v>
      </c>
      <c r="H206" s="20">
        <v>6220</v>
      </c>
      <c r="I206" s="20" t="s">
        <v>358</v>
      </c>
      <c r="J206" s="22" t="s">
        <v>3131</v>
      </c>
      <c r="K206" s="23">
        <v>0</v>
      </c>
      <c r="L206" s="23">
        <v>1</v>
      </c>
      <c r="M206" s="23" t="s">
        <v>16</v>
      </c>
      <c r="N206" s="23">
        <v>1</v>
      </c>
      <c r="O206" s="24" t="s">
        <v>3132</v>
      </c>
      <c r="P206" s="20" t="s">
        <v>3133</v>
      </c>
      <c r="Q206" s="20" t="s">
        <v>3134</v>
      </c>
      <c r="R206" s="20" t="s">
        <v>1268</v>
      </c>
      <c r="S206" s="20">
        <v>430</v>
      </c>
      <c r="T206" s="25" t="s">
        <v>1220</v>
      </c>
      <c r="U206" s="20" t="s">
        <v>365</v>
      </c>
      <c r="V206" s="20" t="s">
        <v>251</v>
      </c>
      <c r="W206" s="26">
        <v>37720</v>
      </c>
      <c r="X206" s="20">
        <v>18</v>
      </c>
      <c r="Y206" s="20" t="s">
        <v>251</v>
      </c>
      <c r="Z206" s="20">
        <f t="shared" si="50"/>
        <v>4856</v>
      </c>
      <c r="AA206" s="20" t="s">
        <v>3135</v>
      </c>
      <c r="AB206" s="20">
        <v>46101</v>
      </c>
      <c r="AC206" s="27">
        <v>5767251.3799999999</v>
      </c>
      <c r="AD206" s="20" t="s">
        <v>2806</v>
      </c>
      <c r="AE206" s="20" t="s">
        <v>3136</v>
      </c>
      <c r="AF206" s="20">
        <v>1</v>
      </c>
      <c r="AG206" s="20">
        <v>1</v>
      </c>
      <c r="AH206" s="21" t="s">
        <v>16</v>
      </c>
      <c r="AI206" s="21" t="s">
        <v>4862</v>
      </c>
      <c r="AJ206" s="20">
        <v>19</v>
      </c>
      <c r="AK206" s="20">
        <v>1</v>
      </c>
      <c r="AL206" s="20" t="s">
        <v>16</v>
      </c>
      <c r="AM206" s="20">
        <v>0</v>
      </c>
      <c r="AN206" s="20">
        <v>0</v>
      </c>
      <c r="AO206" s="20" t="s">
        <v>16</v>
      </c>
      <c r="AP206" s="26">
        <v>42214</v>
      </c>
      <c r="AQ206" s="26">
        <v>42545</v>
      </c>
      <c r="AR206" s="26" t="s">
        <v>16</v>
      </c>
      <c r="AS206" s="20">
        <v>3</v>
      </c>
      <c r="AT206" s="26">
        <v>42227</v>
      </c>
      <c r="AU206" s="26">
        <v>42549</v>
      </c>
      <c r="AV206" s="26" t="s">
        <v>16</v>
      </c>
      <c r="AW206" s="28" t="s">
        <v>16</v>
      </c>
      <c r="AX206" s="28" t="s">
        <v>16</v>
      </c>
      <c r="AY206" s="28" t="s">
        <v>16</v>
      </c>
      <c r="AZ206" s="28" t="s">
        <v>16</v>
      </c>
      <c r="BA206" s="28" t="s">
        <v>16</v>
      </c>
      <c r="BB206" s="29">
        <v>1</v>
      </c>
      <c r="BC206" s="26">
        <v>42576</v>
      </c>
      <c r="BD206" s="26">
        <v>42805</v>
      </c>
      <c r="BE206" s="26">
        <v>42566</v>
      </c>
      <c r="BF206" s="20" t="s">
        <v>3131</v>
      </c>
      <c r="BG206" s="30">
        <v>0.2</v>
      </c>
      <c r="BH206" s="27">
        <v>854860.32200000016</v>
      </c>
      <c r="BI206" s="20">
        <v>1</v>
      </c>
      <c r="BJ206" s="20">
        <v>10</v>
      </c>
      <c r="BK206" s="20">
        <v>1</v>
      </c>
      <c r="BL206" s="20">
        <v>4274301.6100000003</v>
      </c>
      <c r="BM206" s="20">
        <v>4</v>
      </c>
      <c r="BN206" s="20" t="s">
        <v>16</v>
      </c>
      <c r="BO206" s="20" t="s">
        <v>16</v>
      </c>
      <c r="BP206" s="20" t="s">
        <v>16</v>
      </c>
      <c r="BQ206" s="20" t="s">
        <v>16</v>
      </c>
      <c r="BR206" s="20" t="s">
        <v>16</v>
      </c>
      <c r="BS206" s="20" t="s">
        <v>16</v>
      </c>
      <c r="BT206" s="20">
        <v>0</v>
      </c>
      <c r="BU206" s="20">
        <v>13</v>
      </c>
      <c r="BV206" s="20">
        <v>1</v>
      </c>
      <c r="BW206" s="20">
        <v>5</v>
      </c>
      <c r="BX206" s="20">
        <v>4</v>
      </c>
      <c r="BY206" s="20" t="s">
        <v>289</v>
      </c>
      <c r="BZ206" s="20" t="s">
        <v>341</v>
      </c>
      <c r="CA206" s="20" t="s">
        <v>16</v>
      </c>
      <c r="CB206" s="20">
        <v>0</v>
      </c>
      <c r="CC206" s="20">
        <v>0</v>
      </c>
      <c r="CD206" s="20">
        <v>4</v>
      </c>
      <c r="CE206" s="20">
        <f t="shared" si="51"/>
        <v>4</v>
      </c>
      <c r="CF206" s="20" t="str">
        <f t="shared" si="44"/>
        <v>YES</v>
      </c>
      <c r="CG206" s="20" t="str">
        <f t="shared" si="45"/>
        <v>YES</v>
      </c>
      <c r="CH206" s="20">
        <v>1</v>
      </c>
      <c r="CI206" s="27">
        <v>4</v>
      </c>
      <c r="CJ206" s="27" t="s">
        <v>16</v>
      </c>
      <c r="CK206" s="21" t="s">
        <v>4864</v>
      </c>
      <c r="CL206" s="27" t="s">
        <v>16</v>
      </c>
      <c r="CM206" s="20" t="s">
        <v>3137</v>
      </c>
      <c r="CN206" s="20" t="s">
        <v>3138</v>
      </c>
      <c r="CO206" s="20" t="s">
        <v>3139</v>
      </c>
      <c r="CP206" s="20" t="s">
        <v>3140</v>
      </c>
      <c r="CQ206" s="20" t="s">
        <v>16</v>
      </c>
      <c r="CR206" s="20" t="s">
        <v>16</v>
      </c>
      <c r="CS206" s="27">
        <v>4274301.6100000003</v>
      </c>
      <c r="CT206" s="79">
        <f>IF(OR(CS206="",CS206="-"),"NA",IF(CS206&gt;10000000000,1,IF(CS206&gt;3000000000,2,IF(CS206&gt;1000000000,3,IF(CS206&gt;600000000,4,IF(CS206&gt;200000000,5,IF(CS206&gt;100000000,6,IF(CS206&gt;50000000,7,IF(CS206&gt;30000000,8,IF(CS206&gt;10000000,9,IF(CS206&gt;7000000,10,IF(CS206&gt;4000000,11,IF(CS206&gt;2000000,12,IF(CS206&gt;1000000,13,IF(CS206&gt;700000,14,IF(CS206&gt;600000,15,IF(CS206&gt;500000,16,IF(CS206&gt;400000,17,IF(CS206&gt;300000,18,IF(CS206&gt;200000,19,IF(CS206&gt;=0,20,ERROR”)))))))))))))))))))))</f>
        <v>11</v>
      </c>
      <c r="CU206" s="27">
        <v>4958189.8676000005</v>
      </c>
      <c r="CV206" s="27">
        <f t="shared" si="48"/>
        <v>1492949.7699999996</v>
      </c>
      <c r="CW206" s="32">
        <v>0.258866775805427</v>
      </c>
      <c r="CX206" s="32">
        <v>0.74113322419457295</v>
      </c>
      <c r="CY206" s="27">
        <v>809061.51239999942</v>
      </c>
      <c r="CZ206" s="20">
        <v>34</v>
      </c>
      <c r="DA206" s="66">
        <f>IF(OR(CZ206="",CZ206="-"),"NA",IF(CZ206&gt;300,1,IF(CZ206&gt;200,2,IF(CZ206&gt;100,3,IF(CZ206&gt;50,4,IF(CZ206&gt;40,5,IF(CZ206&gt;30,6,IF(CZ206&gt;20,7,IF(CZ206&gt;10,8,IF(CZ206&lt;=9,9,”ERROR”))))))))))</f>
        <v>6</v>
      </c>
      <c r="DB206" s="20">
        <v>229</v>
      </c>
      <c r="DC206" s="20">
        <v>7.6333333333333337</v>
      </c>
      <c r="DD206" s="20" t="s">
        <v>3080</v>
      </c>
      <c r="DE206" s="20">
        <v>0</v>
      </c>
      <c r="DF206" s="20"/>
      <c r="DG206" s="20">
        <v>0</v>
      </c>
      <c r="DH206" s="20">
        <v>0</v>
      </c>
      <c r="DI206" s="20" t="s">
        <v>16</v>
      </c>
      <c r="DJ206" s="20"/>
      <c r="DK206" s="20" t="s">
        <v>16</v>
      </c>
      <c r="DL206" s="20" t="s">
        <v>16</v>
      </c>
      <c r="DM206" s="20" t="s">
        <v>16</v>
      </c>
      <c r="DN206" s="20"/>
      <c r="DO206" s="33">
        <f t="shared" si="52"/>
        <v>1</v>
      </c>
      <c r="DP206" s="33">
        <f t="shared" si="53"/>
        <v>0</v>
      </c>
      <c r="DQ206" s="33">
        <f t="shared" si="54"/>
        <v>0</v>
      </c>
      <c r="DR206" s="33">
        <f t="shared" si="55"/>
        <v>1</v>
      </c>
      <c r="DS206" s="27">
        <f t="shared" si="56"/>
        <v>4274301.6100000003</v>
      </c>
      <c r="DT206" s="27">
        <f t="shared" si="57"/>
        <v>0</v>
      </c>
      <c r="DU206" s="27">
        <f t="shared" si="58"/>
        <v>4274301.6100000003</v>
      </c>
      <c r="DV206" s="27">
        <f t="shared" si="59"/>
        <v>0</v>
      </c>
      <c r="DW206" s="27">
        <f t="shared" si="49"/>
        <v>4274301.6100000003</v>
      </c>
      <c r="DX206" s="20">
        <v>13</v>
      </c>
      <c r="DY206" s="20">
        <v>87</v>
      </c>
      <c r="DZ206" s="20">
        <v>16</v>
      </c>
      <c r="EA206" s="20" t="s">
        <v>2916</v>
      </c>
      <c r="EB206" s="20">
        <v>4274301.6100000003</v>
      </c>
      <c r="EC206" s="20">
        <v>0</v>
      </c>
      <c r="ED206" s="20" t="s">
        <v>3056</v>
      </c>
      <c r="EE206" s="30">
        <v>0.1</v>
      </c>
      <c r="EF206" s="20">
        <v>340462.37</v>
      </c>
      <c r="EG206" s="20" t="s">
        <v>1045</v>
      </c>
      <c r="EH206" s="20">
        <v>4274301.6100000003</v>
      </c>
      <c r="EI206" s="20">
        <v>4</v>
      </c>
      <c r="EJ206" s="20">
        <v>5</v>
      </c>
      <c r="EK206" s="20">
        <v>4</v>
      </c>
      <c r="EL206" s="20" t="s">
        <v>2806</v>
      </c>
      <c r="EM206" s="20" t="s">
        <v>3131</v>
      </c>
      <c r="EN206" s="20" t="s">
        <v>16</v>
      </c>
      <c r="EO206" s="20" t="s">
        <v>3136</v>
      </c>
      <c r="EP206" s="20" t="s">
        <v>16</v>
      </c>
      <c r="EQ206" s="20" t="s">
        <v>16</v>
      </c>
      <c r="ER206" s="20" t="s">
        <v>3141</v>
      </c>
      <c r="ES206" s="20" t="s">
        <v>1274</v>
      </c>
      <c r="ET206" s="20">
        <v>430</v>
      </c>
      <c r="EU206" s="20" t="s">
        <v>1220</v>
      </c>
      <c r="EV206" s="20" t="s">
        <v>406</v>
      </c>
      <c r="EW206" s="20" t="s">
        <v>251</v>
      </c>
      <c r="EX206" s="34">
        <v>17</v>
      </c>
      <c r="EY206" s="58">
        <v>1</v>
      </c>
      <c r="EZ206" s="21"/>
    </row>
    <row r="207" spans="1:156" s="64" customFormat="1" ht="12.75" customHeight="1" x14ac:dyDescent="0.2">
      <c r="A207" s="64" t="s">
        <v>3119</v>
      </c>
      <c r="B207" s="64" t="s">
        <v>486</v>
      </c>
      <c r="C207" s="64">
        <v>1081885</v>
      </c>
      <c r="D207" s="64" t="s">
        <v>3119</v>
      </c>
      <c r="E207" s="64" t="s">
        <v>3120</v>
      </c>
      <c r="F207" s="64" t="s">
        <v>486</v>
      </c>
      <c r="G207" s="20" t="s">
        <v>194</v>
      </c>
      <c r="H207" s="20">
        <v>6220</v>
      </c>
      <c r="I207" s="20" t="s">
        <v>358</v>
      </c>
      <c r="J207" s="22" t="s">
        <v>3121</v>
      </c>
      <c r="K207" s="23">
        <v>0</v>
      </c>
      <c r="L207" s="23">
        <v>1</v>
      </c>
      <c r="M207" s="23" t="s">
        <v>16</v>
      </c>
      <c r="N207" s="23">
        <v>1</v>
      </c>
      <c r="O207" s="24" t="s">
        <v>490</v>
      </c>
      <c r="P207" s="20" t="s">
        <v>3122</v>
      </c>
      <c r="Q207" s="20" t="s">
        <v>3123</v>
      </c>
      <c r="R207" s="20" t="s">
        <v>786</v>
      </c>
      <c r="S207" s="20">
        <v>594</v>
      </c>
      <c r="T207" s="25" t="s">
        <v>1220</v>
      </c>
      <c r="U207" s="20" t="s">
        <v>365</v>
      </c>
      <c r="V207" s="20" t="s">
        <v>251</v>
      </c>
      <c r="W207" s="26">
        <v>35334</v>
      </c>
      <c r="X207" s="20">
        <v>118</v>
      </c>
      <c r="Y207" s="20" t="s">
        <v>251</v>
      </c>
      <c r="Z207" s="20">
        <f t="shared" si="50"/>
        <v>7237</v>
      </c>
      <c r="AA207" s="20" t="s">
        <v>3124</v>
      </c>
      <c r="AB207" s="20">
        <v>46101</v>
      </c>
      <c r="AC207" s="27">
        <v>7370689.6600000001</v>
      </c>
      <c r="AD207" s="20" t="s">
        <v>2806</v>
      </c>
      <c r="AE207" s="20" t="s">
        <v>3112</v>
      </c>
      <c r="AF207" s="20">
        <v>1</v>
      </c>
      <c r="AG207" s="20">
        <v>1</v>
      </c>
      <c r="AH207" s="21" t="s">
        <v>16</v>
      </c>
      <c r="AI207" s="21" t="s">
        <v>4862</v>
      </c>
      <c r="AJ207" s="20">
        <v>10</v>
      </c>
      <c r="AK207" s="20">
        <v>1</v>
      </c>
      <c r="AL207" s="20" t="s">
        <v>16</v>
      </c>
      <c r="AM207" s="20">
        <v>0</v>
      </c>
      <c r="AN207" s="20">
        <v>1</v>
      </c>
      <c r="AO207" s="20" t="s">
        <v>16</v>
      </c>
      <c r="AP207" s="26">
        <v>42719</v>
      </c>
      <c r="AQ207" s="26" t="s">
        <v>16</v>
      </c>
      <c r="AR207" s="26" t="s">
        <v>16</v>
      </c>
      <c r="AS207" s="20" t="s">
        <v>16</v>
      </c>
      <c r="AT207" s="26">
        <v>42759</v>
      </c>
      <c r="AU207" s="26">
        <v>42559</v>
      </c>
      <c r="AV207" s="26" t="s">
        <v>16</v>
      </c>
      <c r="AW207" s="28" t="s">
        <v>16</v>
      </c>
      <c r="AX207" s="28" t="s">
        <v>16</v>
      </c>
      <c r="AY207" s="28" t="s">
        <v>16</v>
      </c>
      <c r="AZ207" s="28" t="s">
        <v>16</v>
      </c>
      <c r="BA207" s="28" t="s">
        <v>16</v>
      </c>
      <c r="BB207" s="29">
        <v>1</v>
      </c>
      <c r="BC207" s="26">
        <v>42571</v>
      </c>
      <c r="BD207" s="26">
        <v>42735</v>
      </c>
      <c r="BE207" s="26">
        <v>42570</v>
      </c>
      <c r="BF207" s="20" t="s">
        <v>3121</v>
      </c>
      <c r="BG207" s="30">
        <v>0.2</v>
      </c>
      <c r="BH207" s="27">
        <v>1421947.2060000002</v>
      </c>
      <c r="BI207" s="20">
        <v>1</v>
      </c>
      <c r="BJ207" s="20">
        <v>5</v>
      </c>
      <c r="BK207" s="20">
        <v>1</v>
      </c>
      <c r="BL207" s="20">
        <v>7109736.0300000003</v>
      </c>
      <c r="BM207" s="20">
        <v>2</v>
      </c>
      <c r="BN207" s="20" t="s">
        <v>16</v>
      </c>
      <c r="BO207" s="20" t="s">
        <v>16</v>
      </c>
      <c r="BP207" s="20" t="s">
        <v>16</v>
      </c>
      <c r="BQ207" s="20" t="s">
        <v>16</v>
      </c>
      <c r="BR207" s="20" t="s">
        <v>16</v>
      </c>
      <c r="BS207" s="20" t="s">
        <v>16</v>
      </c>
      <c r="BT207" s="20">
        <v>0</v>
      </c>
      <c r="BU207" s="20">
        <v>4</v>
      </c>
      <c r="BV207" s="20">
        <v>1</v>
      </c>
      <c r="BW207" s="20">
        <v>4</v>
      </c>
      <c r="BX207" s="20">
        <v>3</v>
      </c>
      <c r="BY207" s="20" t="s">
        <v>289</v>
      </c>
      <c r="BZ207" s="20" t="s">
        <v>341</v>
      </c>
      <c r="CA207" s="20" t="s">
        <v>16</v>
      </c>
      <c r="CB207" s="20">
        <v>1</v>
      </c>
      <c r="CC207" s="20">
        <v>1</v>
      </c>
      <c r="CD207" s="20">
        <v>1</v>
      </c>
      <c r="CE207" s="20">
        <f t="shared" si="51"/>
        <v>3</v>
      </c>
      <c r="CF207" s="20" t="str">
        <f t="shared" si="44"/>
        <v>YES</v>
      </c>
      <c r="CG207" s="20" t="str">
        <f t="shared" si="45"/>
        <v>YES</v>
      </c>
      <c r="CH207" s="20">
        <v>1</v>
      </c>
      <c r="CI207" s="27">
        <v>3</v>
      </c>
      <c r="CJ207" s="27" t="s">
        <v>16</v>
      </c>
      <c r="CK207" s="21" t="s">
        <v>4864</v>
      </c>
      <c r="CL207" s="27" t="s">
        <v>16</v>
      </c>
      <c r="CM207" s="20" t="s">
        <v>3125</v>
      </c>
      <c r="CN207" s="20" t="s">
        <v>3126</v>
      </c>
      <c r="CO207" s="20" t="s">
        <v>3127</v>
      </c>
      <c r="CP207" s="20" t="s">
        <v>16</v>
      </c>
      <c r="CQ207" s="20" t="s">
        <v>16</v>
      </c>
      <c r="CR207" s="20" t="s">
        <v>16</v>
      </c>
      <c r="CS207" s="27">
        <v>7109736.0300000003</v>
      </c>
      <c r="CT207" s="79">
        <f>IF(OR(CS207="",CS207="-"),"NA",IF(CS207&gt;10000000000,1,IF(CS207&gt;3000000000,2,IF(CS207&gt;1000000000,3,IF(CS207&gt;600000000,4,IF(CS207&gt;200000000,5,IF(CS207&gt;100000000,6,IF(CS207&gt;50000000,7,IF(CS207&gt;30000000,8,IF(CS207&gt;10000000,9,IF(CS207&gt;7000000,10,IF(CS207&gt;4000000,11,IF(CS207&gt;2000000,12,IF(CS207&gt;1000000,13,IF(CS207&gt;700000,14,IF(CS207&gt;600000,15,IF(CS207&gt;500000,16,IF(CS207&gt;400000,17,IF(CS207&gt;300000,18,IF(CS207&gt;200000,19,IF(CS207&gt;=0,20,ERROR”)))))))))))))))))))))</f>
        <v>10</v>
      </c>
      <c r="CU207" s="27">
        <v>8247293.7947999993</v>
      </c>
      <c r="CV207" s="27">
        <f t="shared" si="48"/>
        <v>260953.62999999989</v>
      </c>
      <c r="CW207" s="32">
        <v>3.5404235158097798E-2</v>
      </c>
      <c r="CX207" s="32">
        <v>0.96459576484190224</v>
      </c>
      <c r="CY207" s="27">
        <v>-876604.13479999918</v>
      </c>
      <c r="CZ207" s="20">
        <v>20</v>
      </c>
      <c r="DA207" s="66">
        <f>IF(OR(CZ207="",CZ207="-"),"NA",IF(CZ207&gt;300,1,IF(CZ207&gt;200,2,IF(CZ207&gt;100,3,IF(CZ207&gt;50,4,IF(CZ207&gt;40,5,IF(CZ207&gt;30,6,IF(CZ207&gt;20,7,IF(CZ207&gt;10,8,IF(CZ207&lt;=9,9,”ERROR”))))))))))</f>
        <v>8</v>
      </c>
      <c r="DB207" s="20">
        <v>164</v>
      </c>
      <c r="DC207" s="20">
        <v>5.4666666666666668</v>
      </c>
      <c r="DD207" s="20" t="s">
        <v>3080</v>
      </c>
      <c r="DE207" s="20">
        <v>0</v>
      </c>
      <c r="DF207" s="20"/>
      <c r="DG207" s="20">
        <v>0</v>
      </c>
      <c r="DH207" s="20">
        <v>0</v>
      </c>
      <c r="DI207" s="20">
        <v>1</v>
      </c>
      <c r="DJ207" s="20">
        <v>0</v>
      </c>
      <c r="DK207" s="20">
        <v>6967541.2929999996</v>
      </c>
      <c r="DL207" s="68">
        <v>142194.73700000066</v>
      </c>
      <c r="DM207" s="20" t="s">
        <v>558</v>
      </c>
      <c r="DN207" s="34">
        <v>0</v>
      </c>
      <c r="DO207" s="33">
        <f t="shared" si="52"/>
        <v>1</v>
      </c>
      <c r="DP207" s="33">
        <f t="shared" si="53"/>
        <v>0</v>
      </c>
      <c r="DQ207" s="33">
        <f t="shared" si="54"/>
        <v>0</v>
      </c>
      <c r="DR207" s="33">
        <f t="shared" si="55"/>
        <v>1</v>
      </c>
      <c r="DS207" s="27">
        <f t="shared" si="56"/>
        <v>7109736.0300000003</v>
      </c>
      <c r="DT207" s="27">
        <f t="shared" si="57"/>
        <v>0</v>
      </c>
      <c r="DU207" s="27">
        <f t="shared" si="58"/>
        <v>7109736.0300000003</v>
      </c>
      <c r="DV207" s="27">
        <f t="shared" si="59"/>
        <v>0</v>
      </c>
      <c r="DW207" s="27">
        <f t="shared" si="49"/>
        <v>7109736.0300000003</v>
      </c>
      <c r="DX207" s="20">
        <v>12</v>
      </c>
      <c r="DY207" s="20">
        <v>66</v>
      </c>
      <c r="DZ207" s="20">
        <v>16</v>
      </c>
      <c r="EA207" s="20" t="s">
        <v>2916</v>
      </c>
      <c r="EB207" s="20">
        <v>7109736.0300000003</v>
      </c>
      <c r="EC207" s="20">
        <v>0</v>
      </c>
      <c r="ED207" s="20" t="s">
        <v>2950</v>
      </c>
      <c r="EE207" s="30">
        <v>0.1</v>
      </c>
      <c r="EF207" s="20">
        <v>824729.38</v>
      </c>
      <c r="EG207" s="27" t="s">
        <v>403</v>
      </c>
      <c r="EH207" s="20">
        <v>7109736.0300000003</v>
      </c>
      <c r="EI207" s="20">
        <v>2</v>
      </c>
      <c r="EJ207" s="20">
        <v>4</v>
      </c>
      <c r="EK207" s="20">
        <v>3</v>
      </c>
      <c r="EL207" s="20" t="s">
        <v>2806</v>
      </c>
      <c r="EM207" s="20" t="s">
        <v>3121</v>
      </c>
      <c r="EN207" s="20" t="s">
        <v>16</v>
      </c>
      <c r="EO207" s="20" t="s">
        <v>3112</v>
      </c>
      <c r="EP207" s="20" t="s">
        <v>16</v>
      </c>
      <c r="EQ207" s="20" t="s">
        <v>16</v>
      </c>
      <c r="ER207" s="20" t="s">
        <v>3128</v>
      </c>
      <c r="ES207" s="20" t="s">
        <v>790</v>
      </c>
      <c r="ET207" s="20">
        <v>594</v>
      </c>
      <c r="EU207" s="20" t="s">
        <v>1220</v>
      </c>
      <c r="EV207" s="20" t="s">
        <v>406</v>
      </c>
      <c r="EW207" s="20" t="s">
        <v>251</v>
      </c>
      <c r="EX207" s="34">
        <v>14</v>
      </c>
      <c r="EY207" s="58">
        <v>1</v>
      </c>
      <c r="EZ207" s="21"/>
    </row>
    <row r="208" spans="1:156" s="64" customFormat="1" ht="12.75" customHeight="1" x14ac:dyDescent="0.2">
      <c r="A208" s="64" t="s">
        <v>3181</v>
      </c>
      <c r="B208" s="64" t="s">
        <v>518</v>
      </c>
      <c r="C208" s="64">
        <v>1117645</v>
      </c>
      <c r="D208" s="64" t="s">
        <v>3181</v>
      </c>
      <c r="E208" s="64" t="s">
        <v>3182</v>
      </c>
      <c r="F208" s="64" t="s">
        <v>518</v>
      </c>
      <c r="G208" s="20" t="s">
        <v>194</v>
      </c>
      <c r="H208" s="20">
        <v>6220</v>
      </c>
      <c r="I208" s="20" t="s">
        <v>358</v>
      </c>
      <c r="J208" s="22" t="s">
        <v>3183</v>
      </c>
      <c r="K208" s="23">
        <v>0</v>
      </c>
      <c r="L208" s="23">
        <v>1</v>
      </c>
      <c r="M208" s="23" t="s">
        <v>16</v>
      </c>
      <c r="N208" s="23">
        <v>1</v>
      </c>
      <c r="O208" s="24" t="s">
        <v>520</v>
      </c>
      <c r="P208" s="20" t="s">
        <v>3184</v>
      </c>
      <c r="Q208" s="20" t="s">
        <v>3185</v>
      </c>
      <c r="R208" s="20" t="s">
        <v>1268</v>
      </c>
      <c r="S208" s="20">
        <v>1626</v>
      </c>
      <c r="T208" s="25" t="s">
        <v>1220</v>
      </c>
      <c r="U208" s="20" t="s">
        <v>365</v>
      </c>
      <c r="V208" s="20" t="s">
        <v>251</v>
      </c>
      <c r="W208" s="26">
        <v>37783</v>
      </c>
      <c r="X208" s="20">
        <v>164</v>
      </c>
      <c r="Y208" s="20" t="s">
        <v>251</v>
      </c>
      <c r="Z208" s="20">
        <f t="shared" si="50"/>
        <v>4817</v>
      </c>
      <c r="AA208" s="20" t="s">
        <v>3186</v>
      </c>
      <c r="AB208" s="20">
        <v>46101</v>
      </c>
      <c r="AC208" s="27">
        <v>7758620.6900000004</v>
      </c>
      <c r="AD208" s="20" t="s">
        <v>2806</v>
      </c>
      <c r="AE208" s="20" t="s">
        <v>3187</v>
      </c>
      <c r="AF208" s="20">
        <v>1</v>
      </c>
      <c r="AG208" s="20">
        <v>1</v>
      </c>
      <c r="AH208" s="21" t="s">
        <v>16</v>
      </c>
      <c r="AI208" s="21" t="s">
        <v>4862</v>
      </c>
      <c r="AJ208" s="20">
        <v>2</v>
      </c>
      <c r="AK208" s="20">
        <v>1</v>
      </c>
      <c r="AL208" s="20" t="s">
        <v>16</v>
      </c>
      <c r="AM208" s="20">
        <v>0</v>
      </c>
      <c r="AN208" s="20">
        <v>0</v>
      </c>
      <c r="AO208" s="20" t="s">
        <v>16</v>
      </c>
      <c r="AP208" s="26">
        <v>42663</v>
      </c>
      <c r="AQ208" s="26" t="s">
        <v>16</v>
      </c>
      <c r="AR208" s="26" t="s">
        <v>16</v>
      </c>
      <c r="AS208" s="20" t="s">
        <v>16</v>
      </c>
      <c r="AT208" s="26">
        <v>42681</v>
      </c>
      <c r="AU208" s="26">
        <v>42584</v>
      </c>
      <c r="AV208" s="26" t="s">
        <v>16</v>
      </c>
      <c r="AW208" s="28" t="s">
        <v>16</v>
      </c>
      <c r="AX208" s="28" t="s">
        <v>16</v>
      </c>
      <c r="AY208" s="28" t="s">
        <v>16</v>
      </c>
      <c r="AZ208" s="28" t="s">
        <v>16</v>
      </c>
      <c r="BA208" s="28" t="s">
        <v>16</v>
      </c>
      <c r="BB208" s="29">
        <v>1</v>
      </c>
      <c r="BC208" s="26">
        <v>42600</v>
      </c>
      <c r="BD208" s="26">
        <v>42735</v>
      </c>
      <c r="BE208" s="26">
        <v>42599</v>
      </c>
      <c r="BF208" s="20" t="s">
        <v>3183</v>
      </c>
      <c r="BG208" s="30">
        <v>0.2</v>
      </c>
      <c r="BH208" s="27">
        <v>1410410.3740000001</v>
      </c>
      <c r="BI208" s="20" t="s">
        <v>16</v>
      </c>
      <c r="BJ208" s="20" t="s">
        <v>16</v>
      </c>
      <c r="BK208" s="20">
        <v>1</v>
      </c>
      <c r="BL208" s="20">
        <v>7052051.8700000001</v>
      </c>
      <c r="BM208" s="20">
        <v>5</v>
      </c>
      <c r="BN208" s="20" t="s">
        <v>16</v>
      </c>
      <c r="BO208" s="20" t="s">
        <v>16</v>
      </c>
      <c r="BP208" s="20" t="s">
        <v>16</v>
      </c>
      <c r="BQ208" s="20" t="s">
        <v>16</v>
      </c>
      <c r="BR208" s="20" t="s">
        <v>16</v>
      </c>
      <c r="BS208" s="20" t="s">
        <v>16</v>
      </c>
      <c r="BT208" s="20">
        <v>1</v>
      </c>
      <c r="BU208" s="20">
        <v>0</v>
      </c>
      <c r="BV208" s="20">
        <v>1</v>
      </c>
      <c r="BW208" s="20">
        <v>3</v>
      </c>
      <c r="BX208" s="20">
        <v>2</v>
      </c>
      <c r="BY208" s="20" t="s">
        <v>289</v>
      </c>
      <c r="BZ208" s="20" t="s">
        <v>341</v>
      </c>
      <c r="CA208" s="20" t="s">
        <v>16</v>
      </c>
      <c r="CB208" s="20">
        <v>1</v>
      </c>
      <c r="CC208" s="20">
        <v>0</v>
      </c>
      <c r="CD208" s="20">
        <v>1</v>
      </c>
      <c r="CE208" s="20">
        <f t="shared" si="51"/>
        <v>2</v>
      </c>
      <c r="CF208" s="20" t="str">
        <f t="shared" si="44"/>
        <v>YES</v>
      </c>
      <c r="CG208" s="20" t="str">
        <f t="shared" si="45"/>
        <v>YES</v>
      </c>
      <c r="CH208" s="20">
        <v>1</v>
      </c>
      <c r="CI208" s="27">
        <v>2</v>
      </c>
      <c r="CJ208" s="27" t="s">
        <v>16</v>
      </c>
      <c r="CK208" s="21" t="s">
        <v>4864</v>
      </c>
      <c r="CL208" s="27" t="s">
        <v>16</v>
      </c>
      <c r="CM208" s="20" t="s">
        <v>3188</v>
      </c>
      <c r="CN208" s="20" t="s">
        <v>3189</v>
      </c>
      <c r="CO208" s="20" t="s">
        <v>3190</v>
      </c>
      <c r="CP208" s="20" t="s">
        <v>3191</v>
      </c>
      <c r="CQ208" s="20" t="s">
        <v>16</v>
      </c>
      <c r="CR208" s="20" t="s">
        <v>16</v>
      </c>
      <c r="CS208" s="27">
        <v>7052051.8700000001</v>
      </c>
      <c r="CT208" s="79">
        <f>IF(OR(CS208="",CS208="-"),"NA",IF(CS208&gt;10000000000,1,IF(CS208&gt;3000000000,2,IF(CS208&gt;1000000000,3,IF(CS208&gt;600000000,4,IF(CS208&gt;200000000,5,IF(CS208&gt;100000000,6,IF(CS208&gt;50000000,7,IF(CS208&gt;30000000,8,IF(CS208&gt;10000000,9,IF(CS208&gt;7000000,10,IF(CS208&gt;4000000,11,IF(CS208&gt;2000000,12,IF(CS208&gt;1000000,13,IF(CS208&gt;700000,14,IF(CS208&gt;600000,15,IF(CS208&gt;500000,16,IF(CS208&gt;400000,17,IF(CS208&gt;300000,18,IF(CS208&gt;200000,19,IF(CS208&gt;=0,20,ERROR”)))))))))))))))))))))</f>
        <v>10</v>
      </c>
      <c r="CU208" s="27">
        <v>8180380.1691999994</v>
      </c>
      <c r="CV208" s="27">
        <f t="shared" si="48"/>
        <v>706568.8200000003</v>
      </c>
      <c r="CW208" s="32">
        <v>9.1068870129285856E-2</v>
      </c>
      <c r="CX208" s="32">
        <v>0.90893112987071412</v>
      </c>
      <c r="CY208" s="27">
        <v>-421759.47919999901</v>
      </c>
      <c r="CZ208" s="20">
        <v>23</v>
      </c>
      <c r="DA208" s="66">
        <f>IF(OR(CZ208="",CZ208="-"),"NA",IF(CZ208&gt;300,1,IF(CZ208&gt;200,2,IF(CZ208&gt;100,3,IF(CZ208&gt;50,4,IF(CZ208&gt;40,5,IF(CZ208&gt;30,6,IF(CZ208&gt;20,7,IF(CZ208&gt;10,8,IF(CZ208&lt;=9,9,”ERROR”))))))))))</f>
        <v>7</v>
      </c>
      <c r="DB208" s="20">
        <v>135</v>
      </c>
      <c r="DC208" s="20">
        <v>4.5</v>
      </c>
      <c r="DD208" s="20" t="s">
        <v>3192</v>
      </c>
      <c r="DE208" s="20">
        <v>0</v>
      </c>
      <c r="DF208" s="20"/>
      <c r="DG208" s="20">
        <v>0</v>
      </c>
      <c r="DH208" s="20">
        <v>0</v>
      </c>
      <c r="DI208" s="20">
        <v>1</v>
      </c>
      <c r="DJ208" s="20">
        <v>0</v>
      </c>
      <c r="DK208" s="27">
        <v>7052051.8700000001</v>
      </c>
      <c r="DL208" s="76">
        <v>0</v>
      </c>
      <c r="DM208" s="20" t="s">
        <v>558</v>
      </c>
      <c r="DN208" s="34">
        <v>0</v>
      </c>
      <c r="DO208" s="33">
        <f t="shared" si="52"/>
        <v>1</v>
      </c>
      <c r="DP208" s="33">
        <f t="shared" si="53"/>
        <v>0</v>
      </c>
      <c r="DQ208" s="33">
        <f t="shared" si="54"/>
        <v>0</v>
      </c>
      <c r="DR208" s="33">
        <f t="shared" si="55"/>
        <v>1</v>
      </c>
      <c r="DS208" s="27">
        <f t="shared" si="56"/>
        <v>7052051.8700000001</v>
      </c>
      <c r="DT208" s="27">
        <f t="shared" si="57"/>
        <v>0</v>
      </c>
      <c r="DU208" s="27">
        <f t="shared" si="58"/>
        <v>7052051.8700000001</v>
      </c>
      <c r="DV208" s="27">
        <f t="shared" si="59"/>
        <v>0</v>
      </c>
      <c r="DW208" s="27">
        <f t="shared" si="49"/>
        <v>7052051.8700000001</v>
      </c>
      <c r="DX208" s="20">
        <v>13</v>
      </c>
      <c r="DY208" s="20">
        <v>78</v>
      </c>
      <c r="DZ208" s="20">
        <v>16</v>
      </c>
      <c r="EA208" s="20" t="s">
        <v>2916</v>
      </c>
      <c r="EB208" s="20">
        <v>7052051.8700000001</v>
      </c>
      <c r="EC208" s="20">
        <v>0</v>
      </c>
      <c r="ED208" s="20" t="s">
        <v>2932</v>
      </c>
      <c r="EE208" s="30">
        <v>0.1</v>
      </c>
      <c r="EF208" s="20">
        <v>818038.02</v>
      </c>
      <c r="EG208" s="27" t="s">
        <v>497</v>
      </c>
      <c r="EH208" s="20">
        <v>7052051.8700000001</v>
      </c>
      <c r="EI208" s="20">
        <v>5</v>
      </c>
      <c r="EJ208" s="20">
        <v>3</v>
      </c>
      <c r="EK208" s="20">
        <v>2</v>
      </c>
      <c r="EL208" s="20" t="s">
        <v>2806</v>
      </c>
      <c r="EM208" s="20" t="s">
        <v>3183</v>
      </c>
      <c r="EN208" s="20" t="s">
        <v>16</v>
      </c>
      <c r="EO208" s="20" t="s">
        <v>3187</v>
      </c>
      <c r="EP208" s="20" t="s">
        <v>16</v>
      </c>
      <c r="EQ208" s="20">
        <v>1</v>
      </c>
      <c r="ER208" s="20" t="s">
        <v>656</v>
      </c>
      <c r="ES208" s="20" t="s">
        <v>1274</v>
      </c>
      <c r="ET208" s="20">
        <v>1626</v>
      </c>
      <c r="EU208" s="20" t="s">
        <v>1220</v>
      </c>
      <c r="EV208" s="20" t="s">
        <v>406</v>
      </c>
      <c r="EW208" s="20" t="s">
        <v>251</v>
      </c>
      <c r="EX208" s="34">
        <v>12</v>
      </c>
      <c r="EY208" s="58">
        <v>1</v>
      </c>
      <c r="EZ208" s="21"/>
    </row>
    <row r="209" spans="1:156" s="64" customFormat="1" ht="12.75" customHeight="1" x14ac:dyDescent="0.2">
      <c r="A209" s="64" t="s">
        <v>3334</v>
      </c>
      <c r="B209" s="64" t="s">
        <v>619</v>
      </c>
      <c r="C209" s="64">
        <v>900950</v>
      </c>
      <c r="D209" s="64" t="s">
        <v>3334</v>
      </c>
      <c r="E209" s="64" t="s">
        <v>3335</v>
      </c>
      <c r="F209" s="64" t="s">
        <v>619</v>
      </c>
      <c r="G209" s="20" t="s">
        <v>194</v>
      </c>
      <c r="H209" s="20">
        <v>6220</v>
      </c>
      <c r="I209" s="20" t="s">
        <v>358</v>
      </c>
      <c r="J209" s="22" t="s">
        <v>3336</v>
      </c>
      <c r="K209" s="23">
        <v>0</v>
      </c>
      <c r="L209" s="23">
        <v>1</v>
      </c>
      <c r="M209" s="23" t="s">
        <v>16</v>
      </c>
      <c r="N209" s="23">
        <v>1</v>
      </c>
      <c r="O209" s="24" t="s">
        <v>623</v>
      </c>
      <c r="P209" s="20" t="s">
        <v>3337</v>
      </c>
      <c r="Q209" s="20" t="s">
        <v>3338</v>
      </c>
      <c r="R209" s="20" t="s">
        <v>3339</v>
      </c>
      <c r="S209" s="20">
        <v>135</v>
      </c>
      <c r="T209" s="25" t="s">
        <v>3340</v>
      </c>
      <c r="U209" s="20" t="s">
        <v>3341</v>
      </c>
      <c r="V209" s="20" t="s">
        <v>1443</v>
      </c>
      <c r="W209" s="26">
        <v>39465</v>
      </c>
      <c r="X209" s="20">
        <v>4</v>
      </c>
      <c r="Y209" s="20" t="s">
        <v>1443</v>
      </c>
      <c r="Z209" s="20">
        <f t="shared" si="50"/>
        <v>2825</v>
      </c>
      <c r="AA209" s="20" t="s">
        <v>3342</v>
      </c>
      <c r="AB209" s="20">
        <v>46101</v>
      </c>
      <c r="AC209" s="27">
        <v>1750000</v>
      </c>
      <c r="AD209" s="20" t="s">
        <v>2806</v>
      </c>
      <c r="AE209" s="20" t="s">
        <v>3343</v>
      </c>
      <c r="AF209" s="20">
        <v>1</v>
      </c>
      <c r="AG209" s="20">
        <v>1</v>
      </c>
      <c r="AH209" s="21" t="s">
        <v>16</v>
      </c>
      <c r="AI209" s="21" t="s">
        <v>4862</v>
      </c>
      <c r="AJ209" s="20">
        <v>16</v>
      </c>
      <c r="AK209" s="20">
        <v>1</v>
      </c>
      <c r="AL209" s="20" t="s">
        <v>16</v>
      </c>
      <c r="AM209" s="20">
        <v>0</v>
      </c>
      <c r="AN209" s="20">
        <v>0</v>
      </c>
      <c r="AO209" s="20" t="s">
        <v>16</v>
      </c>
      <c r="AP209" s="26">
        <v>42566</v>
      </c>
      <c r="AQ209" s="26">
        <v>42265</v>
      </c>
      <c r="AR209" s="26" t="s">
        <v>16</v>
      </c>
      <c r="AS209" s="20">
        <v>1</v>
      </c>
      <c r="AT209" s="26">
        <v>42711</v>
      </c>
      <c r="AU209" s="26">
        <v>42268</v>
      </c>
      <c r="AV209" s="26" t="s">
        <v>16</v>
      </c>
      <c r="AW209" s="28" t="s">
        <v>16</v>
      </c>
      <c r="AX209" s="28" t="s">
        <v>16</v>
      </c>
      <c r="AY209" s="28" t="s">
        <v>16</v>
      </c>
      <c r="AZ209" s="28" t="s">
        <v>16</v>
      </c>
      <c r="BA209" s="28" t="s">
        <v>16</v>
      </c>
      <c r="BB209" s="29">
        <v>0</v>
      </c>
      <c r="BC209" s="26">
        <v>42290</v>
      </c>
      <c r="BD209" s="26">
        <v>42472</v>
      </c>
      <c r="BE209" s="26">
        <v>42275</v>
      </c>
      <c r="BF209" s="20" t="s">
        <v>3336</v>
      </c>
      <c r="BG209" s="30">
        <v>0.2</v>
      </c>
      <c r="BH209" s="27">
        <v>299111.81</v>
      </c>
      <c r="BI209" s="20">
        <v>1</v>
      </c>
      <c r="BJ209" s="20">
        <v>3</v>
      </c>
      <c r="BK209" s="20">
        <v>2</v>
      </c>
      <c r="BL209" s="20">
        <v>1495559.05</v>
      </c>
      <c r="BM209" s="20">
        <v>2</v>
      </c>
      <c r="BN209" s="20" t="s">
        <v>16</v>
      </c>
      <c r="BO209" s="20" t="s">
        <v>16</v>
      </c>
      <c r="BP209" s="20" t="s">
        <v>16</v>
      </c>
      <c r="BQ209" s="20" t="s">
        <v>16</v>
      </c>
      <c r="BR209" s="20" t="s">
        <v>16</v>
      </c>
      <c r="BS209" s="20" t="s">
        <v>16</v>
      </c>
      <c r="BT209" s="20">
        <v>5</v>
      </c>
      <c r="BU209" s="20">
        <v>4</v>
      </c>
      <c r="BV209" s="20">
        <v>0</v>
      </c>
      <c r="BW209" s="20">
        <v>2</v>
      </c>
      <c r="BX209" s="20">
        <v>1</v>
      </c>
      <c r="BY209" s="20" t="s">
        <v>341</v>
      </c>
      <c r="BZ209" s="20" t="s">
        <v>16</v>
      </c>
      <c r="CA209" s="20" t="s">
        <v>16</v>
      </c>
      <c r="CB209" s="20">
        <v>0</v>
      </c>
      <c r="CC209" s="20">
        <v>0</v>
      </c>
      <c r="CD209" s="20">
        <v>1</v>
      </c>
      <c r="CE209" s="20">
        <f t="shared" si="51"/>
        <v>1</v>
      </c>
      <c r="CF209" s="20" t="str">
        <f t="shared" si="44"/>
        <v>YES</v>
      </c>
      <c r="CG209" s="20" t="str">
        <f t="shared" si="45"/>
        <v>YES</v>
      </c>
      <c r="CH209" s="20">
        <v>1</v>
      </c>
      <c r="CI209" s="27">
        <v>1</v>
      </c>
      <c r="CJ209" s="27" t="s">
        <v>16</v>
      </c>
      <c r="CK209" s="21" t="s">
        <v>4864</v>
      </c>
      <c r="CL209" s="27" t="s">
        <v>16</v>
      </c>
      <c r="CM209" s="20" t="s">
        <v>3344</v>
      </c>
      <c r="CN209" s="20" t="s">
        <v>16</v>
      </c>
      <c r="CO209" s="20" t="s">
        <v>16</v>
      </c>
      <c r="CP209" s="20" t="s">
        <v>16</v>
      </c>
      <c r="CQ209" s="20" t="s">
        <v>16</v>
      </c>
      <c r="CR209" s="20" t="s">
        <v>16</v>
      </c>
      <c r="CS209" s="27">
        <v>1495559.05</v>
      </c>
      <c r="CT209" s="79">
        <f>IF(OR(CS209="",CS209="-"),"NA",IF(CS209&gt;10000000000,1,IF(CS209&gt;3000000000,2,IF(CS209&gt;1000000000,3,IF(CS209&gt;600000000,4,IF(CS209&gt;200000000,5,IF(CS209&gt;100000000,6,IF(CS209&gt;50000000,7,IF(CS209&gt;30000000,8,IF(CS209&gt;10000000,9,IF(CS209&gt;7000000,10,IF(CS209&gt;4000000,11,IF(CS209&gt;2000000,12,IF(CS209&gt;1000000,13,IF(CS209&gt;700000,14,IF(CS209&gt;600000,15,IF(CS209&gt;500000,16,IF(CS209&gt;400000,17,IF(CS209&gt;300000,18,IF(CS209&gt;200000,19,IF(CS209&gt;=0,20,ERROR”)))))))))))))))))))))</f>
        <v>13</v>
      </c>
      <c r="CU209" s="27">
        <v>1734848.4979999999</v>
      </c>
      <c r="CV209" s="27">
        <f t="shared" si="48"/>
        <v>254440.94999999995</v>
      </c>
      <c r="CW209" s="32">
        <v>0.14539482857142855</v>
      </c>
      <c r="CX209" s="32">
        <v>0.85460517142857151</v>
      </c>
      <c r="CY209" s="27">
        <v>15151.502000000095</v>
      </c>
      <c r="CZ209" s="20">
        <v>26</v>
      </c>
      <c r="DA209" s="66">
        <f>IF(OR(CZ209="",CZ209="-"),"NA",IF(CZ209&gt;300,1,IF(CZ209&gt;200,2,IF(CZ209&gt;100,3,IF(CZ209&gt;50,4,IF(CZ209&gt;40,5,IF(CZ209&gt;30,6,IF(CZ209&gt;20,7,IF(CZ209&gt;10,8,IF(CZ209&lt;=9,9,”ERROR”))))))))))</f>
        <v>7</v>
      </c>
      <c r="DB209" s="20">
        <v>182</v>
      </c>
      <c r="DC209" s="20">
        <v>6.0666666666666664</v>
      </c>
      <c r="DD209" s="20" t="s">
        <v>3264</v>
      </c>
      <c r="DE209" s="20">
        <v>0</v>
      </c>
      <c r="DF209" s="20"/>
      <c r="DG209" s="20">
        <v>0</v>
      </c>
      <c r="DH209" s="20">
        <v>0</v>
      </c>
      <c r="DI209" s="20">
        <v>1</v>
      </c>
      <c r="DJ209" s="20">
        <v>0</v>
      </c>
      <c r="DK209" s="27">
        <v>1495559.05</v>
      </c>
      <c r="DL209" s="76">
        <v>0</v>
      </c>
      <c r="DM209" s="51">
        <v>42708</v>
      </c>
      <c r="DN209" s="34">
        <v>0</v>
      </c>
      <c r="DO209" s="33">
        <f t="shared" si="52"/>
        <v>1</v>
      </c>
      <c r="DP209" s="33">
        <f t="shared" si="53"/>
        <v>0</v>
      </c>
      <c r="DQ209" s="33">
        <f t="shared" si="54"/>
        <v>0</v>
      </c>
      <c r="DR209" s="33">
        <f t="shared" si="55"/>
        <v>1</v>
      </c>
      <c r="DS209" s="27">
        <f t="shared" si="56"/>
        <v>1495559.05</v>
      </c>
      <c r="DT209" s="27">
        <f t="shared" si="57"/>
        <v>0</v>
      </c>
      <c r="DU209" s="27">
        <f t="shared" si="58"/>
        <v>1495559.05</v>
      </c>
      <c r="DV209" s="27">
        <f t="shared" si="59"/>
        <v>0</v>
      </c>
      <c r="DW209" s="27">
        <f t="shared" si="49"/>
        <v>1495559.05</v>
      </c>
      <c r="DX209" s="20">
        <v>13</v>
      </c>
      <c r="DY209" s="20">
        <v>77</v>
      </c>
      <c r="DZ209" s="20">
        <v>11</v>
      </c>
      <c r="EA209" s="20" t="s">
        <v>2812</v>
      </c>
      <c r="EB209" s="20">
        <v>1495559.05</v>
      </c>
      <c r="EC209" s="20">
        <v>0</v>
      </c>
      <c r="ED209" s="20" t="s">
        <v>654</v>
      </c>
      <c r="EE209" s="30">
        <v>0.1</v>
      </c>
      <c r="EF209" s="20">
        <v>112118.54</v>
      </c>
      <c r="EG209" s="20" t="s">
        <v>655</v>
      </c>
      <c r="EH209" s="20">
        <v>1495559.05</v>
      </c>
      <c r="EI209" s="20">
        <v>2</v>
      </c>
      <c r="EJ209" s="20">
        <v>2</v>
      </c>
      <c r="EK209" s="20">
        <v>1</v>
      </c>
      <c r="EL209" s="20" t="s">
        <v>2806</v>
      </c>
      <c r="EM209" s="20" t="s">
        <v>3336</v>
      </c>
      <c r="EN209" s="20" t="s">
        <v>16</v>
      </c>
      <c r="EO209" s="20" t="s">
        <v>3343</v>
      </c>
      <c r="EP209" s="20" t="s">
        <v>16</v>
      </c>
      <c r="EQ209" s="20">
        <v>5</v>
      </c>
      <c r="ER209" s="20" t="s">
        <v>3345</v>
      </c>
      <c r="ES209" s="20" t="s">
        <v>3346</v>
      </c>
      <c r="ET209" s="20">
        <v>135</v>
      </c>
      <c r="EU209" s="20" t="s">
        <v>3340</v>
      </c>
      <c r="EV209" s="20" t="s">
        <v>3347</v>
      </c>
      <c r="EW209" s="20" t="s">
        <v>1956</v>
      </c>
      <c r="EX209" s="34">
        <v>7</v>
      </c>
      <c r="EY209" s="58">
        <v>1</v>
      </c>
      <c r="EZ209" s="21"/>
    </row>
    <row r="210" spans="1:156" s="64" customFormat="1" ht="12.75" customHeight="1" x14ac:dyDescent="0.2">
      <c r="A210" s="64" t="s">
        <v>3009</v>
      </c>
      <c r="B210" s="64" t="s">
        <v>397</v>
      </c>
      <c r="C210" s="64">
        <v>914874</v>
      </c>
      <c r="D210" s="64" t="s">
        <v>3009</v>
      </c>
      <c r="E210" s="64" t="s">
        <v>3010</v>
      </c>
      <c r="F210" s="64" t="s">
        <v>397</v>
      </c>
      <c r="G210" s="20" t="s">
        <v>194</v>
      </c>
      <c r="H210" s="20">
        <v>6220</v>
      </c>
      <c r="I210" s="20" t="s">
        <v>358</v>
      </c>
      <c r="J210" s="22" t="s">
        <v>3011</v>
      </c>
      <c r="K210" s="23">
        <v>0</v>
      </c>
      <c r="L210" s="23">
        <v>1</v>
      </c>
      <c r="M210" s="23" t="s">
        <v>16</v>
      </c>
      <c r="N210" s="23">
        <v>1</v>
      </c>
      <c r="O210" s="24" t="s">
        <v>400</v>
      </c>
      <c r="P210" s="20" t="s">
        <v>1317</v>
      </c>
      <c r="Q210" s="20" t="s">
        <v>1318</v>
      </c>
      <c r="R210" s="20" t="s">
        <v>1319</v>
      </c>
      <c r="S210" s="20">
        <v>705</v>
      </c>
      <c r="T210" s="25" t="s">
        <v>731</v>
      </c>
      <c r="U210" s="20" t="s">
        <v>1320</v>
      </c>
      <c r="V210" s="20" t="s">
        <v>251</v>
      </c>
      <c r="W210" s="26">
        <v>34765</v>
      </c>
      <c r="X210" s="20">
        <v>179</v>
      </c>
      <c r="Y210" s="20" t="s">
        <v>251</v>
      </c>
      <c r="Z210" s="20">
        <f t="shared" si="50"/>
        <v>7534</v>
      </c>
      <c r="AA210" s="20" t="s">
        <v>3012</v>
      </c>
      <c r="AB210" s="20">
        <v>46101</v>
      </c>
      <c r="AC210" s="27">
        <v>8500000</v>
      </c>
      <c r="AD210" s="20" t="s">
        <v>2806</v>
      </c>
      <c r="AE210" s="20" t="s">
        <v>3013</v>
      </c>
      <c r="AF210" s="20">
        <v>1</v>
      </c>
      <c r="AG210" s="20">
        <v>1</v>
      </c>
      <c r="AH210" s="21" t="s">
        <v>16</v>
      </c>
      <c r="AI210" s="21" t="s">
        <v>4862</v>
      </c>
      <c r="AJ210" s="20">
        <v>6</v>
      </c>
      <c r="AK210" s="20">
        <v>1</v>
      </c>
      <c r="AL210" s="20" t="s">
        <v>16</v>
      </c>
      <c r="AM210" s="20">
        <v>0</v>
      </c>
      <c r="AN210" s="20">
        <v>0</v>
      </c>
      <c r="AO210" s="20" t="s">
        <v>16</v>
      </c>
      <c r="AP210" s="26">
        <v>42668</v>
      </c>
      <c r="AQ210" s="26">
        <v>42283</v>
      </c>
      <c r="AR210" s="26" t="s">
        <v>16</v>
      </c>
      <c r="AS210" s="20">
        <v>1</v>
      </c>
      <c r="AT210" s="26">
        <v>42739</v>
      </c>
      <c r="AU210" s="26">
        <v>42285</v>
      </c>
      <c r="AV210" s="26" t="s">
        <v>16</v>
      </c>
      <c r="AW210" s="28" t="s">
        <v>16</v>
      </c>
      <c r="AX210" s="28" t="s">
        <v>16</v>
      </c>
      <c r="AY210" s="28" t="s">
        <v>16</v>
      </c>
      <c r="AZ210" s="28" t="s">
        <v>16</v>
      </c>
      <c r="BA210" s="28" t="s">
        <v>16</v>
      </c>
      <c r="BB210" s="29">
        <v>0</v>
      </c>
      <c r="BC210" s="26">
        <v>42299</v>
      </c>
      <c r="BD210" s="26">
        <v>42369</v>
      </c>
      <c r="BE210" s="26">
        <v>42298</v>
      </c>
      <c r="BF210" s="20" t="s">
        <v>3011</v>
      </c>
      <c r="BG210" s="30">
        <v>0.2</v>
      </c>
      <c r="BH210" s="27">
        <v>235200</v>
      </c>
      <c r="BI210" s="20" t="s">
        <v>16</v>
      </c>
      <c r="BJ210" s="20" t="s">
        <v>16</v>
      </c>
      <c r="BK210" s="20" t="s">
        <v>16</v>
      </c>
      <c r="BL210" s="20">
        <v>1176000</v>
      </c>
      <c r="BM210" s="20">
        <v>4</v>
      </c>
      <c r="BN210" s="20" t="s">
        <v>16</v>
      </c>
      <c r="BO210" s="20" t="s">
        <v>16</v>
      </c>
      <c r="BP210" s="20" t="s">
        <v>16</v>
      </c>
      <c r="BQ210" s="20" t="s">
        <v>16</v>
      </c>
      <c r="BR210" s="20" t="s">
        <v>16</v>
      </c>
      <c r="BS210" s="20" t="s">
        <v>16</v>
      </c>
      <c r="BT210" s="20">
        <v>3</v>
      </c>
      <c r="BU210" s="20">
        <v>8</v>
      </c>
      <c r="BV210" s="20">
        <v>0</v>
      </c>
      <c r="BW210" s="20">
        <v>3</v>
      </c>
      <c r="BX210" s="20">
        <v>2</v>
      </c>
      <c r="BY210" s="20" t="s">
        <v>341</v>
      </c>
      <c r="BZ210" s="20" t="s">
        <v>16</v>
      </c>
      <c r="CA210" s="20" t="s">
        <v>16</v>
      </c>
      <c r="CB210" s="20">
        <v>1</v>
      </c>
      <c r="CC210" s="20">
        <v>0</v>
      </c>
      <c r="CD210" s="20">
        <v>1</v>
      </c>
      <c r="CE210" s="20">
        <f t="shared" si="51"/>
        <v>2</v>
      </c>
      <c r="CF210" s="20" t="str">
        <f t="shared" si="44"/>
        <v>YES</v>
      </c>
      <c r="CG210" s="20" t="str">
        <f t="shared" si="45"/>
        <v>YES</v>
      </c>
      <c r="CH210" s="20">
        <v>1</v>
      </c>
      <c r="CI210" s="27">
        <v>2</v>
      </c>
      <c r="CJ210" s="27" t="s">
        <v>16</v>
      </c>
      <c r="CK210" s="21" t="s">
        <v>4864</v>
      </c>
      <c r="CL210" s="27" t="s">
        <v>16</v>
      </c>
      <c r="CM210" s="20" t="s">
        <v>3014</v>
      </c>
      <c r="CN210" s="20" t="s">
        <v>3015</v>
      </c>
      <c r="CO210" s="20" t="s">
        <v>16</v>
      </c>
      <c r="CP210" s="20" t="s">
        <v>16</v>
      </c>
      <c r="CQ210" s="20" t="s">
        <v>16</v>
      </c>
      <c r="CR210" s="20" t="s">
        <v>16</v>
      </c>
      <c r="CS210" s="27">
        <v>1176000</v>
      </c>
      <c r="CT210" s="79">
        <f>IF(OR(CS210="",CS210="-"),"NA",IF(CS210&gt;10000000000,1,IF(CS210&gt;3000000000,2,IF(CS210&gt;1000000000,3,IF(CS210&gt;600000000,4,IF(CS210&gt;200000000,5,IF(CS210&gt;100000000,6,IF(CS210&gt;50000000,7,IF(CS210&gt;30000000,8,IF(CS210&gt;10000000,9,IF(CS210&gt;7000000,10,IF(CS210&gt;4000000,11,IF(CS210&gt;2000000,12,IF(CS210&gt;1000000,13,IF(CS210&gt;700000,14,IF(CS210&gt;600000,15,IF(CS210&gt;500000,16,IF(CS210&gt;400000,17,IF(CS210&gt;300000,18,IF(CS210&gt;200000,19,IF(CS210&gt;=0,20,ERROR”)))))))))))))))))))))</f>
        <v>13</v>
      </c>
      <c r="CU210" s="27">
        <v>1364160</v>
      </c>
      <c r="CV210" s="27">
        <f t="shared" si="48"/>
        <v>7324000</v>
      </c>
      <c r="CW210" s="32">
        <v>0.86164705882352943</v>
      </c>
      <c r="CX210" s="32">
        <v>0.1383529411764706</v>
      </c>
      <c r="CY210" s="27">
        <v>7135840</v>
      </c>
      <c r="CZ210" s="20">
        <v>17</v>
      </c>
      <c r="DA210" s="66">
        <f>IF(OR(CZ210="",CZ210="-"),"NA",IF(CZ210&gt;300,1,IF(CZ210&gt;200,2,IF(CZ210&gt;100,3,IF(CZ210&gt;50,4,IF(CZ210&gt;40,5,IF(CZ210&gt;30,6,IF(CZ210&gt;20,7,IF(CZ210&gt;10,8,IF(CZ210&lt;=9,9,”ERROR”))))))))))</f>
        <v>8</v>
      </c>
      <c r="DB210" s="20">
        <v>70</v>
      </c>
      <c r="DC210" s="20">
        <v>2.3333333333333335</v>
      </c>
      <c r="DD210" s="20" t="s">
        <v>3016</v>
      </c>
      <c r="DE210" s="20">
        <v>0</v>
      </c>
      <c r="DF210" s="20"/>
      <c r="DG210" s="20">
        <v>0</v>
      </c>
      <c r="DH210" s="20">
        <v>0</v>
      </c>
      <c r="DI210" s="20">
        <v>1</v>
      </c>
      <c r="DJ210" s="20">
        <v>0</v>
      </c>
      <c r="DK210" s="20">
        <v>888000</v>
      </c>
      <c r="DL210" s="68">
        <v>288000</v>
      </c>
      <c r="DM210" s="20" t="s">
        <v>3017</v>
      </c>
      <c r="DN210" s="34">
        <v>0</v>
      </c>
      <c r="DO210" s="33">
        <f t="shared" si="52"/>
        <v>5</v>
      </c>
      <c r="DP210" s="33">
        <f t="shared" si="53"/>
        <v>0</v>
      </c>
      <c r="DQ210" s="33">
        <f t="shared" si="54"/>
        <v>3</v>
      </c>
      <c r="DR210" s="33">
        <f t="shared" si="55"/>
        <v>2</v>
      </c>
      <c r="DS210" s="27">
        <f t="shared" si="56"/>
        <v>7380000</v>
      </c>
      <c r="DT210" s="27">
        <f t="shared" si="57"/>
        <v>0</v>
      </c>
      <c r="DU210" s="27">
        <f t="shared" si="58"/>
        <v>6056000</v>
      </c>
      <c r="DV210" s="27">
        <f t="shared" si="59"/>
        <v>1324000</v>
      </c>
      <c r="DW210" s="27">
        <f t="shared" si="49"/>
        <v>1476000</v>
      </c>
      <c r="DX210" s="20">
        <v>2</v>
      </c>
      <c r="DY210" s="20">
        <v>18</v>
      </c>
      <c r="DZ210" s="20">
        <v>15</v>
      </c>
      <c r="EA210" s="20" t="s">
        <v>16</v>
      </c>
      <c r="EB210" s="20">
        <v>1176000</v>
      </c>
      <c r="EC210" s="20">
        <v>0</v>
      </c>
      <c r="ED210" s="20" t="s">
        <v>3018</v>
      </c>
      <c r="EE210" s="30">
        <v>0.1</v>
      </c>
      <c r="EF210" s="20">
        <v>117600</v>
      </c>
      <c r="EG210" s="20" t="s">
        <v>2604</v>
      </c>
      <c r="EH210" s="20">
        <v>1176000</v>
      </c>
      <c r="EI210" s="20">
        <v>4</v>
      </c>
      <c r="EJ210" s="20">
        <v>3</v>
      </c>
      <c r="EK210" s="20">
        <v>2</v>
      </c>
      <c r="EL210" s="20" t="s">
        <v>2806</v>
      </c>
      <c r="EM210" s="20" t="s">
        <v>3011</v>
      </c>
      <c r="EN210" s="20" t="s">
        <v>16</v>
      </c>
      <c r="EO210" s="20" t="s">
        <v>3013</v>
      </c>
      <c r="EP210" s="20" t="s">
        <v>16</v>
      </c>
      <c r="EQ210" s="20">
        <v>3</v>
      </c>
      <c r="ER210" s="20" t="s">
        <v>1325</v>
      </c>
      <c r="ES210" s="20" t="s">
        <v>1326</v>
      </c>
      <c r="ET210" s="20">
        <v>705</v>
      </c>
      <c r="EU210" s="20" t="s">
        <v>731</v>
      </c>
      <c r="EV210" s="20" t="s">
        <v>1327</v>
      </c>
      <c r="EW210" s="20" t="s">
        <v>251</v>
      </c>
      <c r="EX210" s="34">
        <v>8</v>
      </c>
      <c r="EY210" s="58">
        <v>1</v>
      </c>
      <c r="EZ210" s="21"/>
    </row>
    <row r="211" spans="1:156" s="64" customFormat="1" ht="12.75" customHeight="1" x14ac:dyDescent="0.2">
      <c r="A211" s="64" t="s">
        <v>2797</v>
      </c>
      <c r="B211" s="64" t="s">
        <v>292</v>
      </c>
      <c r="C211" s="64">
        <v>938439</v>
      </c>
      <c r="D211" s="64" t="s">
        <v>2797</v>
      </c>
      <c r="E211" s="64" t="s">
        <v>2798</v>
      </c>
      <c r="F211" s="64" t="s">
        <v>292</v>
      </c>
      <c r="G211" s="20" t="s">
        <v>194</v>
      </c>
      <c r="H211" s="20">
        <v>6220</v>
      </c>
      <c r="I211" s="20" t="s">
        <v>358</v>
      </c>
      <c r="J211" s="22" t="s">
        <v>2799</v>
      </c>
      <c r="K211" s="23">
        <v>0</v>
      </c>
      <c r="L211" s="23">
        <v>1</v>
      </c>
      <c r="M211" s="23" t="s">
        <v>16</v>
      </c>
      <c r="N211" s="23">
        <v>1</v>
      </c>
      <c r="O211" s="24" t="s">
        <v>384</v>
      </c>
      <c r="P211" s="20" t="s">
        <v>2800</v>
      </c>
      <c r="Q211" s="20" t="s">
        <v>2801</v>
      </c>
      <c r="R211" s="20" t="s">
        <v>2802</v>
      </c>
      <c r="S211" s="20">
        <v>89</v>
      </c>
      <c r="T211" s="25" t="s">
        <v>2803</v>
      </c>
      <c r="U211" s="20" t="s">
        <v>250</v>
      </c>
      <c r="V211" s="20" t="s">
        <v>251</v>
      </c>
      <c r="W211" s="26">
        <v>34964</v>
      </c>
      <c r="X211" s="20">
        <v>16</v>
      </c>
      <c r="Y211" s="20" t="s">
        <v>2804</v>
      </c>
      <c r="Z211" s="20">
        <f t="shared" si="50"/>
        <v>7368</v>
      </c>
      <c r="AA211" s="20" t="s">
        <v>2805</v>
      </c>
      <c r="AB211" s="20">
        <v>46101</v>
      </c>
      <c r="AC211" s="27">
        <v>9500000</v>
      </c>
      <c r="AD211" s="20" t="s">
        <v>2806</v>
      </c>
      <c r="AE211" s="20" t="s">
        <v>2807</v>
      </c>
      <c r="AF211" s="20">
        <v>1</v>
      </c>
      <c r="AG211" s="20">
        <v>1</v>
      </c>
      <c r="AH211" s="21" t="s">
        <v>16</v>
      </c>
      <c r="AI211" s="21" t="s">
        <v>4862</v>
      </c>
      <c r="AJ211" s="20">
        <v>5</v>
      </c>
      <c r="AK211" s="20">
        <v>1</v>
      </c>
      <c r="AL211" s="20" t="s">
        <v>16</v>
      </c>
      <c r="AM211" s="20">
        <v>0</v>
      </c>
      <c r="AN211" s="20">
        <v>0</v>
      </c>
      <c r="AO211" s="20" t="s">
        <v>16</v>
      </c>
      <c r="AP211" s="26">
        <v>42354</v>
      </c>
      <c r="AQ211" s="26">
        <v>42314</v>
      </c>
      <c r="AR211" s="26" t="s">
        <v>16</v>
      </c>
      <c r="AS211" s="20">
        <v>2</v>
      </c>
      <c r="AT211" s="26">
        <v>42597</v>
      </c>
      <c r="AU211" s="26">
        <v>42318</v>
      </c>
      <c r="AV211" s="26">
        <v>42319</v>
      </c>
      <c r="AW211" s="28" t="s">
        <v>16</v>
      </c>
      <c r="AX211" s="28" t="s">
        <v>16</v>
      </c>
      <c r="AY211" s="28" t="s">
        <v>16</v>
      </c>
      <c r="AZ211" s="28" t="s">
        <v>16</v>
      </c>
      <c r="BA211" s="28" t="s">
        <v>16</v>
      </c>
      <c r="BB211" s="29">
        <v>1</v>
      </c>
      <c r="BC211" s="26">
        <v>42332</v>
      </c>
      <c r="BD211" s="26">
        <v>42369</v>
      </c>
      <c r="BE211" s="26">
        <v>42332</v>
      </c>
      <c r="BF211" s="20" t="s">
        <v>2799</v>
      </c>
      <c r="BG211" s="30">
        <v>0.2</v>
      </c>
      <c r="BH211" s="27">
        <v>1618115.25</v>
      </c>
      <c r="BI211" s="20">
        <v>1</v>
      </c>
      <c r="BJ211" s="20">
        <v>5</v>
      </c>
      <c r="BK211" s="20">
        <v>2</v>
      </c>
      <c r="BL211" s="20">
        <v>8090576.25</v>
      </c>
      <c r="BM211" s="20">
        <v>4</v>
      </c>
      <c r="BN211" s="20">
        <v>4</v>
      </c>
      <c r="BO211" s="20" t="s">
        <v>16</v>
      </c>
      <c r="BP211" s="20" t="s">
        <v>16</v>
      </c>
      <c r="BQ211" s="20" t="s">
        <v>16</v>
      </c>
      <c r="BR211" s="20" t="s">
        <v>16</v>
      </c>
      <c r="BS211" s="20" t="s">
        <v>16</v>
      </c>
      <c r="BT211" s="20">
        <v>11</v>
      </c>
      <c r="BU211" s="20">
        <v>0</v>
      </c>
      <c r="BV211" s="20">
        <v>0</v>
      </c>
      <c r="BW211" s="20">
        <v>4</v>
      </c>
      <c r="BX211" s="20">
        <v>3</v>
      </c>
      <c r="BY211" s="20" t="s">
        <v>289</v>
      </c>
      <c r="BZ211" s="20" t="s">
        <v>16</v>
      </c>
      <c r="CA211" s="20" t="s">
        <v>16</v>
      </c>
      <c r="CB211" s="20">
        <v>3</v>
      </c>
      <c r="CC211" s="20">
        <v>0</v>
      </c>
      <c r="CD211" s="20">
        <v>0</v>
      </c>
      <c r="CE211" s="20">
        <f t="shared" si="51"/>
        <v>3</v>
      </c>
      <c r="CF211" s="20" t="str">
        <f t="shared" si="44"/>
        <v>YES</v>
      </c>
      <c r="CG211" s="20" t="str">
        <f t="shared" si="45"/>
        <v>YES</v>
      </c>
      <c r="CH211" s="20">
        <v>1</v>
      </c>
      <c r="CI211" s="27">
        <v>3</v>
      </c>
      <c r="CJ211" s="27" t="s">
        <v>16</v>
      </c>
      <c r="CK211" s="21" t="s">
        <v>4864</v>
      </c>
      <c r="CL211" s="27" t="s">
        <v>16</v>
      </c>
      <c r="CM211" s="20" t="s">
        <v>2808</v>
      </c>
      <c r="CN211" s="20" t="s">
        <v>2809</v>
      </c>
      <c r="CO211" s="20" t="s">
        <v>2810</v>
      </c>
      <c r="CP211" s="20" t="s">
        <v>16</v>
      </c>
      <c r="CQ211" s="20" t="s">
        <v>16</v>
      </c>
      <c r="CR211" s="20" t="s">
        <v>16</v>
      </c>
      <c r="CS211" s="27">
        <v>8090576.25</v>
      </c>
      <c r="CT211" s="79">
        <f>IF(OR(CS211="",CS211="-"),"NA",IF(CS211&gt;10000000000,1,IF(CS211&gt;3000000000,2,IF(CS211&gt;1000000000,3,IF(CS211&gt;600000000,4,IF(CS211&gt;200000000,5,IF(CS211&gt;100000000,6,IF(CS211&gt;50000000,7,IF(CS211&gt;30000000,8,IF(CS211&gt;10000000,9,IF(CS211&gt;7000000,10,IF(CS211&gt;4000000,11,IF(CS211&gt;2000000,12,IF(CS211&gt;1000000,13,IF(CS211&gt;700000,14,IF(CS211&gt;600000,15,IF(CS211&gt;500000,16,IF(CS211&gt;400000,17,IF(CS211&gt;300000,18,IF(CS211&gt;200000,19,IF(CS211&gt;=0,20,ERROR”)))))))))))))))))))))</f>
        <v>10</v>
      </c>
      <c r="CU211" s="27">
        <v>9385068.4499999993</v>
      </c>
      <c r="CV211" s="27">
        <f t="shared" si="48"/>
        <v>1409423.75</v>
      </c>
      <c r="CW211" s="32">
        <v>0.14836039473684209</v>
      </c>
      <c r="CX211" s="32">
        <v>0.85163960526315785</v>
      </c>
      <c r="CY211" s="27">
        <v>114931.55000000075</v>
      </c>
      <c r="CZ211" s="20">
        <v>20</v>
      </c>
      <c r="DA211" s="66">
        <f>IF(OR(CZ211="",CZ211="-"),"NA",IF(CZ211&gt;300,1,IF(CZ211&gt;200,2,IF(CZ211&gt;100,3,IF(CZ211&gt;50,4,IF(CZ211&gt;40,5,IF(CZ211&gt;30,6,IF(CZ211&gt;20,7,IF(CZ211&gt;10,8,IF(CZ211&lt;=9,9,”ERROR”))))))))))</f>
        <v>8</v>
      </c>
      <c r="DB211" s="20">
        <v>37</v>
      </c>
      <c r="DC211" s="20">
        <v>1.2333333333333334</v>
      </c>
      <c r="DD211" s="20" t="s">
        <v>2811</v>
      </c>
      <c r="DE211" s="20">
        <v>0</v>
      </c>
      <c r="DF211" s="20"/>
      <c r="DG211" s="20">
        <v>0</v>
      </c>
      <c r="DH211" s="20">
        <v>0</v>
      </c>
      <c r="DI211" s="20" t="s">
        <v>16</v>
      </c>
      <c r="DJ211" s="20"/>
      <c r="DK211" s="20" t="s">
        <v>16</v>
      </c>
      <c r="DL211" s="20" t="s">
        <v>16</v>
      </c>
      <c r="DM211" s="20" t="s">
        <v>16</v>
      </c>
      <c r="DN211" s="20"/>
      <c r="DO211" s="33">
        <f t="shared" si="52"/>
        <v>1</v>
      </c>
      <c r="DP211" s="33">
        <f t="shared" si="53"/>
        <v>0</v>
      </c>
      <c r="DQ211" s="33">
        <f t="shared" si="54"/>
        <v>0</v>
      </c>
      <c r="DR211" s="33">
        <f t="shared" si="55"/>
        <v>1</v>
      </c>
      <c r="DS211" s="27">
        <f t="shared" si="56"/>
        <v>8090576.25</v>
      </c>
      <c r="DT211" s="27">
        <f t="shared" si="57"/>
        <v>0</v>
      </c>
      <c r="DU211" s="27">
        <f t="shared" si="58"/>
        <v>8090576.25</v>
      </c>
      <c r="DV211" s="27">
        <f t="shared" si="59"/>
        <v>0</v>
      </c>
      <c r="DW211" s="27">
        <f t="shared" si="49"/>
        <v>8090576.25</v>
      </c>
      <c r="DX211" s="20">
        <v>13</v>
      </c>
      <c r="DY211" s="20">
        <v>78</v>
      </c>
      <c r="DZ211" s="20">
        <v>14</v>
      </c>
      <c r="EA211" s="20" t="s">
        <v>2812</v>
      </c>
      <c r="EB211" s="20">
        <v>8090576.25</v>
      </c>
      <c r="EC211" s="20">
        <v>0</v>
      </c>
      <c r="ED211" s="20" t="s">
        <v>16</v>
      </c>
      <c r="EE211" s="30">
        <v>0.1</v>
      </c>
      <c r="EF211" s="20">
        <v>938506.85</v>
      </c>
      <c r="EG211" s="27" t="s">
        <v>403</v>
      </c>
      <c r="EH211" s="20">
        <v>8090576.25</v>
      </c>
      <c r="EI211" s="20">
        <v>4</v>
      </c>
      <c r="EJ211" s="20">
        <v>4</v>
      </c>
      <c r="EK211" s="20">
        <v>3</v>
      </c>
      <c r="EL211" s="20" t="s">
        <v>2806</v>
      </c>
      <c r="EM211" s="20" t="s">
        <v>2799</v>
      </c>
      <c r="EN211" s="20" t="s">
        <v>16</v>
      </c>
      <c r="EO211" s="20" t="s">
        <v>2807</v>
      </c>
      <c r="EP211" s="20" t="s">
        <v>16</v>
      </c>
      <c r="EQ211" s="20">
        <v>11</v>
      </c>
      <c r="ER211" s="20" t="s">
        <v>2813</v>
      </c>
      <c r="ES211" s="20" t="s">
        <v>2814</v>
      </c>
      <c r="ET211" s="20">
        <v>89</v>
      </c>
      <c r="EU211" s="20" t="s">
        <v>2803</v>
      </c>
      <c r="EV211" s="20" t="s">
        <v>319</v>
      </c>
      <c r="EW211" s="20" t="s">
        <v>251</v>
      </c>
      <c r="EX211" s="34">
        <v>13</v>
      </c>
      <c r="EY211" s="58">
        <v>1</v>
      </c>
      <c r="EZ211" s="21"/>
    </row>
    <row r="212" spans="1:156" s="64" customFormat="1" ht="12.75" customHeight="1" x14ac:dyDescent="0.2">
      <c r="A212" s="64" t="s">
        <v>3254</v>
      </c>
      <c r="B212" s="64" t="s">
        <v>580</v>
      </c>
      <c r="C212" s="64">
        <v>865741</v>
      </c>
      <c r="D212" s="64" t="s">
        <v>3254</v>
      </c>
      <c r="E212" s="64" t="s">
        <v>3255</v>
      </c>
      <c r="F212" s="64" t="s">
        <v>580</v>
      </c>
      <c r="G212" s="20" t="s">
        <v>194</v>
      </c>
      <c r="H212" s="20">
        <v>6220</v>
      </c>
      <c r="I212" s="20" t="s">
        <v>358</v>
      </c>
      <c r="J212" s="22" t="s">
        <v>3256</v>
      </c>
      <c r="K212" s="23">
        <v>0</v>
      </c>
      <c r="L212" s="23">
        <v>1</v>
      </c>
      <c r="M212" s="23" t="s">
        <v>16</v>
      </c>
      <c r="N212" s="23">
        <v>1</v>
      </c>
      <c r="O212" s="24" t="s">
        <v>586</v>
      </c>
      <c r="P212" s="20" t="s">
        <v>666</v>
      </c>
      <c r="Q212" s="20" t="s">
        <v>667</v>
      </c>
      <c r="R212" s="20" t="s">
        <v>3257</v>
      </c>
      <c r="S212" s="20">
        <v>1630</v>
      </c>
      <c r="T212" s="25" t="s">
        <v>669</v>
      </c>
      <c r="U212" s="20" t="s">
        <v>365</v>
      </c>
      <c r="V212" s="20" t="s">
        <v>251</v>
      </c>
      <c r="W212" s="26">
        <v>32062</v>
      </c>
      <c r="X212" s="20">
        <v>114</v>
      </c>
      <c r="Y212" s="20" t="s">
        <v>251</v>
      </c>
      <c r="Z212" s="20">
        <f t="shared" si="50"/>
        <v>10169</v>
      </c>
      <c r="AA212" s="20" t="s">
        <v>670</v>
      </c>
      <c r="AB212" s="20">
        <v>46101</v>
      </c>
      <c r="AC212" s="27">
        <v>4000000</v>
      </c>
      <c r="AD212" s="20" t="s">
        <v>2806</v>
      </c>
      <c r="AE212" s="20" t="s">
        <v>3258</v>
      </c>
      <c r="AF212" s="20">
        <v>1</v>
      </c>
      <c r="AG212" s="20">
        <v>1</v>
      </c>
      <c r="AH212" s="21" t="s">
        <v>16</v>
      </c>
      <c r="AI212" s="21" t="s">
        <v>4862</v>
      </c>
      <c r="AJ212" s="20">
        <v>3</v>
      </c>
      <c r="AK212" s="20">
        <v>0</v>
      </c>
      <c r="AL212" s="20" t="s">
        <v>16</v>
      </c>
      <c r="AM212" s="20">
        <v>0</v>
      </c>
      <c r="AN212" s="20">
        <v>1</v>
      </c>
      <c r="AO212" s="20" t="s">
        <v>16</v>
      </c>
      <c r="AP212" s="26">
        <v>42479</v>
      </c>
      <c r="AQ212" s="26">
        <v>42221</v>
      </c>
      <c r="AR212" s="26" t="s">
        <v>16</v>
      </c>
      <c r="AS212" s="20">
        <v>6</v>
      </c>
      <c r="AT212" s="26">
        <v>42583</v>
      </c>
      <c r="AU212" s="26">
        <v>42223</v>
      </c>
      <c r="AV212" s="26" t="s">
        <v>16</v>
      </c>
      <c r="AW212" s="28" t="s">
        <v>16</v>
      </c>
      <c r="AX212" s="28" t="s">
        <v>16</v>
      </c>
      <c r="AY212" s="28" t="s">
        <v>16</v>
      </c>
      <c r="AZ212" s="28" t="s">
        <v>16</v>
      </c>
      <c r="BA212" s="28" t="s">
        <v>16</v>
      </c>
      <c r="BB212" s="29">
        <v>0</v>
      </c>
      <c r="BC212" s="26">
        <v>42231</v>
      </c>
      <c r="BD212" s="26">
        <v>42369</v>
      </c>
      <c r="BE212" s="26">
        <v>42230</v>
      </c>
      <c r="BF212" s="20" t="s">
        <v>3256</v>
      </c>
      <c r="BG212" s="30">
        <v>0.3</v>
      </c>
      <c r="BH212" s="27">
        <v>1106482.098</v>
      </c>
      <c r="BI212" s="20">
        <v>1</v>
      </c>
      <c r="BJ212" s="20">
        <v>5</v>
      </c>
      <c r="BK212" s="20">
        <v>2</v>
      </c>
      <c r="BL212" s="20">
        <v>3688273.66</v>
      </c>
      <c r="BM212" s="20">
        <v>6</v>
      </c>
      <c r="BN212" s="20" t="s">
        <v>16</v>
      </c>
      <c r="BO212" s="20" t="s">
        <v>16</v>
      </c>
      <c r="BP212" s="20" t="s">
        <v>16</v>
      </c>
      <c r="BQ212" s="20" t="s">
        <v>16</v>
      </c>
      <c r="BR212" s="20" t="s">
        <v>16</v>
      </c>
      <c r="BS212" s="20" t="s">
        <v>16</v>
      </c>
      <c r="BT212" s="20">
        <v>20</v>
      </c>
      <c r="BU212" s="20">
        <v>5</v>
      </c>
      <c r="BV212" s="20">
        <v>0</v>
      </c>
      <c r="BW212" s="20">
        <v>5</v>
      </c>
      <c r="BX212" s="20">
        <v>3</v>
      </c>
      <c r="BY212" s="20" t="s">
        <v>289</v>
      </c>
      <c r="BZ212" s="20" t="s">
        <v>16</v>
      </c>
      <c r="CA212" s="20" t="s">
        <v>16</v>
      </c>
      <c r="CB212" s="20">
        <v>2</v>
      </c>
      <c r="CC212" s="20">
        <v>0</v>
      </c>
      <c r="CD212" s="20">
        <v>1</v>
      </c>
      <c r="CE212" s="20">
        <f t="shared" si="51"/>
        <v>3</v>
      </c>
      <c r="CF212" s="20" t="str">
        <f t="shared" si="44"/>
        <v>YES</v>
      </c>
      <c r="CG212" s="20" t="str">
        <f t="shared" si="45"/>
        <v>YES</v>
      </c>
      <c r="CH212" s="20">
        <v>2</v>
      </c>
      <c r="CI212" s="27">
        <v>3</v>
      </c>
      <c r="CJ212" s="27">
        <v>400248.96999999974</v>
      </c>
      <c r="CK212" s="21">
        <v>1</v>
      </c>
      <c r="CL212" s="27">
        <v>400248.96999999974</v>
      </c>
      <c r="CM212" s="20" t="s">
        <v>3259</v>
      </c>
      <c r="CN212" s="20" t="s">
        <v>3260</v>
      </c>
      <c r="CO212" s="20" t="s">
        <v>3261</v>
      </c>
      <c r="CP212" s="20" t="s">
        <v>3262</v>
      </c>
      <c r="CQ212" s="20" t="s">
        <v>3263</v>
      </c>
      <c r="CR212" s="20" t="s">
        <v>16</v>
      </c>
      <c r="CS212" s="27">
        <v>3688273.66</v>
      </c>
      <c r="CT212" s="79">
        <f>IF(OR(CS212="",CS212="-"),"NA",IF(CS212&gt;10000000000,1,IF(CS212&gt;3000000000,2,IF(CS212&gt;1000000000,3,IF(CS212&gt;600000000,4,IF(CS212&gt;200000000,5,IF(CS212&gt;100000000,6,IF(CS212&gt;50000000,7,IF(CS212&gt;30000000,8,IF(CS212&gt;10000000,9,IF(CS212&gt;7000000,10,IF(CS212&gt;4000000,11,IF(CS212&gt;2000000,12,IF(CS212&gt;1000000,13,IF(CS212&gt;700000,14,IF(CS212&gt;600000,15,IF(CS212&gt;500000,16,IF(CS212&gt;400000,17,IF(CS212&gt;300000,18,IF(CS212&gt;200000,19,IF(CS212&gt;=0,20,ERROR”)))))))))))))))))))))</f>
        <v>12</v>
      </c>
      <c r="CU212" s="27">
        <v>4278397.4456000002</v>
      </c>
      <c r="CV212" s="27">
        <f t="shared" si="48"/>
        <v>311726.33999999985</v>
      </c>
      <c r="CW212" s="32">
        <v>7.7931584999999956E-2</v>
      </c>
      <c r="CX212" s="32">
        <v>0.92206841500000003</v>
      </c>
      <c r="CY212" s="27">
        <v>-278397.44560000021</v>
      </c>
      <c r="CZ212" s="20">
        <v>17</v>
      </c>
      <c r="DA212" s="66">
        <f>IF(OR(CZ212="",CZ212="-"),"NA",IF(CZ212&gt;300,1,IF(CZ212&gt;200,2,IF(CZ212&gt;100,3,IF(CZ212&gt;50,4,IF(CZ212&gt;40,5,IF(CZ212&gt;30,6,IF(CZ212&gt;20,7,IF(CZ212&gt;10,8,IF(CZ212&lt;=9,9,”ERROR”))))))))))</f>
        <v>8</v>
      </c>
      <c r="DB212" s="20">
        <v>138</v>
      </c>
      <c r="DC212" s="20">
        <v>4.5999999999999996</v>
      </c>
      <c r="DD212" s="20" t="s">
        <v>3264</v>
      </c>
      <c r="DE212" s="20">
        <v>1</v>
      </c>
      <c r="DF212" s="20">
        <v>1</v>
      </c>
      <c r="DG212" s="20" t="s">
        <v>16</v>
      </c>
      <c r="DH212" s="20" t="s">
        <v>16</v>
      </c>
      <c r="DI212" s="20">
        <v>1</v>
      </c>
      <c r="DJ212" s="20">
        <v>0</v>
      </c>
      <c r="DK212" s="20">
        <v>4103079.31</v>
      </c>
      <c r="DL212" s="68">
        <v>-414805.64999999991</v>
      </c>
      <c r="DM212" s="20" t="s">
        <v>3265</v>
      </c>
      <c r="DN212" s="34">
        <v>2</v>
      </c>
      <c r="DO212" s="33">
        <f t="shared" si="52"/>
        <v>3</v>
      </c>
      <c r="DP212" s="33">
        <f t="shared" si="53"/>
        <v>2</v>
      </c>
      <c r="DQ212" s="33">
        <f t="shared" si="54"/>
        <v>0</v>
      </c>
      <c r="DR212" s="33">
        <f t="shared" si="55"/>
        <v>1</v>
      </c>
      <c r="DS212" s="27">
        <f t="shared" si="56"/>
        <v>388206488.08000004</v>
      </c>
      <c r="DT212" s="27">
        <f t="shared" si="57"/>
        <v>384518214.42000002</v>
      </c>
      <c r="DU212" s="27">
        <f t="shared" si="58"/>
        <v>3688273.66</v>
      </c>
      <c r="DV212" s="27">
        <f t="shared" si="59"/>
        <v>0</v>
      </c>
      <c r="DW212" s="27">
        <f t="shared" si="49"/>
        <v>129402162.69333334</v>
      </c>
      <c r="DX212" s="20">
        <v>12</v>
      </c>
      <c r="DY212" s="20">
        <v>74</v>
      </c>
      <c r="DZ212" s="20">
        <v>10</v>
      </c>
      <c r="EA212" s="20" t="s">
        <v>3266</v>
      </c>
      <c r="EB212" s="20">
        <v>3688273.66</v>
      </c>
      <c r="EC212" s="30">
        <v>0.1</v>
      </c>
      <c r="ED212" s="20" t="s">
        <v>2950</v>
      </c>
      <c r="EE212" s="30">
        <v>0.1</v>
      </c>
      <c r="EF212" s="20">
        <v>381252.55</v>
      </c>
      <c r="EG212" s="27" t="s">
        <v>403</v>
      </c>
      <c r="EH212" s="20">
        <v>3688273.66</v>
      </c>
      <c r="EI212" s="20">
        <v>6</v>
      </c>
      <c r="EJ212" s="20">
        <v>5</v>
      </c>
      <c r="EK212" s="20">
        <v>3</v>
      </c>
      <c r="EL212" s="20" t="s">
        <v>2806</v>
      </c>
      <c r="EM212" s="20" t="s">
        <v>3256</v>
      </c>
      <c r="EN212" s="20" t="s">
        <v>16</v>
      </c>
      <c r="EO212" s="20" t="s">
        <v>3258</v>
      </c>
      <c r="EP212" s="20" t="s">
        <v>16</v>
      </c>
      <c r="EQ212" s="20">
        <v>20</v>
      </c>
      <c r="ER212" s="20" t="s">
        <v>675</v>
      </c>
      <c r="ES212" s="20" t="s">
        <v>676</v>
      </c>
      <c r="ET212" s="20">
        <v>1630</v>
      </c>
      <c r="EU212" s="20" t="s">
        <v>669</v>
      </c>
      <c r="EV212" s="20" t="s">
        <v>406</v>
      </c>
      <c r="EW212" s="20" t="s">
        <v>251</v>
      </c>
      <c r="EX212" s="34">
        <v>12</v>
      </c>
      <c r="EY212" s="21" t="s">
        <v>16</v>
      </c>
      <c r="EZ212" s="21"/>
    </row>
    <row r="213" spans="1:156" s="64" customFormat="1" ht="12.75" customHeight="1" x14ac:dyDescent="0.2">
      <c r="A213" s="64" t="s">
        <v>3622</v>
      </c>
      <c r="B213" s="64" t="s">
        <v>3624</v>
      </c>
      <c r="C213" s="64">
        <v>1235310</v>
      </c>
      <c r="D213" s="64" t="s">
        <v>3622</v>
      </c>
      <c r="E213" s="64" t="s">
        <v>3623</v>
      </c>
      <c r="F213" s="64" t="s">
        <v>3624</v>
      </c>
      <c r="G213" s="33" t="s">
        <v>194</v>
      </c>
      <c r="H213" s="33">
        <v>6220</v>
      </c>
      <c r="I213" s="33" t="s">
        <v>358</v>
      </c>
      <c r="J213" s="33" t="s">
        <v>3625</v>
      </c>
      <c r="K213" s="33">
        <v>1</v>
      </c>
      <c r="L213" s="23">
        <v>1</v>
      </c>
      <c r="M213" s="33">
        <v>2</v>
      </c>
      <c r="N213" s="23">
        <v>1</v>
      </c>
      <c r="O213" s="33" t="s">
        <v>633</v>
      </c>
      <c r="P213" s="33" t="s">
        <v>634</v>
      </c>
      <c r="Q213" s="33" t="s">
        <v>615</v>
      </c>
      <c r="R213" s="33" t="s">
        <v>553</v>
      </c>
      <c r="S213" s="33" t="s">
        <v>3626</v>
      </c>
      <c r="T213" s="33">
        <v>11520</v>
      </c>
      <c r="U213" s="33" t="s">
        <v>365</v>
      </c>
      <c r="V213" s="33" t="s">
        <v>251</v>
      </c>
      <c r="W213" s="40">
        <v>39715</v>
      </c>
      <c r="X213" s="33">
        <v>142</v>
      </c>
      <c r="Y213" s="33" t="s">
        <v>576</v>
      </c>
      <c r="Z213" s="20">
        <f t="shared" si="50"/>
        <v>3080</v>
      </c>
      <c r="AA213" s="33" t="s">
        <v>3627</v>
      </c>
      <c r="AB213" s="20">
        <v>46101</v>
      </c>
      <c r="AC213" s="46">
        <v>16379310.300000001</v>
      </c>
      <c r="AD213" s="33" t="s">
        <v>281</v>
      </c>
      <c r="AE213" s="33" t="s">
        <v>3628</v>
      </c>
      <c r="AF213" s="33" t="s">
        <v>16</v>
      </c>
      <c r="AG213" s="33" t="s">
        <v>16</v>
      </c>
      <c r="AH213" s="33" t="s">
        <v>16</v>
      </c>
      <c r="AI213" s="33" t="s">
        <v>16</v>
      </c>
      <c r="AJ213" s="33" t="s">
        <v>16</v>
      </c>
      <c r="AK213" s="33" t="s">
        <v>16</v>
      </c>
      <c r="AL213" s="33" t="s">
        <v>16</v>
      </c>
      <c r="AM213" s="33" t="s">
        <v>16</v>
      </c>
      <c r="AN213" s="33" t="s">
        <v>16</v>
      </c>
      <c r="AO213" s="33" t="s">
        <v>16</v>
      </c>
      <c r="AP213" s="26">
        <v>42481</v>
      </c>
      <c r="AQ213" s="26" t="s">
        <v>16</v>
      </c>
      <c r="AR213" s="26" t="s">
        <v>16</v>
      </c>
      <c r="AS213" s="20" t="s">
        <v>16</v>
      </c>
      <c r="AT213" s="26">
        <v>42592</v>
      </c>
      <c r="AU213" s="26">
        <v>42752</v>
      </c>
      <c r="AV213" s="26" t="s">
        <v>16</v>
      </c>
      <c r="AW213" s="33" t="s">
        <v>16</v>
      </c>
      <c r="AX213" s="33" t="s">
        <v>16</v>
      </c>
      <c r="AY213" s="33" t="s">
        <v>16</v>
      </c>
      <c r="AZ213" s="33" t="s">
        <v>16</v>
      </c>
      <c r="BA213" s="33" t="s">
        <v>16</v>
      </c>
      <c r="BB213" s="36">
        <v>1</v>
      </c>
      <c r="BC213" s="26">
        <v>42795</v>
      </c>
      <c r="BD213" s="26">
        <v>42978</v>
      </c>
      <c r="BE213" s="26">
        <v>42769</v>
      </c>
      <c r="BF213" s="33" t="s">
        <v>3625</v>
      </c>
      <c r="BG213" s="39">
        <v>0.1</v>
      </c>
      <c r="BH213" s="27">
        <v>1400000</v>
      </c>
      <c r="BI213" s="33" t="s">
        <v>16</v>
      </c>
      <c r="BJ213" s="33" t="s">
        <v>16</v>
      </c>
      <c r="BK213" s="33" t="s">
        <v>16</v>
      </c>
      <c r="BL213" s="33" t="s">
        <v>16</v>
      </c>
      <c r="BM213" s="33" t="s">
        <v>16</v>
      </c>
      <c r="BN213" s="33" t="s">
        <v>16</v>
      </c>
      <c r="BO213" s="33" t="s">
        <v>16</v>
      </c>
      <c r="BP213" s="33" t="s">
        <v>16</v>
      </c>
      <c r="BQ213" s="33" t="s">
        <v>16</v>
      </c>
      <c r="BR213" s="33" t="s">
        <v>16</v>
      </c>
      <c r="BS213" s="33" t="s">
        <v>16</v>
      </c>
      <c r="BT213" s="33">
        <v>0</v>
      </c>
      <c r="BU213" s="33">
        <v>0</v>
      </c>
      <c r="BV213" s="33" t="s">
        <v>16</v>
      </c>
      <c r="BW213" s="33">
        <v>3</v>
      </c>
      <c r="BX213" s="33">
        <v>1</v>
      </c>
      <c r="BY213" s="33" t="s">
        <v>16</v>
      </c>
      <c r="BZ213" s="33" t="s">
        <v>16</v>
      </c>
      <c r="CA213" s="33" t="s">
        <v>16</v>
      </c>
      <c r="CB213" s="33">
        <v>1</v>
      </c>
      <c r="CC213" s="33">
        <v>0</v>
      </c>
      <c r="CD213" s="33">
        <v>0</v>
      </c>
      <c r="CE213" s="20">
        <f t="shared" si="51"/>
        <v>1</v>
      </c>
      <c r="CF213" s="20" t="str">
        <f t="shared" si="44"/>
        <v>YES</v>
      </c>
      <c r="CG213" s="20" t="str">
        <f t="shared" si="45"/>
        <v>YES</v>
      </c>
      <c r="CH213" s="33">
        <v>2</v>
      </c>
      <c r="CI213" s="27">
        <v>1</v>
      </c>
      <c r="CJ213" s="27" t="s">
        <v>3629</v>
      </c>
      <c r="CK213" s="21">
        <v>0</v>
      </c>
      <c r="CL213" s="27" t="s">
        <v>3629</v>
      </c>
      <c r="CM213" s="33" t="s">
        <v>16</v>
      </c>
      <c r="CN213" s="33" t="s">
        <v>16</v>
      </c>
      <c r="CO213" s="33" t="s">
        <v>16</v>
      </c>
      <c r="CP213" s="33" t="s">
        <v>16</v>
      </c>
      <c r="CQ213" s="33" t="s">
        <v>16</v>
      </c>
      <c r="CR213" s="33" t="s">
        <v>16</v>
      </c>
      <c r="CS213" s="27">
        <v>14000000</v>
      </c>
      <c r="CT213" s="79">
        <f>IF(OR(CS213="",CS213="-"),"NA",IF(CS213&gt;10000000000,1,IF(CS213&gt;3000000000,2,IF(CS213&gt;1000000000,3,IF(CS213&gt;600000000,4,IF(CS213&gt;200000000,5,IF(CS213&gt;100000000,6,IF(CS213&gt;50000000,7,IF(CS213&gt;30000000,8,IF(CS213&gt;10000000,9,IF(CS213&gt;7000000,10,IF(CS213&gt;4000000,11,IF(CS213&gt;2000000,12,IF(CS213&gt;1000000,13,IF(CS213&gt;700000,14,IF(CS213&gt;600000,15,IF(CS213&gt;500000,16,IF(CS213&gt;400000,17,IF(CS213&gt;300000,18,IF(CS213&gt;200000,19,IF(CS213&gt;=0,20,ERROR”)))))))))))))))))))))</f>
        <v>9</v>
      </c>
      <c r="CU213" s="27">
        <v>16240000</v>
      </c>
      <c r="CV213" s="27">
        <f t="shared" si="48"/>
        <v>2379310.3000000007</v>
      </c>
      <c r="CW213" s="32">
        <v>0.14526315555545705</v>
      </c>
      <c r="CX213" s="32">
        <v>0.8547368444445429</v>
      </c>
      <c r="CY213" s="27">
        <v>139310.29999999999</v>
      </c>
      <c r="CZ213" s="33">
        <v>76</v>
      </c>
      <c r="DA213" s="66">
        <f>IF(OR(CZ213="",CZ213="-"),"NA",IF(CZ213&gt;300,1,IF(CZ213&gt;200,2,IF(CZ213&gt;100,3,IF(CZ213&gt;50,4,IF(CZ213&gt;40,5,IF(CZ213&gt;30,6,IF(CZ213&gt;20,7,IF(CZ213&gt;10,8,IF(CZ213&lt;=9,9,”ERROR”))))))))))</f>
        <v>4</v>
      </c>
      <c r="DB213" s="33">
        <v>180</v>
      </c>
      <c r="DC213" s="20">
        <v>6</v>
      </c>
      <c r="DD213" s="20" t="s">
        <v>16</v>
      </c>
      <c r="DE213" s="33">
        <v>0</v>
      </c>
      <c r="DF213" s="33"/>
      <c r="DG213" s="33">
        <v>0</v>
      </c>
      <c r="DH213" s="33">
        <v>0</v>
      </c>
      <c r="DI213" s="23" t="s">
        <v>16</v>
      </c>
      <c r="DJ213" s="23"/>
      <c r="DK213" s="23" t="s">
        <v>16</v>
      </c>
      <c r="DL213" s="23" t="s">
        <v>16</v>
      </c>
      <c r="DM213" s="23" t="s">
        <v>16</v>
      </c>
      <c r="DN213" s="23"/>
      <c r="DO213" s="33">
        <f t="shared" si="52"/>
        <v>2</v>
      </c>
      <c r="DP213" s="33">
        <f t="shared" si="53"/>
        <v>2</v>
      </c>
      <c r="DQ213" s="33">
        <f t="shared" si="54"/>
        <v>0</v>
      </c>
      <c r="DR213" s="33">
        <f t="shared" si="55"/>
        <v>0</v>
      </c>
      <c r="DS213" s="27">
        <f t="shared" si="56"/>
        <v>25650000</v>
      </c>
      <c r="DT213" s="27">
        <f t="shared" si="57"/>
        <v>25650000</v>
      </c>
      <c r="DU213" s="27">
        <f t="shared" si="58"/>
        <v>0</v>
      </c>
      <c r="DV213" s="27">
        <f t="shared" si="59"/>
        <v>0</v>
      </c>
      <c r="DW213" s="27">
        <f t="shared" ref="DW213:DW223" si="60">(DS213/DO213)</f>
        <v>12825000</v>
      </c>
      <c r="DX213" s="33">
        <v>11</v>
      </c>
      <c r="DY213" s="33">
        <v>151</v>
      </c>
      <c r="DZ213" s="33">
        <v>12</v>
      </c>
      <c r="EA213" s="33" t="s">
        <v>16</v>
      </c>
      <c r="EB213" s="46">
        <v>14000000</v>
      </c>
      <c r="EC213" s="33">
        <v>0</v>
      </c>
      <c r="ED213" s="33" t="s">
        <v>16</v>
      </c>
      <c r="EE213" s="33">
        <v>0</v>
      </c>
      <c r="EF213" s="39">
        <v>0.1</v>
      </c>
      <c r="EG213" s="33" t="s">
        <v>403</v>
      </c>
      <c r="EH213" s="46">
        <v>14000000</v>
      </c>
      <c r="EI213" s="33" t="s">
        <v>16</v>
      </c>
      <c r="EJ213" s="33">
        <v>3</v>
      </c>
      <c r="EK213" s="33">
        <v>1</v>
      </c>
      <c r="EL213" s="20" t="s">
        <v>281</v>
      </c>
      <c r="EM213" s="20" t="s">
        <v>3625</v>
      </c>
      <c r="EN213" s="20" t="s">
        <v>16</v>
      </c>
      <c r="EO213" s="33" t="s">
        <v>3628</v>
      </c>
      <c r="EP213" s="20" t="s">
        <v>16</v>
      </c>
      <c r="EQ213" s="33" t="s">
        <v>16</v>
      </c>
      <c r="ER213" s="33" t="s">
        <v>631</v>
      </c>
      <c r="ES213" s="33" t="s">
        <v>16</v>
      </c>
      <c r="ET213" s="33" t="s">
        <v>16</v>
      </c>
      <c r="EU213" s="33" t="s">
        <v>16</v>
      </c>
      <c r="EV213" s="33" t="s">
        <v>16</v>
      </c>
      <c r="EW213" s="33" t="s">
        <v>16</v>
      </c>
      <c r="EX213" s="34">
        <v>39</v>
      </c>
      <c r="EY213" s="58">
        <v>1</v>
      </c>
      <c r="EZ213" s="21"/>
    </row>
    <row r="214" spans="1:156" s="64" customFormat="1" ht="12.75" customHeight="1" x14ac:dyDescent="0.2">
      <c r="A214" s="64" t="s">
        <v>16</v>
      </c>
      <c r="B214" s="64" t="s">
        <v>3624</v>
      </c>
      <c r="C214" s="64" t="s">
        <v>16</v>
      </c>
      <c r="D214" s="64" t="s">
        <v>16</v>
      </c>
      <c r="E214" s="64" t="s">
        <v>16</v>
      </c>
      <c r="F214" s="64" t="s">
        <v>3624</v>
      </c>
      <c r="G214" s="33" t="s">
        <v>4831</v>
      </c>
      <c r="H214" s="33">
        <v>6221</v>
      </c>
      <c r="I214" s="33" t="s">
        <v>358</v>
      </c>
      <c r="J214" s="33" t="s">
        <v>3625</v>
      </c>
      <c r="K214" s="33">
        <v>1</v>
      </c>
      <c r="L214" s="23">
        <v>1</v>
      </c>
      <c r="M214" s="33">
        <v>2</v>
      </c>
      <c r="N214" s="23">
        <v>2</v>
      </c>
      <c r="O214" s="24" t="s">
        <v>613</v>
      </c>
      <c r="P214" s="33" t="s">
        <v>614</v>
      </c>
      <c r="Q214" s="33" t="s">
        <v>3630</v>
      </c>
      <c r="R214" s="33" t="s">
        <v>3631</v>
      </c>
      <c r="S214" s="33" t="s">
        <v>3554</v>
      </c>
      <c r="T214" s="33">
        <v>28108</v>
      </c>
      <c r="U214" s="33" t="s">
        <v>3632</v>
      </c>
      <c r="V214" s="33" t="s">
        <v>3633</v>
      </c>
      <c r="W214" s="40">
        <v>32507</v>
      </c>
      <c r="X214" s="33" t="s">
        <v>16</v>
      </c>
      <c r="Y214" s="33" t="s">
        <v>918</v>
      </c>
      <c r="Z214" s="20">
        <f t="shared" si="50"/>
        <v>10288</v>
      </c>
      <c r="AA214" s="33" t="s">
        <v>3634</v>
      </c>
      <c r="AB214" s="20">
        <v>46101</v>
      </c>
      <c r="AC214" s="46">
        <v>16379310.300000001</v>
      </c>
      <c r="AD214" s="33" t="s">
        <v>281</v>
      </c>
      <c r="AE214" s="33" t="s">
        <v>16</v>
      </c>
      <c r="AF214" s="33" t="s">
        <v>16</v>
      </c>
      <c r="AG214" s="33" t="s">
        <v>16</v>
      </c>
      <c r="AH214" s="33" t="s">
        <v>16</v>
      </c>
      <c r="AI214" s="33" t="s">
        <v>16</v>
      </c>
      <c r="AJ214" s="33" t="s">
        <v>16</v>
      </c>
      <c r="AK214" s="33" t="s">
        <v>16</v>
      </c>
      <c r="AL214" s="33" t="s">
        <v>16</v>
      </c>
      <c r="AM214" s="33" t="s">
        <v>16</v>
      </c>
      <c r="AN214" s="33" t="s">
        <v>16</v>
      </c>
      <c r="AO214" s="33" t="s">
        <v>16</v>
      </c>
      <c r="AP214" s="28">
        <v>42481</v>
      </c>
      <c r="AQ214" s="26" t="s">
        <v>16</v>
      </c>
      <c r="AR214" s="26" t="s">
        <v>16</v>
      </c>
      <c r="AS214" s="20" t="s">
        <v>16</v>
      </c>
      <c r="AT214" s="26">
        <v>42586</v>
      </c>
      <c r="AU214" s="26">
        <v>42752</v>
      </c>
      <c r="AV214" s="26" t="s">
        <v>16</v>
      </c>
      <c r="AW214" s="33" t="s">
        <v>16</v>
      </c>
      <c r="AX214" s="33" t="s">
        <v>16</v>
      </c>
      <c r="AY214" s="33" t="s">
        <v>16</v>
      </c>
      <c r="AZ214" s="33" t="s">
        <v>16</v>
      </c>
      <c r="BA214" s="33" t="s">
        <v>16</v>
      </c>
      <c r="BB214" s="36">
        <v>0</v>
      </c>
      <c r="BC214" s="26">
        <v>42795</v>
      </c>
      <c r="BD214" s="26">
        <v>42978</v>
      </c>
      <c r="BE214" s="26" t="s">
        <v>16</v>
      </c>
      <c r="BF214" s="33" t="s">
        <v>16</v>
      </c>
      <c r="BG214" s="39">
        <v>0.1</v>
      </c>
      <c r="BH214" s="27">
        <v>1400000</v>
      </c>
      <c r="BI214" s="33" t="s">
        <v>16</v>
      </c>
      <c r="BJ214" s="33" t="s">
        <v>16</v>
      </c>
      <c r="BK214" s="33" t="s">
        <v>16</v>
      </c>
      <c r="BL214" s="33" t="s">
        <v>16</v>
      </c>
      <c r="BM214" s="33" t="s">
        <v>16</v>
      </c>
      <c r="BN214" s="33" t="s">
        <v>16</v>
      </c>
      <c r="BO214" s="33" t="s">
        <v>16</v>
      </c>
      <c r="BP214" s="33" t="s">
        <v>16</v>
      </c>
      <c r="BQ214" s="33" t="s">
        <v>16</v>
      </c>
      <c r="BR214" s="33" t="s">
        <v>16</v>
      </c>
      <c r="BS214" s="33" t="s">
        <v>16</v>
      </c>
      <c r="BT214" s="33" t="s">
        <v>16</v>
      </c>
      <c r="BU214" s="33" t="s">
        <v>16</v>
      </c>
      <c r="BV214" s="33" t="s">
        <v>16</v>
      </c>
      <c r="BW214" s="33">
        <v>3</v>
      </c>
      <c r="BX214" s="33">
        <v>1</v>
      </c>
      <c r="BY214" s="33" t="s">
        <v>16</v>
      </c>
      <c r="BZ214" s="33" t="s">
        <v>16</v>
      </c>
      <c r="CA214" s="33" t="s">
        <v>16</v>
      </c>
      <c r="CB214" s="33">
        <v>1</v>
      </c>
      <c r="CC214" s="33">
        <v>0</v>
      </c>
      <c r="CD214" s="33">
        <v>0</v>
      </c>
      <c r="CE214" s="20">
        <f t="shared" si="51"/>
        <v>1</v>
      </c>
      <c r="CF214" s="20" t="str">
        <f t="shared" si="44"/>
        <v>YES</v>
      </c>
      <c r="CG214" s="20" t="str">
        <f t="shared" si="45"/>
        <v>YES</v>
      </c>
      <c r="CH214" s="33">
        <v>2</v>
      </c>
      <c r="CI214" s="27" t="s">
        <v>16</v>
      </c>
      <c r="CJ214" s="27" t="s">
        <v>16</v>
      </c>
      <c r="CK214" s="21">
        <v>0</v>
      </c>
      <c r="CL214" s="27" t="s">
        <v>16</v>
      </c>
      <c r="CM214" s="33" t="s">
        <v>16</v>
      </c>
      <c r="CN214" s="33" t="s">
        <v>16</v>
      </c>
      <c r="CO214" s="33" t="s">
        <v>16</v>
      </c>
      <c r="CP214" s="33" t="s">
        <v>16</v>
      </c>
      <c r="CQ214" s="33" t="s">
        <v>16</v>
      </c>
      <c r="CR214" s="33" t="s">
        <v>16</v>
      </c>
      <c r="CS214" s="27">
        <v>14000000</v>
      </c>
      <c r="CT214" s="79">
        <f>IF(OR(CS214="",CS214="-"),"NA",IF(CS214&gt;10000000000,1,IF(CS214&gt;3000000000,2,IF(CS214&gt;1000000000,3,IF(CS214&gt;600000000,4,IF(CS214&gt;200000000,5,IF(CS214&gt;100000000,6,IF(CS214&gt;50000000,7,IF(CS214&gt;30000000,8,IF(CS214&gt;10000000,9,IF(CS214&gt;7000000,10,IF(CS214&gt;4000000,11,IF(CS214&gt;2000000,12,IF(CS214&gt;1000000,13,IF(CS214&gt;700000,14,IF(CS214&gt;600000,15,IF(CS214&gt;500000,16,IF(CS214&gt;400000,17,IF(CS214&gt;300000,18,IF(CS214&gt;200000,19,IF(CS214&gt;=0,20,ERROR”)))))))))))))))))))))</f>
        <v>9</v>
      </c>
      <c r="CU214" s="27" t="s">
        <v>16</v>
      </c>
      <c r="CV214" s="27">
        <f t="shared" si="48"/>
        <v>2379310.3000000007</v>
      </c>
      <c r="CW214" s="32" t="s">
        <v>16</v>
      </c>
      <c r="CX214" s="32" t="s">
        <v>16</v>
      </c>
      <c r="CY214" s="27" t="s">
        <v>16</v>
      </c>
      <c r="CZ214" s="33" t="s">
        <v>16</v>
      </c>
      <c r="DA214" s="66" t="s">
        <v>16</v>
      </c>
      <c r="DB214" s="33" t="s">
        <v>16</v>
      </c>
      <c r="DC214" s="33" t="s">
        <v>16</v>
      </c>
      <c r="DD214" s="33" t="s">
        <v>16</v>
      </c>
      <c r="DE214" s="33" t="s">
        <v>16</v>
      </c>
      <c r="DF214" s="33"/>
      <c r="DG214" s="33" t="s">
        <v>16</v>
      </c>
      <c r="DH214" s="33" t="s">
        <v>16</v>
      </c>
      <c r="DI214" s="23" t="s">
        <v>16</v>
      </c>
      <c r="DJ214" s="23"/>
      <c r="DK214" s="23" t="s">
        <v>16</v>
      </c>
      <c r="DL214" s="23" t="s">
        <v>16</v>
      </c>
      <c r="DM214" s="23" t="s">
        <v>16</v>
      </c>
      <c r="DN214" s="23"/>
      <c r="DO214" s="33">
        <f t="shared" si="52"/>
        <v>2</v>
      </c>
      <c r="DP214" s="33">
        <f t="shared" si="53"/>
        <v>2</v>
      </c>
      <c r="DQ214" s="33">
        <f t="shared" si="54"/>
        <v>0</v>
      </c>
      <c r="DR214" s="33">
        <f t="shared" si="55"/>
        <v>0</v>
      </c>
      <c r="DS214" s="27">
        <f t="shared" si="56"/>
        <v>25650000</v>
      </c>
      <c r="DT214" s="27">
        <f t="shared" si="57"/>
        <v>25650000</v>
      </c>
      <c r="DU214" s="27">
        <f t="shared" si="58"/>
        <v>0</v>
      </c>
      <c r="DV214" s="27">
        <f t="shared" si="59"/>
        <v>0</v>
      </c>
      <c r="DW214" s="27">
        <f t="shared" si="60"/>
        <v>12825000</v>
      </c>
      <c r="DX214" s="33" t="s">
        <v>16</v>
      </c>
      <c r="DY214" s="33" t="s">
        <v>16</v>
      </c>
      <c r="DZ214" s="33" t="s">
        <v>16</v>
      </c>
      <c r="EA214" s="33" t="s">
        <v>16</v>
      </c>
      <c r="EB214" s="33" t="s">
        <v>16</v>
      </c>
      <c r="EC214" s="33" t="s">
        <v>16</v>
      </c>
      <c r="ED214" s="33" t="s">
        <v>16</v>
      </c>
      <c r="EE214" s="33" t="s">
        <v>16</v>
      </c>
      <c r="EF214" s="33" t="s">
        <v>16</v>
      </c>
      <c r="EG214" s="33" t="s">
        <v>16</v>
      </c>
      <c r="EH214" s="33" t="s">
        <v>16</v>
      </c>
      <c r="EI214" s="33" t="s">
        <v>16</v>
      </c>
      <c r="EJ214" s="33" t="s">
        <v>16</v>
      </c>
      <c r="EK214" s="33" t="s">
        <v>16</v>
      </c>
      <c r="EL214" s="20" t="s">
        <v>281</v>
      </c>
      <c r="EM214" s="20" t="s">
        <v>16</v>
      </c>
      <c r="EN214" s="20" t="s">
        <v>16</v>
      </c>
      <c r="EO214" s="33" t="s">
        <v>16</v>
      </c>
      <c r="EP214" s="20" t="s">
        <v>16</v>
      </c>
      <c r="EQ214" s="33" t="s">
        <v>16</v>
      </c>
      <c r="ER214" s="33" t="s">
        <v>16</v>
      </c>
      <c r="ES214" s="33" t="s">
        <v>3689</v>
      </c>
      <c r="ET214" s="33">
        <v>1870</v>
      </c>
      <c r="EU214" s="33">
        <v>44440</v>
      </c>
      <c r="EV214" s="33" t="s">
        <v>2628</v>
      </c>
      <c r="EW214" s="33" t="s">
        <v>845</v>
      </c>
      <c r="EX214" s="34">
        <v>39</v>
      </c>
      <c r="EY214" s="58">
        <v>1</v>
      </c>
      <c r="EZ214" s="21"/>
    </row>
    <row r="215" spans="1:156" s="64" customFormat="1" ht="12.75" customHeight="1" x14ac:dyDescent="0.2">
      <c r="A215" s="64" t="s">
        <v>3516</v>
      </c>
      <c r="B215" s="64" t="s">
        <v>0</v>
      </c>
      <c r="C215" s="64">
        <v>1177898</v>
      </c>
      <c r="D215" s="64" t="s">
        <v>3516</v>
      </c>
      <c r="E215" s="64" t="s">
        <v>3517</v>
      </c>
      <c r="F215" s="64" t="s">
        <v>0</v>
      </c>
      <c r="G215" s="33" t="s">
        <v>194</v>
      </c>
      <c r="H215" s="33">
        <v>6220</v>
      </c>
      <c r="I215" s="33" t="s">
        <v>358</v>
      </c>
      <c r="J215" s="33" t="s">
        <v>3518</v>
      </c>
      <c r="K215" s="33">
        <v>0</v>
      </c>
      <c r="L215" s="23">
        <v>1</v>
      </c>
      <c r="M215" s="33" t="s">
        <v>16</v>
      </c>
      <c r="N215" s="23">
        <v>1</v>
      </c>
      <c r="O215" s="33" t="s">
        <v>3519</v>
      </c>
      <c r="P215" s="33" t="s">
        <v>3520</v>
      </c>
      <c r="Q215" s="33" t="s">
        <v>3521</v>
      </c>
      <c r="R215" s="33" t="s">
        <v>3522</v>
      </c>
      <c r="S215" s="33">
        <v>11279</v>
      </c>
      <c r="T215" s="33">
        <v>45242</v>
      </c>
      <c r="U215" s="33" t="s">
        <v>3523</v>
      </c>
      <c r="V215" s="33" t="s">
        <v>3524</v>
      </c>
      <c r="W215" s="40">
        <v>30795</v>
      </c>
      <c r="X215" s="33" t="s">
        <v>16</v>
      </c>
      <c r="Y215" s="33" t="s">
        <v>16</v>
      </c>
      <c r="Z215" s="20">
        <f t="shared" si="50"/>
        <v>11910</v>
      </c>
      <c r="AA215" s="33" t="s">
        <v>3525</v>
      </c>
      <c r="AB215" s="20">
        <v>46101</v>
      </c>
      <c r="AC215" s="46">
        <v>90000000</v>
      </c>
      <c r="AD215" s="33" t="s">
        <v>281</v>
      </c>
      <c r="AE215" s="33" t="s">
        <v>3526</v>
      </c>
      <c r="AF215" s="33" t="s">
        <v>16</v>
      </c>
      <c r="AG215" s="33" t="s">
        <v>16</v>
      </c>
      <c r="AH215" s="33" t="s">
        <v>16</v>
      </c>
      <c r="AI215" s="33" t="s">
        <v>16</v>
      </c>
      <c r="AJ215" s="33" t="s">
        <v>16</v>
      </c>
      <c r="AK215" s="33" t="s">
        <v>16</v>
      </c>
      <c r="AL215" s="33" t="s">
        <v>16</v>
      </c>
      <c r="AM215" s="33" t="s">
        <v>16</v>
      </c>
      <c r="AN215" s="33" t="s">
        <v>16</v>
      </c>
      <c r="AO215" s="33" t="s">
        <v>16</v>
      </c>
      <c r="AP215" s="26" t="s">
        <v>868</v>
      </c>
      <c r="AQ215" s="26" t="s">
        <v>16</v>
      </c>
      <c r="AR215" s="26" t="s">
        <v>16</v>
      </c>
      <c r="AS215" s="20" t="s">
        <v>16</v>
      </c>
      <c r="AT215" s="26">
        <v>42642</v>
      </c>
      <c r="AU215" s="26">
        <v>42670</v>
      </c>
      <c r="AV215" s="26" t="s">
        <v>16</v>
      </c>
      <c r="AW215" s="33" t="s">
        <v>16</v>
      </c>
      <c r="AX215" s="33" t="s">
        <v>16</v>
      </c>
      <c r="AY215" s="33" t="s">
        <v>16</v>
      </c>
      <c r="AZ215" s="33" t="s">
        <v>16</v>
      </c>
      <c r="BA215" s="33" t="s">
        <v>16</v>
      </c>
      <c r="BB215" s="36">
        <v>1</v>
      </c>
      <c r="BC215" s="26">
        <v>42705</v>
      </c>
      <c r="BD215" s="26">
        <v>43404</v>
      </c>
      <c r="BE215" s="26">
        <v>42692</v>
      </c>
      <c r="BF215" s="33" t="s">
        <v>3527</v>
      </c>
      <c r="BG215" s="39">
        <v>0.1</v>
      </c>
      <c r="BH215" s="27">
        <v>6094980.5780000007</v>
      </c>
      <c r="BI215" s="33">
        <v>3</v>
      </c>
      <c r="BJ215" s="33">
        <v>10</v>
      </c>
      <c r="BK215" s="33" t="s">
        <v>16</v>
      </c>
      <c r="BL215" s="33" t="s">
        <v>16</v>
      </c>
      <c r="BM215" s="33">
        <v>2</v>
      </c>
      <c r="BN215" s="33" t="s">
        <v>16</v>
      </c>
      <c r="BO215" s="33" t="s">
        <v>16</v>
      </c>
      <c r="BP215" s="33" t="s">
        <v>16</v>
      </c>
      <c r="BQ215" s="33" t="s">
        <v>16</v>
      </c>
      <c r="BR215" s="33" t="s">
        <v>16</v>
      </c>
      <c r="BS215" s="33" t="s">
        <v>16</v>
      </c>
      <c r="BT215" s="33">
        <v>2</v>
      </c>
      <c r="BU215" s="33">
        <v>25</v>
      </c>
      <c r="BV215" s="33">
        <v>1</v>
      </c>
      <c r="BW215" s="33">
        <v>2</v>
      </c>
      <c r="BX215" s="33">
        <v>1</v>
      </c>
      <c r="BY215" s="33">
        <v>1</v>
      </c>
      <c r="BZ215" s="33"/>
      <c r="CA215" s="33" t="s">
        <v>16</v>
      </c>
      <c r="CB215" s="33">
        <v>1</v>
      </c>
      <c r="CC215" s="33">
        <v>0</v>
      </c>
      <c r="CD215" s="33">
        <v>0</v>
      </c>
      <c r="CE215" s="20">
        <f t="shared" si="51"/>
        <v>1</v>
      </c>
      <c r="CF215" s="20" t="str">
        <f t="shared" si="44"/>
        <v>YES</v>
      </c>
      <c r="CG215" s="20" t="str">
        <f t="shared" si="45"/>
        <v>YES</v>
      </c>
      <c r="CH215" s="33">
        <v>1</v>
      </c>
      <c r="CI215" s="27">
        <v>1</v>
      </c>
      <c r="CJ215" s="33" t="s">
        <v>16</v>
      </c>
      <c r="CK215" s="21" t="s">
        <v>4864</v>
      </c>
      <c r="CL215" s="33" t="s">
        <v>16</v>
      </c>
      <c r="CM215" s="33" t="s">
        <v>16</v>
      </c>
      <c r="CN215" s="33" t="s">
        <v>16</v>
      </c>
      <c r="CO215" s="33" t="s">
        <v>16</v>
      </c>
      <c r="CP215" s="33" t="s">
        <v>16</v>
      </c>
      <c r="CQ215" s="33" t="s">
        <v>16</v>
      </c>
      <c r="CR215" s="33" t="s">
        <v>16</v>
      </c>
      <c r="CS215" s="27">
        <v>60949805.780000001</v>
      </c>
      <c r="CT215" s="79">
        <f>IF(OR(CS215="",CS215="-"),"NA",IF(CS215&gt;10000000000,1,IF(CS215&gt;3000000000,2,IF(CS215&gt;1000000000,3,IF(CS215&gt;600000000,4,IF(CS215&gt;200000000,5,IF(CS215&gt;100000000,6,IF(CS215&gt;50000000,7,IF(CS215&gt;30000000,8,IF(CS215&gt;10000000,9,IF(CS215&gt;7000000,10,IF(CS215&gt;4000000,11,IF(CS215&gt;2000000,12,IF(CS215&gt;1000000,13,IF(CS215&gt;700000,14,IF(CS215&gt;600000,15,IF(CS215&gt;500000,16,IF(CS215&gt;400000,17,IF(CS215&gt;300000,18,IF(CS215&gt;200000,19,IF(CS215&gt;=0,20,ERROR”)))))))))))))))))))))</f>
        <v>7</v>
      </c>
      <c r="CU215" s="27">
        <v>70701774.700000003</v>
      </c>
      <c r="CV215" s="27">
        <f t="shared" si="48"/>
        <v>29050194.219999999</v>
      </c>
      <c r="CW215" s="32">
        <v>0.32277993577777775</v>
      </c>
      <c r="CX215" s="32">
        <v>0.67722006422222225</v>
      </c>
      <c r="CY215" s="27">
        <v>19298225.300000001</v>
      </c>
      <c r="CZ215" s="33">
        <v>41</v>
      </c>
      <c r="DA215" s="66">
        <f>IF(OR(CZ215="",CZ215="-"),"NA",IF(CZ215&gt;300,1,IF(CZ215&gt;200,2,IF(CZ215&gt;100,3,IF(CZ215&gt;50,4,IF(CZ215&gt;40,5,IF(CZ215&gt;30,6,IF(CZ215&gt;20,7,IF(CZ215&gt;10,8,IF(CZ215&lt;=9,9,”ERROR”))))))))))</f>
        <v>5</v>
      </c>
      <c r="DB215" s="33">
        <v>690</v>
      </c>
      <c r="DC215" s="20">
        <v>23</v>
      </c>
      <c r="DD215" s="20" t="s">
        <v>16</v>
      </c>
      <c r="DE215" s="33">
        <v>0</v>
      </c>
      <c r="DF215" s="33"/>
      <c r="DG215" s="33">
        <v>0</v>
      </c>
      <c r="DH215" s="33">
        <v>0</v>
      </c>
      <c r="DI215" s="23" t="s">
        <v>16</v>
      </c>
      <c r="DJ215" s="23"/>
      <c r="DK215" s="23" t="s">
        <v>16</v>
      </c>
      <c r="DL215" s="23" t="s">
        <v>16</v>
      </c>
      <c r="DM215" s="23" t="s">
        <v>16</v>
      </c>
      <c r="DN215" s="23"/>
      <c r="DO215" s="33">
        <f t="shared" si="52"/>
        <v>1</v>
      </c>
      <c r="DP215" s="33">
        <f t="shared" si="53"/>
        <v>1</v>
      </c>
      <c r="DQ215" s="33">
        <f t="shared" si="54"/>
        <v>0</v>
      </c>
      <c r="DR215" s="33">
        <f t="shared" si="55"/>
        <v>0</v>
      </c>
      <c r="DS215" s="27">
        <f t="shared" si="56"/>
        <v>60949805.780000001</v>
      </c>
      <c r="DT215" s="27">
        <f t="shared" si="57"/>
        <v>60949805.780000001</v>
      </c>
      <c r="DU215" s="27">
        <f t="shared" si="58"/>
        <v>0</v>
      </c>
      <c r="DV215" s="27">
        <f t="shared" si="59"/>
        <v>0</v>
      </c>
      <c r="DW215" s="27">
        <f t="shared" si="60"/>
        <v>60949805.780000001</v>
      </c>
      <c r="DX215" s="33">
        <v>4</v>
      </c>
      <c r="DY215" s="33">
        <v>16</v>
      </c>
      <c r="DZ215" s="33">
        <v>12</v>
      </c>
      <c r="EA215" s="33" t="s">
        <v>16</v>
      </c>
      <c r="EB215" s="46">
        <v>60949805.780000001</v>
      </c>
      <c r="EC215" s="33">
        <v>0</v>
      </c>
      <c r="ED215" s="33"/>
      <c r="EE215" s="33">
        <v>0</v>
      </c>
      <c r="EF215" s="39">
        <v>0.1</v>
      </c>
      <c r="EG215" s="33" t="s">
        <v>3528</v>
      </c>
      <c r="EH215" s="46">
        <v>60949805.780000001</v>
      </c>
      <c r="EI215" s="33">
        <v>2</v>
      </c>
      <c r="EJ215" s="33">
        <v>2</v>
      </c>
      <c r="EK215" s="33">
        <v>1</v>
      </c>
      <c r="EL215" s="20" t="s">
        <v>281</v>
      </c>
      <c r="EM215" s="20" t="s">
        <v>3527</v>
      </c>
      <c r="EN215" s="20" t="s">
        <v>16</v>
      </c>
      <c r="EO215" s="33" t="s">
        <v>3526</v>
      </c>
      <c r="EP215" s="20" t="s">
        <v>16</v>
      </c>
      <c r="EQ215" s="33" t="s">
        <v>16</v>
      </c>
      <c r="ER215" s="33" t="s">
        <v>16</v>
      </c>
      <c r="ES215" s="33" t="s">
        <v>16</v>
      </c>
      <c r="ET215" s="33" t="s">
        <v>16</v>
      </c>
      <c r="EU215" s="33" t="s">
        <v>16</v>
      </c>
      <c r="EV215" s="33" t="s">
        <v>16</v>
      </c>
      <c r="EW215" s="33" t="s">
        <v>16</v>
      </c>
      <c r="EX215" s="34">
        <v>17</v>
      </c>
      <c r="EY215" s="58">
        <v>0.64</v>
      </c>
      <c r="EZ215" s="21"/>
    </row>
    <row r="216" spans="1:156" s="64" customFormat="1" ht="12.75" customHeight="1" x14ac:dyDescent="0.2">
      <c r="A216" s="64" t="s">
        <v>895</v>
      </c>
      <c r="B216" s="64" t="s">
        <v>343</v>
      </c>
      <c r="C216" s="64">
        <v>1110560</v>
      </c>
      <c r="D216" s="64" t="s">
        <v>895</v>
      </c>
      <c r="E216" s="64" t="s">
        <v>896</v>
      </c>
      <c r="F216" s="64" t="s">
        <v>343</v>
      </c>
      <c r="G216" s="20" t="s">
        <v>194</v>
      </c>
      <c r="H216" s="20">
        <v>6220</v>
      </c>
      <c r="I216" s="20" t="s">
        <v>358</v>
      </c>
      <c r="J216" s="22" t="s">
        <v>897</v>
      </c>
      <c r="K216" s="23">
        <v>1</v>
      </c>
      <c r="L216" s="23">
        <v>1</v>
      </c>
      <c r="M216" s="23">
        <v>12</v>
      </c>
      <c r="N216" s="23">
        <v>1</v>
      </c>
      <c r="O216" s="24" t="s">
        <v>898</v>
      </c>
      <c r="P216" s="20" t="s">
        <v>899</v>
      </c>
      <c r="Q216" s="52" t="s">
        <v>900</v>
      </c>
      <c r="R216" s="20" t="s">
        <v>768</v>
      </c>
      <c r="S216" s="20">
        <v>245</v>
      </c>
      <c r="T216" s="25">
        <v>11529</v>
      </c>
      <c r="U216" s="20" t="s">
        <v>467</v>
      </c>
      <c r="V216" s="20" t="s">
        <v>251</v>
      </c>
      <c r="W216" s="26">
        <v>42761</v>
      </c>
      <c r="X216" s="20">
        <v>233</v>
      </c>
      <c r="Y216" s="20" t="s">
        <v>251</v>
      </c>
      <c r="Z216" s="20">
        <f t="shared" si="50"/>
        <v>18</v>
      </c>
      <c r="AA216" s="20" t="s">
        <v>16</v>
      </c>
      <c r="AB216" s="20">
        <v>46101</v>
      </c>
      <c r="AC216" s="27">
        <v>108602000000</v>
      </c>
      <c r="AD216" s="20" t="s">
        <v>281</v>
      </c>
      <c r="AE216" s="20" t="s">
        <v>16</v>
      </c>
      <c r="AF216" s="20" t="s">
        <v>16</v>
      </c>
      <c r="AG216" s="20" t="s">
        <v>16</v>
      </c>
      <c r="AH216" s="20" t="s">
        <v>16</v>
      </c>
      <c r="AI216" s="20" t="s">
        <v>16</v>
      </c>
      <c r="AJ216" s="20" t="s">
        <v>16</v>
      </c>
      <c r="AK216" s="20" t="s">
        <v>16</v>
      </c>
      <c r="AL216" s="20" t="s">
        <v>16</v>
      </c>
      <c r="AM216" s="20" t="s">
        <v>16</v>
      </c>
      <c r="AN216" s="20" t="s">
        <v>16</v>
      </c>
      <c r="AO216" s="20" t="s">
        <v>16</v>
      </c>
      <c r="AP216" s="26">
        <v>42649</v>
      </c>
      <c r="AQ216" s="26">
        <v>42578</v>
      </c>
      <c r="AR216" s="26">
        <v>42579</v>
      </c>
      <c r="AS216" s="20">
        <v>12</v>
      </c>
      <c r="AT216" s="26">
        <v>42696</v>
      </c>
      <c r="AU216" s="26">
        <v>42593</v>
      </c>
      <c r="AV216" s="26">
        <v>42409</v>
      </c>
      <c r="AW216" s="28">
        <v>42636</v>
      </c>
      <c r="AX216" s="28">
        <v>42684</v>
      </c>
      <c r="AY216" s="28" t="s">
        <v>16</v>
      </c>
      <c r="AZ216" s="28" t="s">
        <v>16</v>
      </c>
      <c r="BA216" s="28" t="s">
        <v>16</v>
      </c>
      <c r="BB216" s="29">
        <v>1</v>
      </c>
      <c r="BC216" s="26">
        <v>42779</v>
      </c>
      <c r="BD216" s="26">
        <v>44124</v>
      </c>
      <c r="BE216" s="26">
        <v>42887</v>
      </c>
      <c r="BF216" s="20" t="s">
        <v>897</v>
      </c>
      <c r="BG216" s="30">
        <v>0.5</v>
      </c>
      <c r="BH216" s="27">
        <v>42414168660</v>
      </c>
      <c r="BI216" s="20">
        <v>1</v>
      </c>
      <c r="BJ216" s="20">
        <v>15</v>
      </c>
      <c r="BK216" s="22">
        <v>6.7796642138405638E-2</v>
      </c>
      <c r="BL216" s="20">
        <v>5751076428.4799995</v>
      </c>
      <c r="BM216" s="20">
        <v>33</v>
      </c>
      <c r="BN216" s="20">
        <v>22</v>
      </c>
      <c r="BO216" s="20">
        <v>21</v>
      </c>
      <c r="BP216" s="20">
        <v>8</v>
      </c>
      <c r="BQ216" s="20" t="s">
        <v>16</v>
      </c>
      <c r="BR216" s="20" t="s">
        <v>16</v>
      </c>
      <c r="BS216" s="20" t="s">
        <v>16</v>
      </c>
      <c r="BT216" s="20">
        <v>3626</v>
      </c>
      <c r="BU216" s="20">
        <v>1253</v>
      </c>
      <c r="BV216" s="20">
        <v>1</v>
      </c>
      <c r="BW216" s="20">
        <v>3</v>
      </c>
      <c r="BX216" s="20">
        <v>1</v>
      </c>
      <c r="BY216" s="20" t="s">
        <v>289</v>
      </c>
      <c r="BZ216" s="20" t="s">
        <v>16</v>
      </c>
      <c r="CA216" s="20" t="s">
        <v>16</v>
      </c>
      <c r="CB216" s="20">
        <v>0</v>
      </c>
      <c r="CC216" s="20">
        <v>0</v>
      </c>
      <c r="CD216" s="20">
        <v>1</v>
      </c>
      <c r="CE216" s="20">
        <f t="shared" si="51"/>
        <v>1</v>
      </c>
      <c r="CF216" s="20" t="str">
        <f t="shared" si="44"/>
        <v>YES</v>
      </c>
      <c r="CG216" s="20" t="str">
        <f t="shared" si="45"/>
        <v>YES</v>
      </c>
      <c r="CH216" s="20">
        <v>2</v>
      </c>
      <c r="CI216" s="27">
        <v>1</v>
      </c>
      <c r="CJ216" s="27">
        <v>5171695983.8699999</v>
      </c>
      <c r="CK216" s="21">
        <v>1</v>
      </c>
      <c r="CL216" s="27">
        <v>5171695983.8699999</v>
      </c>
      <c r="CM216" s="20" t="s">
        <v>16</v>
      </c>
      <c r="CN216" s="20" t="s">
        <v>16</v>
      </c>
      <c r="CO216" s="20" t="s">
        <v>16</v>
      </c>
      <c r="CP216" s="20" t="s">
        <v>16</v>
      </c>
      <c r="CQ216" s="20" t="s">
        <v>16</v>
      </c>
      <c r="CR216" s="20" t="s">
        <v>16</v>
      </c>
      <c r="CS216" s="27">
        <v>84828337320</v>
      </c>
      <c r="CT216" s="79">
        <f>IF(OR(CS216="",CS216="-"),"NA",IF(CS216&gt;10000000000,1,IF(CS216&gt;3000000000,2,IF(CS216&gt;1000000000,3,IF(CS216&gt;600000000,4,IF(CS216&gt;200000000,5,IF(CS216&gt;100000000,6,IF(CS216&gt;50000000,7,IF(CS216&gt;30000000,8,IF(CS216&gt;10000000,9,IF(CS216&gt;7000000,10,IF(CS216&gt;4000000,11,IF(CS216&gt;2000000,12,IF(CS216&gt;1000000,13,IF(CS216&gt;700000,14,IF(CS216&gt;600000,15,IF(CS216&gt;500000,16,IF(CS216&gt;400000,17,IF(CS216&gt;300000,18,IF(CS216&gt;200000,19,IF(CS216&gt;=0,20,ERROR”)))))))))))))))))))))</f>
        <v>1</v>
      </c>
      <c r="CU216" s="27">
        <v>98400871291.199997</v>
      </c>
      <c r="CV216" s="27">
        <f t="shared" si="48"/>
        <v>23773662680</v>
      </c>
      <c r="CW216" s="32">
        <v>0.21890630632953353</v>
      </c>
      <c r="CX216" s="32">
        <v>0.78109369367046644</v>
      </c>
      <c r="CY216" s="27">
        <v>10201128708.800003</v>
      </c>
      <c r="CZ216" s="20">
        <v>213</v>
      </c>
      <c r="DA216" s="66">
        <f>IF(OR(CZ216="",CZ216="-"),"NA",IF(CZ216&gt;300,1,IF(CZ216&gt;200,2,IF(CZ216&gt;100,3,IF(CZ216&gt;50,4,IF(CZ216&gt;40,5,IF(CZ216&gt;30,6,IF(CZ216&gt;20,7,IF(CZ216&gt;10,8,IF(CZ216&lt;=9,9,”ERROR”))))))))))</f>
        <v>2</v>
      </c>
      <c r="DB216" s="20">
        <v>1345</v>
      </c>
      <c r="DC216" s="20">
        <v>44.833333333333336</v>
      </c>
      <c r="DD216" s="22">
        <v>2E-3</v>
      </c>
      <c r="DE216" s="20">
        <v>0</v>
      </c>
      <c r="DF216" s="20"/>
      <c r="DG216" s="20">
        <v>0</v>
      </c>
      <c r="DH216" s="20">
        <v>0</v>
      </c>
      <c r="DI216" s="20">
        <v>2</v>
      </c>
      <c r="DJ216" s="20">
        <v>2</v>
      </c>
      <c r="DK216" s="20" t="s">
        <v>16</v>
      </c>
      <c r="DL216" s="20" t="s">
        <v>16</v>
      </c>
      <c r="DM216" s="20" t="s">
        <v>16</v>
      </c>
      <c r="DN216" s="20"/>
      <c r="DO216" s="33">
        <f t="shared" si="52"/>
        <v>1</v>
      </c>
      <c r="DP216" s="33">
        <f t="shared" si="53"/>
        <v>1</v>
      </c>
      <c r="DQ216" s="33">
        <f t="shared" si="54"/>
        <v>0</v>
      </c>
      <c r="DR216" s="33">
        <f t="shared" si="55"/>
        <v>0</v>
      </c>
      <c r="DS216" s="27">
        <f t="shared" si="56"/>
        <v>84828337320</v>
      </c>
      <c r="DT216" s="27">
        <f t="shared" si="57"/>
        <v>84828337320</v>
      </c>
      <c r="DU216" s="27">
        <f t="shared" si="58"/>
        <v>0</v>
      </c>
      <c r="DV216" s="27">
        <f t="shared" si="59"/>
        <v>0</v>
      </c>
      <c r="DW216" s="27">
        <f t="shared" si="60"/>
        <v>84828337320</v>
      </c>
      <c r="DX216" s="20">
        <v>11</v>
      </c>
      <c r="DY216" s="20">
        <v>177</v>
      </c>
      <c r="DZ216" s="20">
        <v>10</v>
      </c>
      <c r="EA216" s="20">
        <v>5751076428.4799995</v>
      </c>
      <c r="EB216" s="20">
        <v>84828337320</v>
      </c>
      <c r="EC216" s="30">
        <v>0.3</v>
      </c>
      <c r="ED216" s="20" t="s">
        <v>16</v>
      </c>
      <c r="EE216" s="30">
        <v>0.1</v>
      </c>
      <c r="EF216" s="30">
        <v>0.1</v>
      </c>
      <c r="EG216" s="20" t="s">
        <v>655</v>
      </c>
      <c r="EH216" s="20">
        <v>84828337320</v>
      </c>
      <c r="EI216" s="20">
        <v>33</v>
      </c>
      <c r="EJ216" s="20">
        <v>3</v>
      </c>
      <c r="EK216" s="20">
        <v>1</v>
      </c>
      <c r="EL216" s="20" t="s">
        <v>281</v>
      </c>
      <c r="EM216" s="20" t="s">
        <v>897</v>
      </c>
      <c r="EN216" s="20" t="s">
        <v>16</v>
      </c>
      <c r="EO216" s="20" t="s">
        <v>16</v>
      </c>
      <c r="EP216" s="20" t="s">
        <v>16</v>
      </c>
      <c r="EQ216" s="20">
        <v>3626</v>
      </c>
      <c r="ER216" s="20" t="s">
        <v>770</v>
      </c>
      <c r="ES216" s="20" t="s">
        <v>771</v>
      </c>
      <c r="ET216" s="20">
        <v>245</v>
      </c>
      <c r="EU216" s="20">
        <v>11529</v>
      </c>
      <c r="EV216" s="20" t="s">
        <v>500</v>
      </c>
      <c r="EW216" s="20" t="s">
        <v>251</v>
      </c>
      <c r="EX216" s="34">
        <v>112</v>
      </c>
      <c r="EY216" s="59">
        <v>3.7999999999999999E-2</v>
      </c>
      <c r="EZ216" s="21"/>
    </row>
    <row r="217" spans="1:156" s="64" customFormat="1" ht="12.75" customHeight="1" x14ac:dyDescent="0.2">
      <c r="A217" s="64" t="s">
        <v>16</v>
      </c>
      <c r="B217" s="64" t="s">
        <v>343</v>
      </c>
      <c r="C217" s="64" t="s">
        <v>16</v>
      </c>
      <c r="D217" s="64" t="s">
        <v>16</v>
      </c>
      <c r="E217" s="64" t="s">
        <v>16</v>
      </c>
      <c r="F217" s="64" t="s">
        <v>343</v>
      </c>
      <c r="G217" s="20" t="s">
        <v>194</v>
      </c>
      <c r="H217" s="20">
        <v>6221</v>
      </c>
      <c r="I217" s="20" t="s">
        <v>358</v>
      </c>
      <c r="J217" s="22" t="s">
        <v>897</v>
      </c>
      <c r="K217" s="23">
        <v>1</v>
      </c>
      <c r="L217" s="23">
        <v>1</v>
      </c>
      <c r="M217" s="23">
        <v>12</v>
      </c>
      <c r="N217" s="23">
        <v>2</v>
      </c>
      <c r="O217" s="24" t="s">
        <v>772</v>
      </c>
      <c r="P217" s="20" t="s">
        <v>773</v>
      </c>
      <c r="Q217" s="20" t="s">
        <v>774</v>
      </c>
      <c r="R217" s="20" t="s">
        <v>768</v>
      </c>
      <c r="S217" s="20">
        <v>245</v>
      </c>
      <c r="T217" s="25">
        <v>11529</v>
      </c>
      <c r="U217" s="20" t="s">
        <v>467</v>
      </c>
      <c r="V217" s="20" t="s">
        <v>251</v>
      </c>
      <c r="W217" s="26">
        <v>39650</v>
      </c>
      <c r="X217" s="20">
        <v>233</v>
      </c>
      <c r="Y217" s="20" t="s">
        <v>251</v>
      </c>
      <c r="Z217" s="20">
        <f t="shared" si="50"/>
        <v>3129</v>
      </c>
      <c r="AA217" s="20" t="s">
        <v>775</v>
      </c>
      <c r="AB217" s="20">
        <v>46101</v>
      </c>
      <c r="AC217" s="27">
        <v>108602000000</v>
      </c>
      <c r="AD217" s="20" t="s">
        <v>281</v>
      </c>
      <c r="AE217" s="20" t="s">
        <v>16</v>
      </c>
      <c r="AF217" s="20" t="s">
        <v>16</v>
      </c>
      <c r="AG217" s="20" t="s">
        <v>16</v>
      </c>
      <c r="AH217" s="20" t="s">
        <v>16</v>
      </c>
      <c r="AI217" s="20" t="s">
        <v>16</v>
      </c>
      <c r="AJ217" s="20" t="s">
        <v>16</v>
      </c>
      <c r="AK217" s="20" t="s">
        <v>16</v>
      </c>
      <c r="AL217" s="20" t="s">
        <v>16</v>
      </c>
      <c r="AM217" s="20" t="s">
        <v>16</v>
      </c>
      <c r="AN217" s="20" t="s">
        <v>16</v>
      </c>
      <c r="AO217" s="20" t="s">
        <v>16</v>
      </c>
      <c r="AP217" s="28">
        <v>42120</v>
      </c>
      <c r="AQ217" s="26">
        <v>42578</v>
      </c>
      <c r="AR217" s="26" t="s">
        <v>16</v>
      </c>
      <c r="AS217" s="20">
        <v>12</v>
      </c>
      <c r="AT217" s="26">
        <v>42124</v>
      </c>
      <c r="AU217" s="26">
        <v>42593</v>
      </c>
      <c r="AV217" s="26">
        <v>42409</v>
      </c>
      <c r="AW217" s="28">
        <v>42636</v>
      </c>
      <c r="AX217" s="28">
        <v>42684</v>
      </c>
      <c r="AY217" s="28" t="s">
        <v>16</v>
      </c>
      <c r="AZ217" s="28" t="s">
        <v>16</v>
      </c>
      <c r="BA217" s="28" t="s">
        <v>16</v>
      </c>
      <c r="BB217" s="29">
        <v>1</v>
      </c>
      <c r="BC217" s="26">
        <v>42779</v>
      </c>
      <c r="BD217" s="26">
        <v>44124</v>
      </c>
      <c r="BE217" s="26">
        <v>42887</v>
      </c>
      <c r="BF217" s="20" t="s">
        <v>897</v>
      </c>
      <c r="BG217" s="30">
        <v>0.5</v>
      </c>
      <c r="BH217" s="27">
        <v>42414168660</v>
      </c>
      <c r="BI217" s="20">
        <v>1</v>
      </c>
      <c r="BJ217" s="20">
        <v>15</v>
      </c>
      <c r="BK217" s="22">
        <v>6.7796642138405638E-2</v>
      </c>
      <c r="BL217" s="20">
        <v>5751076428.4799995</v>
      </c>
      <c r="BM217" s="20">
        <v>33</v>
      </c>
      <c r="BN217" s="20">
        <v>22</v>
      </c>
      <c r="BO217" s="20">
        <v>21</v>
      </c>
      <c r="BP217" s="20">
        <v>8</v>
      </c>
      <c r="BQ217" s="20" t="s">
        <v>16</v>
      </c>
      <c r="BR217" s="20" t="s">
        <v>16</v>
      </c>
      <c r="BS217" s="20" t="s">
        <v>16</v>
      </c>
      <c r="BT217" s="20">
        <v>3626</v>
      </c>
      <c r="BU217" s="20">
        <v>1253</v>
      </c>
      <c r="BV217" s="20">
        <v>1</v>
      </c>
      <c r="BW217" s="20">
        <v>3</v>
      </c>
      <c r="BX217" s="20">
        <v>1</v>
      </c>
      <c r="BY217" s="20" t="s">
        <v>289</v>
      </c>
      <c r="BZ217" s="20" t="s">
        <v>16</v>
      </c>
      <c r="CA217" s="20" t="s">
        <v>16</v>
      </c>
      <c r="CB217" s="20">
        <v>0</v>
      </c>
      <c r="CC217" s="20">
        <v>0</v>
      </c>
      <c r="CD217" s="20">
        <v>1</v>
      </c>
      <c r="CE217" s="20">
        <f t="shared" si="51"/>
        <v>1</v>
      </c>
      <c r="CF217" s="20" t="str">
        <f t="shared" si="44"/>
        <v>YES</v>
      </c>
      <c r="CG217" s="20" t="str">
        <f t="shared" si="45"/>
        <v>YES</v>
      </c>
      <c r="CH217" s="20">
        <v>2</v>
      </c>
      <c r="CI217" s="27">
        <v>1</v>
      </c>
      <c r="CJ217" s="27">
        <v>5171695983.8699999</v>
      </c>
      <c r="CK217" s="21">
        <v>1</v>
      </c>
      <c r="CL217" s="27">
        <v>5171695983.8699999</v>
      </c>
      <c r="CM217" s="20" t="s">
        <v>16</v>
      </c>
      <c r="CN217" s="20" t="s">
        <v>16</v>
      </c>
      <c r="CO217" s="20" t="s">
        <v>16</v>
      </c>
      <c r="CP217" s="20" t="s">
        <v>16</v>
      </c>
      <c r="CQ217" s="20" t="s">
        <v>16</v>
      </c>
      <c r="CR217" s="20" t="s">
        <v>16</v>
      </c>
      <c r="CS217" s="27">
        <v>84828337320</v>
      </c>
      <c r="CT217" s="79">
        <f>IF(OR(CS217="",CS217="-"),"NA",IF(CS217&gt;10000000000,1,IF(CS217&gt;3000000000,2,IF(CS217&gt;1000000000,3,IF(CS217&gt;600000000,4,IF(CS217&gt;200000000,5,IF(CS217&gt;100000000,6,IF(CS217&gt;50000000,7,IF(CS217&gt;30000000,8,IF(CS217&gt;10000000,9,IF(CS217&gt;7000000,10,IF(CS217&gt;4000000,11,IF(CS217&gt;2000000,12,IF(CS217&gt;1000000,13,IF(CS217&gt;700000,14,IF(CS217&gt;600000,15,IF(CS217&gt;500000,16,IF(CS217&gt;400000,17,IF(CS217&gt;300000,18,IF(CS217&gt;200000,19,IF(CS217&gt;=0,20,ERROR”)))))))))))))))))))))</f>
        <v>1</v>
      </c>
      <c r="CU217" s="27">
        <v>98400871291.199997</v>
      </c>
      <c r="CV217" s="27">
        <f t="shared" si="48"/>
        <v>23773662680</v>
      </c>
      <c r="CW217" s="32">
        <v>0.21890630632953353</v>
      </c>
      <c r="CX217" s="32">
        <v>0.78109369367046644</v>
      </c>
      <c r="CY217" s="27">
        <v>10201128708.800003</v>
      </c>
      <c r="CZ217" s="20">
        <v>213</v>
      </c>
      <c r="DA217" s="66">
        <f>IF(OR(CZ217="",CZ217="-"),"NA",IF(CZ217&gt;300,1,IF(CZ217&gt;200,2,IF(CZ217&gt;100,3,IF(CZ217&gt;50,4,IF(CZ217&gt;40,5,IF(CZ217&gt;30,6,IF(CZ217&gt;20,7,IF(CZ217&gt;10,8,IF(CZ217&lt;=9,9,”ERROR”))))))))))</f>
        <v>2</v>
      </c>
      <c r="DB217" s="20">
        <v>1345</v>
      </c>
      <c r="DC217" s="20">
        <v>44.833333333333336</v>
      </c>
      <c r="DD217" s="22">
        <v>2E-3</v>
      </c>
      <c r="DE217" s="20">
        <v>0</v>
      </c>
      <c r="DF217" s="20"/>
      <c r="DG217" s="20" t="s">
        <v>16</v>
      </c>
      <c r="DH217" s="20" t="s">
        <v>16</v>
      </c>
      <c r="DI217" s="20">
        <v>2</v>
      </c>
      <c r="DJ217" s="20"/>
      <c r="DK217" s="20" t="s">
        <v>16</v>
      </c>
      <c r="DL217" s="20" t="s">
        <v>16</v>
      </c>
      <c r="DM217" s="20" t="s">
        <v>16</v>
      </c>
      <c r="DN217" s="20"/>
      <c r="DO217" s="33">
        <f t="shared" si="52"/>
        <v>2</v>
      </c>
      <c r="DP217" s="33">
        <f t="shared" si="53"/>
        <v>2</v>
      </c>
      <c r="DQ217" s="33">
        <f t="shared" si="54"/>
        <v>0</v>
      </c>
      <c r="DR217" s="33">
        <f t="shared" si="55"/>
        <v>0</v>
      </c>
      <c r="DS217" s="27">
        <f t="shared" si="56"/>
        <v>92187541890</v>
      </c>
      <c r="DT217" s="27">
        <f t="shared" si="57"/>
        <v>92187541890</v>
      </c>
      <c r="DU217" s="27">
        <f t="shared" si="58"/>
        <v>0</v>
      </c>
      <c r="DV217" s="27">
        <f t="shared" si="59"/>
        <v>0</v>
      </c>
      <c r="DW217" s="27">
        <f t="shared" si="60"/>
        <v>46093770945</v>
      </c>
      <c r="DX217" s="20">
        <v>11</v>
      </c>
      <c r="DY217" s="20">
        <v>177</v>
      </c>
      <c r="DZ217" s="20">
        <v>10</v>
      </c>
      <c r="EA217" s="20">
        <v>5751076428.4799995</v>
      </c>
      <c r="EB217" s="20">
        <v>84828337320</v>
      </c>
      <c r="EC217" s="30">
        <v>0.3</v>
      </c>
      <c r="ED217" s="20">
        <v>1</v>
      </c>
      <c r="EE217" s="30">
        <v>0.1</v>
      </c>
      <c r="EF217" s="30">
        <v>0.1</v>
      </c>
      <c r="EG217" s="20" t="s">
        <v>655</v>
      </c>
      <c r="EH217" s="20">
        <v>84828337320</v>
      </c>
      <c r="EI217" s="20">
        <v>33</v>
      </c>
      <c r="EJ217" s="20">
        <v>3</v>
      </c>
      <c r="EK217" s="20">
        <v>1</v>
      </c>
      <c r="EL217" s="20" t="s">
        <v>281</v>
      </c>
      <c r="EM217" s="20" t="s">
        <v>897</v>
      </c>
      <c r="EN217" s="20" t="s">
        <v>16</v>
      </c>
      <c r="EO217" s="20" t="s">
        <v>16</v>
      </c>
      <c r="EP217" s="20" t="s">
        <v>16</v>
      </c>
      <c r="EQ217" s="20" t="s">
        <v>16</v>
      </c>
      <c r="ER217" s="20" t="s">
        <v>770</v>
      </c>
      <c r="ES217" s="20" t="s">
        <v>771</v>
      </c>
      <c r="ET217" s="20">
        <v>245</v>
      </c>
      <c r="EU217" s="20">
        <v>11529</v>
      </c>
      <c r="EV217" s="20" t="s">
        <v>500</v>
      </c>
      <c r="EW217" s="20" t="s">
        <v>251</v>
      </c>
      <c r="EX217" s="34">
        <v>112</v>
      </c>
      <c r="EY217" s="59">
        <v>3.7999999999999999E-2</v>
      </c>
      <c r="EZ217" s="21"/>
    </row>
    <row r="218" spans="1:156" s="64" customFormat="1" ht="12.75" customHeight="1" x14ac:dyDescent="0.2">
      <c r="A218" s="64" t="s">
        <v>16</v>
      </c>
      <c r="B218" s="64" t="s">
        <v>343</v>
      </c>
      <c r="C218" s="64" t="s">
        <v>16</v>
      </c>
      <c r="D218" s="64" t="s">
        <v>16</v>
      </c>
      <c r="E218" s="64" t="s">
        <v>16</v>
      </c>
      <c r="F218" s="64" t="s">
        <v>343</v>
      </c>
      <c r="G218" s="20" t="s">
        <v>194</v>
      </c>
      <c r="H218" s="20">
        <v>6222</v>
      </c>
      <c r="I218" s="20" t="s">
        <v>358</v>
      </c>
      <c r="J218" s="22" t="s">
        <v>897</v>
      </c>
      <c r="K218" s="23">
        <v>1</v>
      </c>
      <c r="L218" s="23">
        <v>1</v>
      </c>
      <c r="M218" s="23">
        <v>12</v>
      </c>
      <c r="N218" s="23">
        <v>3</v>
      </c>
      <c r="O218" s="24" t="s">
        <v>783</v>
      </c>
      <c r="P218" s="20" t="s">
        <v>784</v>
      </c>
      <c r="Q218" s="52" t="s">
        <v>902</v>
      </c>
      <c r="R218" s="20" t="s">
        <v>786</v>
      </c>
      <c r="S218" s="20">
        <v>553</v>
      </c>
      <c r="T218" s="25">
        <v>11800</v>
      </c>
      <c r="U218" s="20" t="s">
        <v>787</v>
      </c>
      <c r="V218" s="20" t="s">
        <v>251</v>
      </c>
      <c r="W218" s="26" t="s">
        <v>903</v>
      </c>
      <c r="X218" s="20">
        <v>140</v>
      </c>
      <c r="Y218" s="20" t="s">
        <v>251</v>
      </c>
      <c r="Z218" s="20">
        <f t="shared" si="50"/>
        <v>6030</v>
      </c>
      <c r="AA218" s="20" t="s">
        <v>904</v>
      </c>
      <c r="AB218" s="20">
        <v>46101</v>
      </c>
      <c r="AC218" s="27">
        <v>108602000000</v>
      </c>
      <c r="AD218" s="20" t="s">
        <v>281</v>
      </c>
      <c r="AE218" s="20" t="s">
        <v>16</v>
      </c>
      <c r="AF218" s="20" t="s">
        <v>16</v>
      </c>
      <c r="AG218" s="20" t="s">
        <v>16</v>
      </c>
      <c r="AH218" s="20" t="s">
        <v>16</v>
      </c>
      <c r="AI218" s="20" t="s">
        <v>16</v>
      </c>
      <c r="AJ218" s="20" t="s">
        <v>16</v>
      </c>
      <c r="AK218" s="20" t="s">
        <v>16</v>
      </c>
      <c r="AL218" s="20" t="s">
        <v>16</v>
      </c>
      <c r="AM218" s="20" t="s">
        <v>16</v>
      </c>
      <c r="AN218" s="20" t="s">
        <v>16</v>
      </c>
      <c r="AO218" s="20" t="s">
        <v>16</v>
      </c>
      <c r="AP218" s="28">
        <v>42487</v>
      </c>
      <c r="AQ218" s="26">
        <v>42578</v>
      </c>
      <c r="AR218" s="26" t="s">
        <v>16</v>
      </c>
      <c r="AS218" s="20">
        <v>12</v>
      </c>
      <c r="AT218" s="26">
        <v>42608</v>
      </c>
      <c r="AU218" s="26">
        <v>42593</v>
      </c>
      <c r="AV218" s="26">
        <v>42409</v>
      </c>
      <c r="AW218" s="28">
        <v>42636</v>
      </c>
      <c r="AX218" s="28">
        <v>42684</v>
      </c>
      <c r="AY218" s="28" t="s">
        <v>16</v>
      </c>
      <c r="AZ218" s="28" t="s">
        <v>16</v>
      </c>
      <c r="BA218" s="28" t="s">
        <v>16</v>
      </c>
      <c r="BB218" s="29">
        <v>1</v>
      </c>
      <c r="BC218" s="26">
        <v>42779</v>
      </c>
      <c r="BD218" s="26">
        <v>44124</v>
      </c>
      <c r="BE218" s="26">
        <v>42887</v>
      </c>
      <c r="BF218" s="20" t="s">
        <v>897</v>
      </c>
      <c r="BG218" s="30">
        <v>0.5</v>
      </c>
      <c r="BH218" s="27">
        <v>42414168660</v>
      </c>
      <c r="BI218" s="20">
        <v>1</v>
      </c>
      <c r="BJ218" s="20">
        <v>15</v>
      </c>
      <c r="BK218" s="22">
        <v>6.7796642138405638E-2</v>
      </c>
      <c r="BL218" s="20">
        <v>5751076428.4799995</v>
      </c>
      <c r="BM218" s="20">
        <v>33</v>
      </c>
      <c r="BN218" s="20">
        <v>22</v>
      </c>
      <c r="BO218" s="20">
        <v>21</v>
      </c>
      <c r="BP218" s="20">
        <v>8</v>
      </c>
      <c r="BQ218" s="20" t="s">
        <v>16</v>
      </c>
      <c r="BR218" s="20" t="s">
        <v>16</v>
      </c>
      <c r="BS218" s="20" t="s">
        <v>16</v>
      </c>
      <c r="BT218" s="20">
        <v>3626</v>
      </c>
      <c r="BU218" s="20">
        <v>1253</v>
      </c>
      <c r="BV218" s="20">
        <v>1</v>
      </c>
      <c r="BW218" s="20">
        <v>3</v>
      </c>
      <c r="BX218" s="20">
        <v>1</v>
      </c>
      <c r="BY218" s="20" t="s">
        <v>289</v>
      </c>
      <c r="BZ218" s="20" t="s">
        <v>16</v>
      </c>
      <c r="CA218" s="20" t="s">
        <v>16</v>
      </c>
      <c r="CB218" s="20">
        <v>0</v>
      </c>
      <c r="CC218" s="20">
        <v>0</v>
      </c>
      <c r="CD218" s="20">
        <v>1</v>
      </c>
      <c r="CE218" s="20">
        <f t="shared" si="51"/>
        <v>1</v>
      </c>
      <c r="CF218" s="20" t="str">
        <f t="shared" ref="CF218:CF281" si="61">IF(CE218=BX218,"YES","NO")</f>
        <v>YES</v>
      </c>
      <c r="CG218" s="20" t="str">
        <f t="shared" ref="CG218:CG281" si="62">IF((CH218+CE218)=BW218,"YES","NO")</f>
        <v>YES</v>
      </c>
      <c r="CH218" s="20">
        <v>2</v>
      </c>
      <c r="CI218" s="27">
        <v>1</v>
      </c>
      <c r="CJ218" s="27">
        <v>5171695983.8699999</v>
      </c>
      <c r="CK218" s="21">
        <v>1</v>
      </c>
      <c r="CL218" s="27">
        <v>5171695983.8699999</v>
      </c>
      <c r="CM218" s="20" t="s">
        <v>16</v>
      </c>
      <c r="CN218" s="20" t="s">
        <v>16</v>
      </c>
      <c r="CO218" s="20" t="s">
        <v>16</v>
      </c>
      <c r="CP218" s="20" t="s">
        <v>16</v>
      </c>
      <c r="CQ218" s="20" t="s">
        <v>16</v>
      </c>
      <c r="CR218" s="20" t="s">
        <v>16</v>
      </c>
      <c r="CS218" s="27">
        <v>84828337320</v>
      </c>
      <c r="CT218" s="79">
        <f>IF(OR(CS218="",CS218="-"),"NA",IF(CS218&gt;10000000000,1,IF(CS218&gt;3000000000,2,IF(CS218&gt;1000000000,3,IF(CS218&gt;600000000,4,IF(CS218&gt;200000000,5,IF(CS218&gt;100000000,6,IF(CS218&gt;50000000,7,IF(CS218&gt;30000000,8,IF(CS218&gt;10000000,9,IF(CS218&gt;7000000,10,IF(CS218&gt;4000000,11,IF(CS218&gt;2000000,12,IF(CS218&gt;1000000,13,IF(CS218&gt;700000,14,IF(CS218&gt;600000,15,IF(CS218&gt;500000,16,IF(CS218&gt;400000,17,IF(CS218&gt;300000,18,IF(CS218&gt;200000,19,IF(CS218&gt;=0,20,ERROR”)))))))))))))))))))))</f>
        <v>1</v>
      </c>
      <c r="CU218" s="27">
        <v>98400871291.199997</v>
      </c>
      <c r="CV218" s="27">
        <f t="shared" si="48"/>
        <v>23773662680</v>
      </c>
      <c r="CW218" s="32">
        <v>0.21890630632953353</v>
      </c>
      <c r="CX218" s="32">
        <v>0.78109369367046644</v>
      </c>
      <c r="CY218" s="27">
        <v>10201128708.800003</v>
      </c>
      <c r="CZ218" s="20">
        <v>213</v>
      </c>
      <c r="DA218" s="66">
        <f>IF(OR(CZ218="",CZ218="-"),"NA",IF(CZ218&gt;300,1,IF(CZ218&gt;200,2,IF(CZ218&gt;100,3,IF(CZ218&gt;50,4,IF(CZ218&gt;40,5,IF(CZ218&gt;30,6,IF(CZ218&gt;20,7,IF(CZ218&gt;10,8,IF(CZ218&lt;=9,9,”ERROR”))))))))))</f>
        <v>2</v>
      </c>
      <c r="DB218" s="20">
        <v>1345</v>
      </c>
      <c r="DC218" s="20">
        <v>44.833333333333336</v>
      </c>
      <c r="DD218" s="22">
        <v>2E-3</v>
      </c>
      <c r="DE218" s="20">
        <v>0</v>
      </c>
      <c r="DF218" s="20"/>
      <c r="DG218" s="20" t="s">
        <v>16</v>
      </c>
      <c r="DH218" s="20" t="s">
        <v>16</v>
      </c>
      <c r="DI218" s="20">
        <v>2</v>
      </c>
      <c r="DJ218" s="20"/>
      <c r="DK218" s="20" t="s">
        <v>16</v>
      </c>
      <c r="DL218" s="20" t="s">
        <v>16</v>
      </c>
      <c r="DM218" s="20" t="s">
        <v>16</v>
      </c>
      <c r="DN218" s="20"/>
      <c r="DO218" s="33">
        <f t="shared" si="52"/>
        <v>2</v>
      </c>
      <c r="DP218" s="33">
        <f t="shared" si="53"/>
        <v>2</v>
      </c>
      <c r="DQ218" s="33">
        <f t="shared" si="54"/>
        <v>0</v>
      </c>
      <c r="DR218" s="33">
        <f t="shared" si="55"/>
        <v>0</v>
      </c>
      <c r="DS218" s="27">
        <f t="shared" si="56"/>
        <v>92187541890</v>
      </c>
      <c r="DT218" s="27">
        <f t="shared" si="57"/>
        <v>92187541890</v>
      </c>
      <c r="DU218" s="27">
        <f t="shared" si="58"/>
        <v>0</v>
      </c>
      <c r="DV218" s="27">
        <f t="shared" si="59"/>
        <v>0</v>
      </c>
      <c r="DW218" s="27">
        <f t="shared" si="60"/>
        <v>46093770945</v>
      </c>
      <c r="DX218" s="20">
        <v>11</v>
      </c>
      <c r="DY218" s="20">
        <v>177</v>
      </c>
      <c r="DZ218" s="20">
        <v>10</v>
      </c>
      <c r="EA218" s="20">
        <v>5751076428.4799995</v>
      </c>
      <c r="EB218" s="20">
        <v>84828337320</v>
      </c>
      <c r="EC218" s="30">
        <v>0.3</v>
      </c>
      <c r="ED218" s="20">
        <v>1</v>
      </c>
      <c r="EE218" s="30">
        <v>0.1</v>
      </c>
      <c r="EF218" s="30">
        <v>0.1</v>
      </c>
      <c r="EG218" s="20" t="s">
        <v>655</v>
      </c>
      <c r="EH218" s="20">
        <v>84828337320</v>
      </c>
      <c r="EI218" s="20">
        <v>33</v>
      </c>
      <c r="EJ218" s="20">
        <v>3</v>
      </c>
      <c r="EK218" s="20">
        <v>1</v>
      </c>
      <c r="EL218" s="20" t="s">
        <v>281</v>
      </c>
      <c r="EM218" s="20" t="s">
        <v>897</v>
      </c>
      <c r="EN218" s="20" t="s">
        <v>16</v>
      </c>
      <c r="EO218" s="20" t="s">
        <v>16</v>
      </c>
      <c r="EP218" s="20" t="s">
        <v>16</v>
      </c>
      <c r="EQ218" s="20" t="s">
        <v>16</v>
      </c>
      <c r="ER218" s="20" t="s">
        <v>781</v>
      </c>
      <c r="ES218" s="20" t="s">
        <v>790</v>
      </c>
      <c r="ET218" s="20">
        <v>553</v>
      </c>
      <c r="EU218" s="20">
        <v>11800</v>
      </c>
      <c r="EV218" s="20" t="s">
        <v>791</v>
      </c>
      <c r="EW218" s="20" t="s">
        <v>251</v>
      </c>
      <c r="EX218" s="34">
        <v>112</v>
      </c>
      <c r="EY218" s="59">
        <v>3.7999999999999999E-2</v>
      </c>
      <c r="EZ218" s="21"/>
    </row>
    <row r="219" spans="1:156" s="64" customFormat="1" ht="12.75" customHeight="1" x14ac:dyDescent="0.2">
      <c r="A219" s="64" t="s">
        <v>16</v>
      </c>
      <c r="B219" s="64" t="s">
        <v>343</v>
      </c>
      <c r="C219" s="64" t="s">
        <v>16</v>
      </c>
      <c r="D219" s="64" t="s">
        <v>16</v>
      </c>
      <c r="E219" s="64" t="s">
        <v>16</v>
      </c>
      <c r="F219" s="64" t="s">
        <v>343</v>
      </c>
      <c r="G219" s="20" t="s">
        <v>194</v>
      </c>
      <c r="H219" s="20">
        <v>6223</v>
      </c>
      <c r="I219" s="20" t="s">
        <v>358</v>
      </c>
      <c r="J219" s="22" t="s">
        <v>897</v>
      </c>
      <c r="K219" s="23">
        <v>1</v>
      </c>
      <c r="L219" s="23">
        <v>1</v>
      </c>
      <c r="M219" s="23">
        <v>12</v>
      </c>
      <c r="N219" s="23">
        <v>4</v>
      </c>
      <c r="O219" s="24" t="s">
        <v>792</v>
      </c>
      <c r="P219" s="20" t="s">
        <v>793</v>
      </c>
      <c r="Q219" s="20" t="s">
        <v>905</v>
      </c>
      <c r="R219" s="20" t="s">
        <v>786</v>
      </c>
      <c r="S219" s="20">
        <v>1811</v>
      </c>
      <c r="T219" s="25" t="s">
        <v>906</v>
      </c>
      <c r="U219" s="20" t="s">
        <v>795</v>
      </c>
      <c r="V219" s="20" t="s">
        <v>251</v>
      </c>
      <c r="W219" s="26">
        <v>35201</v>
      </c>
      <c r="X219" s="20">
        <v>50</v>
      </c>
      <c r="Y219" s="20" t="s">
        <v>251</v>
      </c>
      <c r="Z219" s="20">
        <f t="shared" si="50"/>
        <v>7578</v>
      </c>
      <c r="AA219" s="20" t="s">
        <v>797</v>
      </c>
      <c r="AB219" s="20">
        <v>46101</v>
      </c>
      <c r="AC219" s="27">
        <v>108602000000</v>
      </c>
      <c r="AD219" s="20" t="s">
        <v>281</v>
      </c>
      <c r="AE219" s="20" t="s">
        <v>16</v>
      </c>
      <c r="AF219" s="20" t="s">
        <v>16</v>
      </c>
      <c r="AG219" s="20" t="s">
        <v>16</v>
      </c>
      <c r="AH219" s="20" t="s">
        <v>16</v>
      </c>
      <c r="AI219" s="20" t="s">
        <v>16</v>
      </c>
      <c r="AJ219" s="20" t="s">
        <v>16</v>
      </c>
      <c r="AK219" s="20" t="s">
        <v>16</v>
      </c>
      <c r="AL219" s="20" t="s">
        <v>16</v>
      </c>
      <c r="AM219" s="20" t="s">
        <v>16</v>
      </c>
      <c r="AN219" s="20" t="s">
        <v>16</v>
      </c>
      <c r="AO219" s="20" t="s">
        <v>16</v>
      </c>
      <c r="AP219" s="28">
        <v>42181</v>
      </c>
      <c r="AQ219" s="26">
        <v>42578</v>
      </c>
      <c r="AR219" s="26" t="s">
        <v>16</v>
      </c>
      <c r="AS219" s="20">
        <v>12</v>
      </c>
      <c r="AT219" s="26">
        <v>42230</v>
      </c>
      <c r="AU219" s="26">
        <v>42593</v>
      </c>
      <c r="AV219" s="26">
        <v>42409</v>
      </c>
      <c r="AW219" s="28">
        <v>42636</v>
      </c>
      <c r="AX219" s="28">
        <v>42684</v>
      </c>
      <c r="AY219" s="28" t="s">
        <v>16</v>
      </c>
      <c r="AZ219" s="28" t="s">
        <v>16</v>
      </c>
      <c r="BA219" s="28" t="s">
        <v>16</v>
      </c>
      <c r="BB219" s="29">
        <v>1</v>
      </c>
      <c r="BC219" s="26">
        <v>42779</v>
      </c>
      <c r="BD219" s="26">
        <v>44124</v>
      </c>
      <c r="BE219" s="26">
        <v>42887</v>
      </c>
      <c r="BF219" s="20" t="s">
        <v>897</v>
      </c>
      <c r="BG219" s="30">
        <v>0.5</v>
      </c>
      <c r="BH219" s="27">
        <v>42414168660</v>
      </c>
      <c r="BI219" s="20">
        <v>1</v>
      </c>
      <c r="BJ219" s="20">
        <v>15</v>
      </c>
      <c r="BK219" s="22">
        <v>6.7796642138405638E-2</v>
      </c>
      <c r="BL219" s="20">
        <v>5751076428.4799995</v>
      </c>
      <c r="BM219" s="20">
        <v>33</v>
      </c>
      <c r="BN219" s="20">
        <v>22</v>
      </c>
      <c r="BO219" s="20">
        <v>21</v>
      </c>
      <c r="BP219" s="20">
        <v>8</v>
      </c>
      <c r="BQ219" s="20" t="s">
        <v>16</v>
      </c>
      <c r="BR219" s="20" t="s">
        <v>16</v>
      </c>
      <c r="BS219" s="20" t="s">
        <v>16</v>
      </c>
      <c r="BT219" s="20">
        <v>3626</v>
      </c>
      <c r="BU219" s="20">
        <v>1253</v>
      </c>
      <c r="BV219" s="20">
        <v>1</v>
      </c>
      <c r="BW219" s="20">
        <v>3</v>
      </c>
      <c r="BX219" s="20">
        <v>1</v>
      </c>
      <c r="BY219" s="20" t="s">
        <v>289</v>
      </c>
      <c r="BZ219" s="20" t="s">
        <v>16</v>
      </c>
      <c r="CA219" s="20" t="s">
        <v>16</v>
      </c>
      <c r="CB219" s="20">
        <v>0</v>
      </c>
      <c r="CC219" s="20">
        <v>0</v>
      </c>
      <c r="CD219" s="20">
        <v>1</v>
      </c>
      <c r="CE219" s="20">
        <f t="shared" si="51"/>
        <v>1</v>
      </c>
      <c r="CF219" s="20" t="str">
        <f t="shared" si="61"/>
        <v>YES</v>
      </c>
      <c r="CG219" s="20" t="str">
        <f t="shared" si="62"/>
        <v>YES</v>
      </c>
      <c r="CH219" s="20">
        <v>2</v>
      </c>
      <c r="CI219" s="27">
        <v>1</v>
      </c>
      <c r="CJ219" s="27">
        <v>5171695983.8699999</v>
      </c>
      <c r="CK219" s="21">
        <v>1</v>
      </c>
      <c r="CL219" s="27">
        <v>5171695983.8699999</v>
      </c>
      <c r="CM219" s="20" t="s">
        <v>16</v>
      </c>
      <c r="CN219" s="20" t="s">
        <v>16</v>
      </c>
      <c r="CO219" s="20" t="s">
        <v>16</v>
      </c>
      <c r="CP219" s="20" t="s">
        <v>16</v>
      </c>
      <c r="CQ219" s="20" t="s">
        <v>16</v>
      </c>
      <c r="CR219" s="20" t="s">
        <v>16</v>
      </c>
      <c r="CS219" s="27">
        <v>84828337320</v>
      </c>
      <c r="CT219" s="79">
        <f>IF(OR(CS219="",CS219="-"),"NA",IF(CS219&gt;10000000000,1,IF(CS219&gt;3000000000,2,IF(CS219&gt;1000000000,3,IF(CS219&gt;600000000,4,IF(CS219&gt;200000000,5,IF(CS219&gt;100000000,6,IF(CS219&gt;50000000,7,IF(CS219&gt;30000000,8,IF(CS219&gt;10000000,9,IF(CS219&gt;7000000,10,IF(CS219&gt;4000000,11,IF(CS219&gt;2000000,12,IF(CS219&gt;1000000,13,IF(CS219&gt;700000,14,IF(CS219&gt;600000,15,IF(CS219&gt;500000,16,IF(CS219&gt;400000,17,IF(CS219&gt;300000,18,IF(CS219&gt;200000,19,IF(CS219&gt;=0,20,ERROR”)))))))))))))))))))))</f>
        <v>1</v>
      </c>
      <c r="CU219" s="27">
        <v>98400871291.199997</v>
      </c>
      <c r="CV219" s="27">
        <f t="shared" si="48"/>
        <v>23773662680</v>
      </c>
      <c r="CW219" s="32">
        <v>0.21890630632953353</v>
      </c>
      <c r="CX219" s="32">
        <v>0.78109369367046644</v>
      </c>
      <c r="CY219" s="27">
        <v>10201128708.800003</v>
      </c>
      <c r="CZ219" s="20">
        <v>213</v>
      </c>
      <c r="DA219" s="66">
        <f>IF(OR(CZ219="",CZ219="-"),"NA",IF(CZ219&gt;300,1,IF(CZ219&gt;200,2,IF(CZ219&gt;100,3,IF(CZ219&gt;50,4,IF(CZ219&gt;40,5,IF(CZ219&gt;30,6,IF(CZ219&gt;20,7,IF(CZ219&gt;10,8,IF(CZ219&lt;=9,9,”ERROR”))))))))))</f>
        <v>2</v>
      </c>
      <c r="DB219" s="20">
        <v>1345</v>
      </c>
      <c r="DC219" s="20">
        <v>44.833333333333336</v>
      </c>
      <c r="DD219" s="22">
        <v>2E-3</v>
      </c>
      <c r="DE219" s="20">
        <v>0</v>
      </c>
      <c r="DF219" s="20"/>
      <c r="DG219" s="20" t="s">
        <v>16</v>
      </c>
      <c r="DH219" s="20" t="s">
        <v>16</v>
      </c>
      <c r="DI219" s="20">
        <v>2</v>
      </c>
      <c r="DJ219" s="20"/>
      <c r="DK219" s="20" t="s">
        <v>16</v>
      </c>
      <c r="DL219" s="20" t="s">
        <v>16</v>
      </c>
      <c r="DM219" s="20" t="s">
        <v>16</v>
      </c>
      <c r="DN219" s="20"/>
      <c r="DO219" s="33">
        <f t="shared" si="52"/>
        <v>2</v>
      </c>
      <c r="DP219" s="33">
        <f t="shared" si="53"/>
        <v>2</v>
      </c>
      <c r="DQ219" s="33">
        <f t="shared" si="54"/>
        <v>0</v>
      </c>
      <c r="DR219" s="33">
        <f t="shared" si="55"/>
        <v>0</v>
      </c>
      <c r="DS219" s="27">
        <f t="shared" si="56"/>
        <v>92187541890</v>
      </c>
      <c r="DT219" s="27">
        <f t="shared" si="57"/>
        <v>92187541890</v>
      </c>
      <c r="DU219" s="27">
        <f t="shared" si="58"/>
        <v>0</v>
      </c>
      <c r="DV219" s="27">
        <f t="shared" si="59"/>
        <v>0</v>
      </c>
      <c r="DW219" s="27">
        <f t="shared" si="60"/>
        <v>46093770945</v>
      </c>
      <c r="DX219" s="20">
        <v>11</v>
      </c>
      <c r="DY219" s="20">
        <v>177</v>
      </c>
      <c r="DZ219" s="20">
        <v>10</v>
      </c>
      <c r="EA219" s="20">
        <v>5751076428.4799995</v>
      </c>
      <c r="EB219" s="20">
        <v>84828337320</v>
      </c>
      <c r="EC219" s="30">
        <v>0.3</v>
      </c>
      <c r="ED219" s="20">
        <v>1</v>
      </c>
      <c r="EE219" s="30">
        <v>0.1</v>
      </c>
      <c r="EF219" s="30">
        <v>0.1</v>
      </c>
      <c r="EG219" s="20" t="s">
        <v>655</v>
      </c>
      <c r="EH219" s="20">
        <v>84828337320</v>
      </c>
      <c r="EI219" s="20">
        <v>33</v>
      </c>
      <c r="EJ219" s="20">
        <v>3</v>
      </c>
      <c r="EK219" s="20">
        <v>1</v>
      </c>
      <c r="EL219" s="20" t="s">
        <v>281</v>
      </c>
      <c r="EM219" s="20" t="s">
        <v>897</v>
      </c>
      <c r="EN219" s="20" t="s">
        <v>16</v>
      </c>
      <c r="EO219" s="20" t="s">
        <v>16</v>
      </c>
      <c r="EP219" s="20" t="s">
        <v>16</v>
      </c>
      <c r="EQ219" s="20" t="s">
        <v>16</v>
      </c>
      <c r="ER219" s="20" t="s">
        <v>789</v>
      </c>
      <c r="ES219" s="20" t="s">
        <v>790</v>
      </c>
      <c r="ET219" s="20">
        <v>1811</v>
      </c>
      <c r="EU219" s="20">
        <v>1020</v>
      </c>
      <c r="EV219" s="20" t="s">
        <v>799</v>
      </c>
      <c r="EW219" s="20" t="s">
        <v>251</v>
      </c>
      <c r="EX219" s="34">
        <v>112</v>
      </c>
      <c r="EY219" s="59">
        <v>3.7999999999999999E-2</v>
      </c>
      <c r="EZ219" s="21"/>
    </row>
    <row r="220" spans="1:156" s="64" customFormat="1" ht="12.75" customHeight="1" x14ac:dyDescent="0.2">
      <c r="A220" s="64" t="s">
        <v>16</v>
      </c>
      <c r="B220" s="64" t="s">
        <v>343</v>
      </c>
      <c r="C220" s="64" t="s">
        <v>16</v>
      </c>
      <c r="D220" s="64" t="s">
        <v>16</v>
      </c>
      <c r="E220" s="64" t="s">
        <v>16</v>
      </c>
      <c r="F220" s="64" t="s">
        <v>343</v>
      </c>
      <c r="G220" s="20" t="s">
        <v>194</v>
      </c>
      <c r="H220" s="20">
        <v>6224</v>
      </c>
      <c r="I220" s="20" t="s">
        <v>358</v>
      </c>
      <c r="J220" s="22" t="s">
        <v>897</v>
      </c>
      <c r="K220" s="23">
        <v>1</v>
      </c>
      <c r="L220" s="23">
        <v>1</v>
      </c>
      <c r="M220" s="23">
        <v>12</v>
      </c>
      <c r="N220" s="23">
        <v>5</v>
      </c>
      <c r="O220" s="24" t="s">
        <v>792</v>
      </c>
      <c r="P220" s="20" t="s">
        <v>907</v>
      </c>
      <c r="Q220" s="20" t="s">
        <v>908</v>
      </c>
      <c r="R220" s="20" t="s">
        <v>786</v>
      </c>
      <c r="S220" s="20">
        <v>1811</v>
      </c>
      <c r="T220" s="25" t="s">
        <v>906</v>
      </c>
      <c r="U220" s="20" t="s">
        <v>795</v>
      </c>
      <c r="V220" s="20" t="s">
        <v>251</v>
      </c>
      <c r="W220" s="26">
        <v>39833</v>
      </c>
      <c r="X220" s="20">
        <v>214</v>
      </c>
      <c r="Y220" s="20" t="s">
        <v>251</v>
      </c>
      <c r="Z220" s="20">
        <f t="shared" si="50"/>
        <v>2946</v>
      </c>
      <c r="AA220" s="20" t="s">
        <v>797</v>
      </c>
      <c r="AB220" s="20">
        <v>46101</v>
      </c>
      <c r="AC220" s="27">
        <v>108602000000</v>
      </c>
      <c r="AD220" s="20" t="s">
        <v>281</v>
      </c>
      <c r="AE220" s="20" t="s">
        <v>16</v>
      </c>
      <c r="AF220" s="20" t="s">
        <v>16</v>
      </c>
      <c r="AG220" s="20" t="s">
        <v>16</v>
      </c>
      <c r="AH220" s="20" t="s">
        <v>16</v>
      </c>
      <c r="AI220" s="20" t="s">
        <v>16</v>
      </c>
      <c r="AJ220" s="20" t="s">
        <v>16</v>
      </c>
      <c r="AK220" s="20" t="s">
        <v>16</v>
      </c>
      <c r="AL220" s="20" t="s">
        <v>16</v>
      </c>
      <c r="AM220" s="20" t="s">
        <v>16</v>
      </c>
      <c r="AN220" s="20" t="s">
        <v>16</v>
      </c>
      <c r="AO220" s="20" t="s">
        <v>16</v>
      </c>
      <c r="AP220" s="28">
        <v>42647</v>
      </c>
      <c r="AQ220" s="26">
        <v>42578</v>
      </c>
      <c r="AR220" s="26" t="s">
        <v>16</v>
      </c>
      <c r="AS220" s="20">
        <v>12</v>
      </c>
      <c r="AT220" s="26">
        <v>42683</v>
      </c>
      <c r="AU220" s="26">
        <v>42593</v>
      </c>
      <c r="AV220" s="26">
        <v>42409</v>
      </c>
      <c r="AW220" s="28">
        <v>42636</v>
      </c>
      <c r="AX220" s="28">
        <v>42684</v>
      </c>
      <c r="AY220" s="28" t="s">
        <v>16</v>
      </c>
      <c r="AZ220" s="28" t="s">
        <v>16</v>
      </c>
      <c r="BA220" s="28" t="s">
        <v>16</v>
      </c>
      <c r="BB220" s="29">
        <v>1</v>
      </c>
      <c r="BC220" s="26">
        <v>42779</v>
      </c>
      <c r="BD220" s="26">
        <v>44124</v>
      </c>
      <c r="BE220" s="26">
        <v>42887</v>
      </c>
      <c r="BF220" s="20" t="s">
        <v>897</v>
      </c>
      <c r="BG220" s="30">
        <v>0.5</v>
      </c>
      <c r="BH220" s="27">
        <v>42414168660</v>
      </c>
      <c r="BI220" s="20">
        <v>1</v>
      </c>
      <c r="BJ220" s="20">
        <v>15</v>
      </c>
      <c r="BK220" s="22">
        <v>6.7796642138405638E-2</v>
      </c>
      <c r="BL220" s="20">
        <v>5751076428.4799995</v>
      </c>
      <c r="BM220" s="20">
        <v>33</v>
      </c>
      <c r="BN220" s="20">
        <v>22</v>
      </c>
      <c r="BO220" s="20">
        <v>21</v>
      </c>
      <c r="BP220" s="20">
        <v>8</v>
      </c>
      <c r="BQ220" s="20" t="s">
        <v>16</v>
      </c>
      <c r="BR220" s="20" t="s">
        <v>16</v>
      </c>
      <c r="BS220" s="20" t="s">
        <v>16</v>
      </c>
      <c r="BT220" s="20">
        <v>3626</v>
      </c>
      <c r="BU220" s="20">
        <v>1253</v>
      </c>
      <c r="BV220" s="20">
        <v>1</v>
      </c>
      <c r="BW220" s="20">
        <v>3</v>
      </c>
      <c r="BX220" s="20">
        <v>1</v>
      </c>
      <c r="BY220" s="20" t="s">
        <v>289</v>
      </c>
      <c r="BZ220" s="20" t="s">
        <v>16</v>
      </c>
      <c r="CA220" s="20" t="s">
        <v>16</v>
      </c>
      <c r="CB220" s="20">
        <v>0</v>
      </c>
      <c r="CC220" s="20">
        <v>0</v>
      </c>
      <c r="CD220" s="20">
        <v>1</v>
      </c>
      <c r="CE220" s="20">
        <f t="shared" si="51"/>
        <v>1</v>
      </c>
      <c r="CF220" s="20" t="str">
        <f t="shared" si="61"/>
        <v>YES</v>
      </c>
      <c r="CG220" s="20" t="str">
        <f t="shared" si="62"/>
        <v>YES</v>
      </c>
      <c r="CH220" s="20">
        <v>2</v>
      </c>
      <c r="CI220" s="27">
        <v>1</v>
      </c>
      <c r="CJ220" s="27">
        <v>5171695983.8699999</v>
      </c>
      <c r="CK220" s="21">
        <v>1</v>
      </c>
      <c r="CL220" s="27">
        <v>5171695983.8699999</v>
      </c>
      <c r="CM220" s="20" t="s">
        <v>16</v>
      </c>
      <c r="CN220" s="20" t="s">
        <v>16</v>
      </c>
      <c r="CO220" s="20" t="s">
        <v>16</v>
      </c>
      <c r="CP220" s="20" t="s">
        <v>16</v>
      </c>
      <c r="CQ220" s="20" t="s">
        <v>16</v>
      </c>
      <c r="CR220" s="20" t="s">
        <v>16</v>
      </c>
      <c r="CS220" s="27">
        <v>84828337320</v>
      </c>
      <c r="CT220" s="79">
        <f>IF(OR(CS220="",CS220="-"),"NA",IF(CS220&gt;10000000000,1,IF(CS220&gt;3000000000,2,IF(CS220&gt;1000000000,3,IF(CS220&gt;600000000,4,IF(CS220&gt;200000000,5,IF(CS220&gt;100000000,6,IF(CS220&gt;50000000,7,IF(CS220&gt;30000000,8,IF(CS220&gt;10000000,9,IF(CS220&gt;7000000,10,IF(CS220&gt;4000000,11,IF(CS220&gt;2000000,12,IF(CS220&gt;1000000,13,IF(CS220&gt;700000,14,IF(CS220&gt;600000,15,IF(CS220&gt;500000,16,IF(CS220&gt;400000,17,IF(CS220&gt;300000,18,IF(CS220&gt;200000,19,IF(CS220&gt;=0,20,ERROR”)))))))))))))))))))))</f>
        <v>1</v>
      </c>
      <c r="CU220" s="27">
        <v>98400871291.199997</v>
      </c>
      <c r="CV220" s="27">
        <f t="shared" si="48"/>
        <v>23773662680</v>
      </c>
      <c r="CW220" s="32">
        <v>0.21890630632953353</v>
      </c>
      <c r="CX220" s="32">
        <v>0.78109369367046644</v>
      </c>
      <c r="CY220" s="27">
        <v>10201128708.800003</v>
      </c>
      <c r="CZ220" s="20">
        <v>213</v>
      </c>
      <c r="DA220" s="66">
        <f>IF(OR(CZ220="",CZ220="-"),"NA",IF(CZ220&gt;300,1,IF(CZ220&gt;200,2,IF(CZ220&gt;100,3,IF(CZ220&gt;50,4,IF(CZ220&gt;40,5,IF(CZ220&gt;30,6,IF(CZ220&gt;20,7,IF(CZ220&gt;10,8,IF(CZ220&lt;=9,9,”ERROR”))))))))))</f>
        <v>2</v>
      </c>
      <c r="DB220" s="20">
        <v>1345</v>
      </c>
      <c r="DC220" s="20">
        <v>44.833333333333336</v>
      </c>
      <c r="DD220" s="22">
        <v>2E-3</v>
      </c>
      <c r="DE220" s="20">
        <v>0</v>
      </c>
      <c r="DF220" s="20"/>
      <c r="DG220" s="20" t="s">
        <v>16</v>
      </c>
      <c r="DH220" s="20" t="s">
        <v>16</v>
      </c>
      <c r="DI220" s="20">
        <v>2</v>
      </c>
      <c r="DJ220" s="20"/>
      <c r="DK220" s="20" t="s">
        <v>16</v>
      </c>
      <c r="DL220" s="20" t="s">
        <v>16</v>
      </c>
      <c r="DM220" s="20" t="s">
        <v>16</v>
      </c>
      <c r="DN220" s="20"/>
      <c r="DO220" s="33">
        <f t="shared" si="52"/>
        <v>1</v>
      </c>
      <c r="DP220" s="33">
        <f t="shared" si="53"/>
        <v>1</v>
      </c>
      <c r="DQ220" s="33">
        <f t="shared" si="54"/>
        <v>0</v>
      </c>
      <c r="DR220" s="33">
        <f t="shared" si="55"/>
        <v>0</v>
      </c>
      <c r="DS220" s="27">
        <f t="shared" si="56"/>
        <v>84828337320</v>
      </c>
      <c r="DT220" s="27">
        <f t="shared" si="57"/>
        <v>84828337320</v>
      </c>
      <c r="DU220" s="27">
        <f t="shared" si="58"/>
        <v>0</v>
      </c>
      <c r="DV220" s="27">
        <f t="shared" si="59"/>
        <v>0</v>
      </c>
      <c r="DW220" s="27">
        <f t="shared" si="60"/>
        <v>84828337320</v>
      </c>
      <c r="DX220" s="20">
        <v>11</v>
      </c>
      <c r="DY220" s="20">
        <v>177</v>
      </c>
      <c r="DZ220" s="20">
        <v>10</v>
      </c>
      <c r="EA220" s="20">
        <v>5751076428.4799995</v>
      </c>
      <c r="EB220" s="20">
        <v>84828337320</v>
      </c>
      <c r="EC220" s="30">
        <v>0.3</v>
      </c>
      <c r="ED220" s="20">
        <v>1</v>
      </c>
      <c r="EE220" s="30">
        <v>0.1</v>
      </c>
      <c r="EF220" s="30">
        <v>0.1</v>
      </c>
      <c r="EG220" s="20" t="s">
        <v>655</v>
      </c>
      <c r="EH220" s="20">
        <v>84828337320</v>
      </c>
      <c r="EI220" s="20">
        <v>33</v>
      </c>
      <c r="EJ220" s="20">
        <v>3</v>
      </c>
      <c r="EK220" s="20">
        <v>1</v>
      </c>
      <c r="EL220" s="20" t="s">
        <v>281</v>
      </c>
      <c r="EM220" s="20" t="s">
        <v>897</v>
      </c>
      <c r="EN220" s="20" t="s">
        <v>16</v>
      </c>
      <c r="EO220" s="20" t="s">
        <v>16</v>
      </c>
      <c r="EP220" s="20" t="s">
        <v>16</v>
      </c>
      <c r="EQ220" s="20" t="s">
        <v>16</v>
      </c>
      <c r="ER220" s="20" t="s">
        <v>909</v>
      </c>
      <c r="ES220" s="20" t="s">
        <v>790</v>
      </c>
      <c r="ET220" s="20">
        <v>1811</v>
      </c>
      <c r="EU220" s="20">
        <v>1020</v>
      </c>
      <c r="EV220" s="20" t="s">
        <v>799</v>
      </c>
      <c r="EW220" s="20" t="s">
        <v>251</v>
      </c>
      <c r="EX220" s="34">
        <v>112</v>
      </c>
      <c r="EY220" s="59">
        <v>3.7999999999999999E-2</v>
      </c>
      <c r="EZ220" s="21"/>
    </row>
    <row r="221" spans="1:156" s="64" customFormat="1" ht="12.75" customHeight="1" x14ac:dyDescent="0.2">
      <c r="A221" s="64" t="s">
        <v>16</v>
      </c>
      <c r="B221" s="64" t="s">
        <v>343</v>
      </c>
      <c r="C221" s="64" t="s">
        <v>16</v>
      </c>
      <c r="D221" s="64" t="s">
        <v>16</v>
      </c>
      <c r="E221" s="64" t="s">
        <v>16</v>
      </c>
      <c r="F221" s="64" t="s">
        <v>343</v>
      </c>
      <c r="G221" s="20" t="s">
        <v>194</v>
      </c>
      <c r="H221" s="20">
        <v>6225</v>
      </c>
      <c r="I221" s="20" t="s">
        <v>358</v>
      </c>
      <c r="J221" s="22" t="s">
        <v>897</v>
      </c>
      <c r="K221" s="23">
        <v>1</v>
      </c>
      <c r="L221" s="23">
        <v>1</v>
      </c>
      <c r="M221" s="23">
        <v>12</v>
      </c>
      <c r="N221" s="23">
        <v>6</v>
      </c>
      <c r="O221" s="24" t="s">
        <v>776</v>
      </c>
      <c r="P221" s="20" t="s">
        <v>777</v>
      </c>
      <c r="Q221" s="20" t="s">
        <v>778</v>
      </c>
      <c r="R221" s="20" t="s">
        <v>779</v>
      </c>
      <c r="S221" s="20">
        <v>383</v>
      </c>
      <c r="T221" s="25" t="s">
        <v>617</v>
      </c>
      <c r="U221" s="20" t="s">
        <v>695</v>
      </c>
      <c r="V221" s="20" t="s">
        <v>251</v>
      </c>
      <c r="W221" s="26">
        <v>28506</v>
      </c>
      <c r="X221" s="20">
        <v>21</v>
      </c>
      <c r="Y221" s="20" t="s">
        <v>576</v>
      </c>
      <c r="Z221" s="20">
        <f t="shared" si="50"/>
        <v>14273</v>
      </c>
      <c r="AA221" s="20" t="s">
        <v>780</v>
      </c>
      <c r="AB221" s="20">
        <v>46101</v>
      </c>
      <c r="AC221" s="27">
        <v>108602000000</v>
      </c>
      <c r="AD221" s="20" t="s">
        <v>281</v>
      </c>
      <c r="AE221" s="20" t="s">
        <v>16</v>
      </c>
      <c r="AF221" s="20" t="s">
        <v>16</v>
      </c>
      <c r="AG221" s="20" t="s">
        <v>16</v>
      </c>
      <c r="AH221" s="20" t="s">
        <v>16</v>
      </c>
      <c r="AI221" s="20" t="s">
        <v>16</v>
      </c>
      <c r="AJ221" s="20" t="s">
        <v>16</v>
      </c>
      <c r="AK221" s="20" t="s">
        <v>16</v>
      </c>
      <c r="AL221" s="20" t="s">
        <v>16</v>
      </c>
      <c r="AM221" s="20" t="s">
        <v>16</v>
      </c>
      <c r="AN221" s="20" t="s">
        <v>16</v>
      </c>
      <c r="AO221" s="20" t="s">
        <v>16</v>
      </c>
      <c r="AP221" s="28">
        <v>42706</v>
      </c>
      <c r="AQ221" s="26">
        <v>42578</v>
      </c>
      <c r="AR221" s="26" t="s">
        <v>16</v>
      </c>
      <c r="AS221" s="20">
        <v>12</v>
      </c>
      <c r="AT221" s="26">
        <v>42718</v>
      </c>
      <c r="AU221" s="26">
        <v>42593</v>
      </c>
      <c r="AV221" s="26">
        <v>42409</v>
      </c>
      <c r="AW221" s="28">
        <v>42636</v>
      </c>
      <c r="AX221" s="28">
        <v>42684</v>
      </c>
      <c r="AY221" s="28" t="s">
        <v>16</v>
      </c>
      <c r="AZ221" s="28" t="s">
        <v>16</v>
      </c>
      <c r="BA221" s="28" t="s">
        <v>16</v>
      </c>
      <c r="BB221" s="29">
        <v>1</v>
      </c>
      <c r="BC221" s="26">
        <v>42779</v>
      </c>
      <c r="BD221" s="26">
        <v>44124</v>
      </c>
      <c r="BE221" s="26">
        <v>42887</v>
      </c>
      <c r="BF221" s="20" t="s">
        <v>897</v>
      </c>
      <c r="BG221" s="30">
        <v>0.5</v>
      </c>
      <c r="BH221" s="27">
        <v>42414168660</v>
      </c>
      <c r="BI221" s="20">
        <v>1</v>
      </c>
      <c r="BJ221" s="20">
        <v>15</v>
      </c>
      <c r="BK221" s="22">
        <v>6.7796642138405638E-2</v>
      </c>
      <c r="BL221" s="20">
        <v>5751076428.4799995</v>
      </c>
      <c r="BM221" s="20">
        <v>33</v>
      </c>
      <c r="BN221" s="20">
        <v>22</v>
      </c>
      <c r="BO221" s="20">
        <v>21</v>
      </c>
      <c r="BP221" s="20">
        <v>8</v>
      </c>
      <c r="BQ221" s="20" t="s">
        <v>16</v>
      </c>
      <c r="BR221" s="20" t="s">
        <v>16</v>
      </c>
      <c r="BS221" s="20" t="s">
        <v>16</v>
      </c>
      <c r="BT221" s="20">
        <v>3626</v>
      </c>
      <c r="BU221" s="20">
        <v>1253</v>
      </c>
      <c r="BV221" s="20">
        <v>1</v>
      </c>
      <c r="BW221" s="20">
        <v>3</v>
      </c>
      <c r="BX221" s="20">
        <v>1</v>
      </c>
      <c r="BY221" s="20" t="s">
        <v>289</v>
      </c>
      <c r="BZ221" s="20" t="s">
        <v>16</v>
      </c>
      <c r="CA221" s="20" t="s">
        <v>16</v>
      </c>
      <c r="CB221" s="20">
        <v>0</v>
      </c>
      <c r="CC221" s="20">
        <v>0</v>
      </c>
      <c r="CD221" s="20">
        <v>1</v>
      </c>
      <c r="CE221" s="20">
        <f t="shared" si="51"/>
        <v>1</v>
      </c>
      <c r="CF221" s="20" t="str">
        <f t="shared" si="61"/>
        <v>YES</v>
      </c>
      <c r="CG221" s="20" t="str">
        <f t="shared" si="62"/>
        <v>YES</v>
      </c>
      <c r="CH221" s="20">
        <v>2</v>
      </c>
      <c r="CI221" s="27">
        <v>1</v>
      </c>
      <c r="CJ221" s="27">
        <v>5171695983.8699999</v>
      </c>
      <c r="CK221" s="21">
        <v>1</v>
      </c>
      <c r="CL221" s="27">
        <v>5171695983.8699999</v>
      </c>
      <c r="CM221" s="20" t="s">
        <v>16</v>
      </c>
      <c r="CN221" s="20" t="s">
        <v>16</v>
      </c>
      <c r="CO221" s="20" t="s">
        <v>16</v>
      </c>
      <c r="CP221" s="20" t="s">
        <v>16</v>
      </c>
      <c r="CQ221" s="20" t="s">
        <v>16</v>
      </c>
      <c r="CR221" s="20" t="s">
        <v>16</v>
      </c>
      <c r="CS221" s="27">
        <v>84828337320</v>
      </c>
      <c r="CT221" s="79">
        <f>IF(OR(CS221="",CS221="-"),"NA",IF(CS221&gt;10000000000,1,IF(CS221&gt;3000000000,2,IF(CS221&gt;1000000000,3,IF(CS221&gt;600000000,4,IF(CS221&gt;200000000,5,IF(CS221&gt;100000000,6,IF(CS221&gt;50000000,7,IF(CS221&gt;30000000,8,IF(CS221&gt;10000000,9,IF(CS221&gt;7000000,10,IF(CS221&gt;4000000,11,IF(CS221&gt;2000000,12,IF(CS221&gt;1000000,13,IF(CS221&gt;700000,14,IF(CS221&gt;600000,15,IF(CS221&gt;500000,16,IF(CS221&gt;400000,17,IF(CS221&gt;300000,18,IF(CS221&gt;200000,19,IF(CS221&gt;=0,20,ERROR”)))))))))))))))))))))</f>
        <v>1</v>
      </c>
      <c r="CU221" s="27">
        <v>98400871291.199997</v>
      </c>
      <c r="CV221" s="27">
        <f t="shared" si="48"/>
        <v>23773662680</v>
      </c>
      <c r="CW221" s="32">
        <v>0.21890630632953353</v>
      </c>
      <c r="CX221" s="32">
        <v>0.78109369367046644</v>
      </c>
      <c r="CY221" s="27">
        <v>10201128708.800003</v>
      </c>
      <c r="CZ221" s="20">
        <v>213</v>
      </c>
      <c r="DA221" s="66">
        <f>IF(OR(CZ221="",CZ221="-"),"NA",IF(CZ221&gt;300,1,IF(CZ221&gt;200,2,IF(CZ221&gt;100,3,IF(CZ221&gt;50,4,IF(CZ221&gt;40,5,IF(CZ221&gt;30,6,IF(CZ221&gt;20,7,IF(CZ221&gt;10,8,IF(CZ221&lt;=9,9,”ERROR”))))))))))</f>
        <v>2</v>
      </c>
      <c r="DB221" s="20">
        <v>1345</v>
      </c>
      <c r="DC221" s="20">
        <v>44.833333333333336</v>
      </c>
      <c r="DD221" s="22">
        <v>2E-3</v>
      </c>
      <c r="DE221" s="20">
        <v>0</v>
      </c>
      <c r="DF221" s="20"/>
      <c r="DG221" s="20" t="s">
        <v>16</v>
      </c>
      <c r="DH221" s="20" t="s">
        <v>16</v>
      </c>
      <c r="DI221" s="20">
        <v>2</v>
      </c>
      <c r="DJ221" s="20"/>
      <c r="DK221" s="20" t="s">
        <v>16</v>
      </c>
      <c r="DL221" s="20" t="s">
        <v>16</v>
      </c>
      <c r="DM221" s="20" t="s">
        <v>16</v>
      </c>
      <c r="DN221" s="20"/>
      <c r="DO221" s="33">
        <f t="shared" si="52"/>
        <v>2</v>
      </c>
      <c r="DP221" s="33">
        <f t="shared" si="53"/>
        <v>2</v>
      </c>
      <c r="DQ221" s="33">
        <f t="shared" si="54"/>
        <v>0</v>
      </c>
      <c r="DR221" s="33">
        <f t="shared" si="55"/>
        <v>0</v>
      </c>
      <c r="DS221" s="27">
        <f t="shared" si="56"/>
        <v>92187541890</v>
      </c>
      <c r="DT221" s="27">
        <f t="shared" si="57"/>
        <v>92187541890</v>
      </c>
      <c r="DU221" s="27">
        <f t="shared" si="58"/>
        <v>0</v>
      </c>
      <c r="DV221" s="27">
        <f t="shared" si="59"/>
        <v>0</v>
      </c>
      <c r="DW221" s="27">
        <f t="shared" si="60"/>
        <v>46093770945</v>
      </c>
      <c r="DX221" s="20">
        <v>11</v>
      </c>
      <c r="DY221" s="20">
        <v>177</v>
      </c>
      <c r="DZ221" s="20">
        <v>10</v>
      </c>
      <c r="EA221" s="20">
        <v>5751076428.4799995</v>
      </c>
      <c r="EB221" s="20">
        <v>84828337320</v>
      </c>
      <c r="EC221" s="30">
        <v>0.3</v>
      </c>
      <c r="ED221" s="20">
        <v>1</v>
      </c>
      <c r="EE221" s="30">
        <v>0.1</v>
      </c>
      <c r="EF221" s="30">
        <v>0.1</v>
      </c>
      <c r="EG221" s="20" t="s">
        <v>655</v>
      </c>
      <c r="EH221" s="20">
        <v>84828337320</v>
      </c>
      <c r="EI221" s="20">
        <v>33</v>
      </c>
      <c r="EJ221" s="20">
        <v>3</v>
      </c>
      <c r="EK221" s="20">
        <v>1</v>
      </c>
      <c r="EL221" s="20" t="s">
        <v>281</v>
      </c>
      <c r="EM221" s="20" t="s">
        <v>897</v>
      </c>
      <c r="EN221" s="20" t="s">
        <v>16</v>
      </c>
      <c r="EO221" s="20" t="s">
        <v>16</v>
      </c>
      <c r="EP221" s="20" t="s">
        <v>16</v>
      </c>
      <c r="EQ221" s="20" t="s">
        <v>16</v>
      </c>
      <c r="ER221" s="20" t="s">
        <v>798</v>
      </c>
      <c r="ES221" s="20" t="s">
        <v>782</v>
      </c>
      <c r="ET221" s="20">
        <v>383</v>
      </c>
      <c r="EU221" s="20">
        <v>6500</v>
      </c>
      <c r="EV221" s="20" t="s">
        <v>698</v>
      </c>
      <c r="EW221" s="20" t="s">
        <v>251</v>
      </c>
      <c r="EX221" s="34">
        <v>112</v>
      </c>
      <c r="EY221" s="59">
        <v>3.7999999999999999E-2</v>
      </c>
      <c r="EZ221" s="21"/>
    </row>
    <row r="222" spans="1:156" s="64" customFormat="1" ht="12.75" customHeight="1" x14ac:dyDescent="0.2">
      <c r="A222" s="64" t="s">
        <v>16</v>
      </c>
      <c r="B222" s="64" t="s">
        <v>343</v>
      </c>
      <c r="C222" s="64" t="s">
        <v>16</v>
      </c>
      <c r="D222" s="64" t="s">
        <v>16</v>
      </c>
      <c r="E222" s="64" t="s">
        <v>16</v>
      </c>
      <c r="F222" s="64" t="s">
        <v>343</v>
      </c>
      <c r="G222" s="20" t="s">
        <v>194</v>
      </c>
      <c r="H222" s="20">
        <v>6226</v>
      </c>
      <c r="I222" s="20" t="s">
        <v>358</v>
      </c>
      <c r="J222" s="22" t="s">
        <v>897</v>
      </c>
      <c r="K222" s="23">
        <v>1</v>
      </c>
      <c r="L222" s="23">
        <v>1</v>
      </c>
      <c r="M222" s="23">
        <v>12</v>
      </c>
      <c r="N222" s="23">
        <v>7</v>
      </c>
      <c r="O222" s="24" t="s">
        <v>910</v>
      </c>
      <c r="P222" s="20" t="s">
        <v>911</v>
      </c>
      <c r="Q222" s="20" t="s">
        <v>778</v>
      </c>
      <c r="R222" s="20" t="s">
        <v>779</v>
      </c>
      <c r="S222" s="20">
        <v>383</v>
      </c>
      <c r="T222" s="25" t="s">
        <v>617</v>
      </c>
      <c r="U222" s="20" t="s">
        <v>695</v>
      </c>
      <c r="V222" s="20" t="s">
        <v>251</v>
      </c>
      <c r="W222" s="26">
        <v>33456</v>
      </c>
      <c r="X222" s="20">
        <v>103</v>
      </c>
      <c r="Y222" s="20" t="s">
        <v>251</v>
      </c>
      <c r="Z222" s="20">
        <f t="shared" si="50"/>
        <v>9323</v>
      </c>
      <c r="AA222" s="20" t="s">
        <v>912</v>
      </c>
      <c r="AB222" s="20">
        <v>46101</v>
      </c>
      <c r="AC222" s="27">
        <v>108602000000</v>
      </c>
      <c r="AD222" s="20" t="s">
        <v>281</v>
      </c>
      <c r="AE222" s="20" t="s">
        <v>16</v>
      </c>
      <c r="AF222" s="20" t="s">
        <v>16</v>
      </c>
      <c r="AG222" s="20" t="s">
        <v>16</v>
      </c>
      <c r="AH222" s="20" t="s">
        <v>16</v>
      </c>
      <c r="AI222" s="20" t="s">
        <v>16</v>
      </c>
      <c r="AJ222" s="20" t="s">
        <v>16</v>
      </c>
      <c r="AK222" s="20" t="s">
        <v>16</v>
      </c>
      <c r="AL222" s="20" t="s">
        <v>16</v>
      </c>
      <c r="AM222" s="20" t="s">
        <v>16</v>
      </c>
      <c r="AN222" s="20" t="s">
        <v>16</v>
      </c>
      <c r="AO222" s="20" t="s">
        <v>16</v>
      </c>
      <c r="AP222" s="28">
        <v>42706</v>
      </c>
      <c r="AQ222" s="26">
        <v>42578</v>
      </c>
      <c r="AR222" s="26" t="s">
        <v>16</v>
      </c>
      <c r="AS222" s="20">
        <v>12</v>
      </c>
      <c r="AT222" s="26">
        <v>42718</v>
      </c>
      <c r="AU222" s="26">
        <v>42593</v>
      </c>
      <c r="AV222" s="26">
        <v>42409</v>
      </c>
      <c r="AW222" s="28">
        <v>42636</v>
      </c>
      <c r="AX222" s="28">
        <v>42684</v>
      </c>
      <c r="AY222" s="28" t="s">
        <v>16</v>
      </c>
      <c r="AZ222" s="28" t="s">
        <v>16</v>
      </c>
      <c r="BA222" s="28" t="s">
        <v>16</v>
      </c>
      <c r="BB222" s="29">
        <v>1</v>
      </c>
      <c r="BC222" s="26">
        <v>42779</v>
      </c>
      <c r="BD222" s="26">
        <v>44124</v>
      </c>
      <c r="BE222" s="26">
        <v>42887</v>
      </c>
      <c r="BF222" s="20" t="s">
        <v>897</v>
      </c>
      <c r="BG222" s="30">
        <v>0.5</v>
      </c>
      <c r="BH222" s="27">
        <v>42414168660</v>
      </c>
      <c r="BI222" s="20">
        <v>1</v>
      </c>
      <c r="BJ222" s="20">
        <v>15</v>
      </c>
      <c r="BK222" s="22">
        <v>6.7796642138405638E-2</v>
      </c>
      <c r="BL222" s="20">
        <v>5751076428.4799995</v>
      </c>
      <c r="BM222" s="20">
        <v>33</v>
      </c>
      <c r="BN222" s="20">
        <v>22</v>
      </c>
      <c r="BO222" s="20">
        <v>21</v>
      </c>
      <c r="BP222" s="20">
        <v>8</v>
      </c>
      <c r="BQ222" s="20" t="s">
        <v>16</v>
      </c>
      <c r="BR222" s="20" t="s">
        <v>16</v>
      </c>
      <c r="BS222" s="20" t="s">
        <v>16</v>
      </c>
      <c r="BT222" s="20">
        <v>3626</v>
      </c>
      <c r="BU222" s="20">
        <v>1253</v>
      </c>
      <c r="BV222" s="20">
        <v>1</v>
      </c>
      <c r="BW222" s="20">
        <v>3</v>
      </c>
      <c r="BX222" s="20">
        <v>1</v>
      </c>
      <c r="BY222" s="20" t="s">
        <v>289</v>
      </c>
      <c r="BZ222" s="20" t="s">
        <v>16</v>
      </c>
      <c r="CA222" s="20" t="s">
        <v>16</v>
      </c>
      <c r="CB222" s="20">
        <v>0</v>
      </c>
      <c r="CC222" s="20">
        <v>0</v>
      </c>
      <c r="CD222" s="20">
        <v>1</v>
      </c>
      <c r="CE222" s="20">
        <f t="shared" si="51"/>
        <v>1</v>
      </c>
      <c r="CF222" s="20" t="str">
        <f t="shared" si="61"/>
        <v>YES</v>
      </c>
      <c r="CG222" s="20" t="str">
        <f t="shared" si="62"/>
        <v>YES</v>
      </c>
      <c r="CH222" s="20">
        <v>2</v>
      </c>
      <c r="CI222" s="27">
        <v>1</v>
      </c>
      <c r="CJ222" s="27">
        <v>5171695983.8699999</v>
      </c>
      <c r="CK222" s="21">
        <v>1</v>
      </c>
      <c r="CL222" s="27">
        <v>5171695983.8699999</v>
      </c>
      <c r="CM222" s="20" t="s">
        <v>16</v>
      </c>
      <c r="CN222" s="20" t="s">
        <v>16</v>
      </c>
      <c r="CO222" s="20" t="s">
        <v>16</v>
      </c>
      <c r="CP222" s="20" t="s">
        <v>16</v>
      </c>
      <c r="CQ222" s="20" t="s">
        <v>16</v>
      </c>
      <c r="CR222" s="20" t="s">
        <v>16</v>
      </c>
      <c r="CS222" s="27">
        <v>84828337320</v>
      </c>
      <c r="CT222" s="79">
        <f>IF(OR(CS222="",CS222="-"),"NA",IF(CS222&gt;10000000000,1,IF(CS222&gt;3000000000,2,IF(CS222&gt;1000000000,3,IF(CS222&gt;600000000,4,IF(CS222&gt;200000000,5,IF(CS222&gt;100000000,6,IF(CS222&gt;50000000,7,IF(CS222&gt;30000000,8,IF(CS222&gt;10000000,9,IF(CS222&gt;7000000,10,IF(CS222&gt;4000000,11,IF(CS222&gt;2000000,12,IF(CS222&gt;1000000,13,IF(CS222&gt;700000,14,IF(CS222&gt;600000,15,IF(CS222&gt;500000,16,IF(CS222&gt;400000,17,IF(CS222&gt;300000,18,IF(CS222&gt;200000,19,IF(CS222&gt;=0,20,ERROR”)))))))))))))))))))))</f>
        <v>1</v>
      </c>
      <c r="CU222" s="27">
        <v>98400871291.199997</v>
      </c>
      <c r="CV222" s="27">
        <f t="shared" si="48"/>
        <v>23773662680</v>
      </c>
      <c r="CW222" s="32">
        <v>0.21890630632953353</v>
      </c>
      <c r="CX222" s="32">
        <v>0.78109369367046644</v>
      </c>
      <c r="CY222" s="27">
        <v>10201128708.800003</v>
      </c>
      <c r="CZ222" s="20">
        <v>213</v>
      </c>
      <c r="DA222" s="66">
        <f>IF(OR(CZ222="",CZ222="-"),"NA",IF(CZ222&gt;300,1,IF(CZ222&gt;200,2,IF(CZ222&gt;100,3,IF(CZ222&gt;50,4,IF(CZ222&gt;40,5,IF(CZ222&gt;30,6,IF(CZ222&gt;20,7,IF(CZ222&gt;10,8,IF(CZ222&lt;=9,9,”ERROR”))))))))))</f>
        <v>2</v>
      </c>
      <c r="DB222" s="20">
        <v>1345</v>
      </c>
      <c r="DC222" s="20">
        <v>44.833333333333336</v>
      </c>
      <c r="DD222" s="22">
        <v>2E-3</v>
      </c>
      <c r="DE222" s="20">
        <v>0</v>
      </c>
      <c r="DF222" s="20"/>
      <c r="DG222" s="20" t="s">
        <v>16</v>
      </c>
      <c r="DH222" s="20" t="s">
        <v>16</v>
      </c>
      <c r="DI222" s="20">
        <v>2</v>
      </c>
      <c r="DJ222" s="20"/>
      <c r="DK222" s="20" t="s">
        <v>16</v>
      </c>
      <c r="DL222" s="20" t="s">
        <v>16</v>
      </c>
      <c r="DM222" s="20" t="s">
        <v>16</v>
      </c>
      <c r="DN222" s="20"/>
      <c r="DO222" s="33">
        <f t="shared" si="52"/>
        <v>1</v>
      </c>
      <c r="DP222" s="33">
        <f t="shared" si="53"/>
        <v>1</v>
      </c>
      <c r="DQ222" s="33">
        <f t="shared" si="54"/>
        <v>0</v>
      </c>
      <c r="DR222" s="33">
        <f t="shared" si="55"/>
        <v>0</v>
      </c>
      <c r="DS222" s="27">
        <f t="shared" si="56"/>
        <v>84828337320</v>
      </c>
      <c r="DT222" s="27">
        <f t="shared" si="57"/>
        <v>84828337320</v>
      </c>
      <c r="DU222" s="27">
        <f t="shared" si="58"/>
        <v>0</v>
      </c>
      <c r="DV222" s="27">
        <f t="shared" si="59"/>
        <v>0</v>
      </c>
      <c r="DW222" s="27">
        <f t="shared" si="60"/>
        <v>84828337320</v>
      </c>
      <c r="DX222" s="20">
        <v>11</v>
      </c>
      <c r="DY222" s="20">
        <v>177</v>
      </c>
      <c r="DZ222" s="20">
        <v>10</v>
      </c>
      <c r="EA222" s="20">
        <v>5751076428.4799995</v>
      </c>
      <c r="EB222" s="20">
        <v>84828337320</v>
      </c>
      <c r="EC222" s="30">
        <v>0.3</v>
      </c>
      <c r="ED222" s="20">
        <v>1</v>
      </c>
      <c r="EE222" s="30">
        <v>0.1</v>
      </c>
      <c r="EF222" s="30">
        <v>0.1</v>
      </c>
      <c r="EG222" s="20" t="s">
        <v>655</v>
      </c>
      <c r="EH222" s="20">
        <v>84828337320</v>
      </c>
      <c r="EI222" s="20">
        <v>33</v>
      </c>
      <c r="EJ222" s="20">
        <v>3</v>
      </c>
      <c r="EK222" s="20">
        <v>1</v>
      </c>
      <c r="EL222" s="20" t="s">
        <v>281</v>
      </c>
      <c r="EM222" s="20" t="s">
        <v>897</v>
      </c>
      <c r="EN222" s="20" t="s">
        <v>16</v>
      </c>
      <c r="EO222" s="20" t="s">
        <v>16</v>
      </c>
      <c r="EP222" s="20" t="s">
        <v>16</v>
      </c>
      <c r="EQ222" s="20" t="s">
        <v>16</v>
      </c>
      <c r="ER222" s="20" t="s">
        <v>884</v>
      </c>
      <c r="ES222" s="20" t="s">
        <v>913</v>
      </c>
      <c r="ET222" s="20">
        <v>383</v>
      </c>
      <c r="EU222" s="20">
        <v>6500</v>
      </c>
      <c r="EV222" s="20" t="s">
        <v>698</v>
      </c>
      <c r="EW222" s="20" t="s">
        <v>251</v>
      </c>
      <c r="EX222" s="34">
        <v>112</v>
      </c>
      <c r="EY222" s="59">
        <v>3.7999999999999999E-2</v>
      </c>
      <c r="EZ222" s="21"/>
    </row>
    <row r="223" spans="1:156" s="64" customFormat="1" ht="12.75" customHeight="1" x14ac:dyDescent="0.2">
      <c r="A223" s="64" t="s">
        <v>16</v>
      </c>
      <c r="B223" s="64" t="s">
        <v>343</v>
      </c>
      <c r="C223" s="64" t="s">
        <v>16</v>
      </c>
      <c r="D223" s="64" t="s">
        <v>16</v>
      </c>
      <c r="E223" s="64" t="s">
        <v>16</v>
      </c>
      <c r="F223" s="64" t="s">
        <v>343</v>
      </c>
      <c r="G223" s="20" t="s">
        <v>194</v>
      </c>
      <c r="H223" s="20">
        <v>6227</v>
      </c>
      <c r="I223" s="20" t="s">
        <v>358</v>
      </c>
      <c r="J223" s="22" t="s">
        <v>897</v>
      </c>
      <c r="K223" s="23">
        <v>1</v>
      </c>
      <c r="L223" s="23">
        <v>1</v>
      </c>
      <c r="M223" s="23">
        <v>12</v>
      </c>
      <c r="N223" s="23">
        <v>8</v>
      </c>
      <c r="O223" s="24" t="s">
        <v>914</v>
      </c>
      <c r="P223" s="20" t="s">
        <v>915</v>
      </c>
      <c r="Q223" s="20" t="s">
        <v>916</v>
      </c>
      <c r="R223" s="20" t="s">
        <v>917</v>
      </c>
      <c r="S223" s="20">
        <v>1828108</v>
      </c>
      <c r="T223" s="25" t="s">
        <v>694</v>
      </c>
      <c r="U223" s="20" t="s">
        <v>918</v>
      </c>
      <c r="V223" s="20" t="s">
        <v>918</v>
      </c>
      <c r="W223" s="26">
        <v>35454</v>
      </c>
      <c r="X223" s="20" t="s">
        <v>16</v>
      </c>
      <c r="Y223" s="20" t="s">
        <v>918</v>
      </c>
      <c r="Z223" s="20">
        <f t="shared" si="50"/>
        <v>7325</v>
      </c>
      <c r="AA223" s="20" t="s">
        <v>919</v>
      </c>
      <c r="AB223" s="20">
        <v>46101</v>
      </c>
      <c r="AC223" s="27">
        <v>108602000000</v>
      </c>
      <c r="AD223" s="20" t="s">
        <v>281</v>
      </c>
      <c r="AE223" s="20" t="s">
        <v>16</v>
      </c>
      <c r="AF223" s="20" t="s">
        <v>16</v>
      </c>
      <c r="AG223" s="20" t="s">
        <v>16</v>
      </c>
      <c r="AH223" s="20" t="s">
        <v>16</v>
      </c>
      <c r="AI223" s="20" t="s">
        <v>16</v>
      </c>
      <c r="AJ223" s="20" t="s">
        <v>16</v>
      </c>
      <c r="AK223" s="20" t="s">
        <v>16</v>
      </c>
      <c r="AL223" s="20" t="s">
        <v>16</v>
      </c>
      <c r="AM223" s="20" t="s">
        <v>16</v>
      </c>
      <c r="AN223" s="20" t="s">
        <v>16</v>
      </c>
      <c r="AO223" s="20" t="s">
        <v>16</v>
      </c>
      <c r="AP223" s="28">
        <v>42706</v>
      </c>
      <c r="AQ223" s="26">
        <v>42578</v>
      </c>
      <c r="AR223" s="26" t="s">
        <v>16</v>
      </c>
      <c r="AS223" s="20">
        <v>12</v>
      </c>
      <c r="AT223" s="26">
        <v>42718</v>
      </c>
      <c r="AU223" s="26">
        <v>42593</v>
      </c>
      <c r="AV223" s="26">
        <v>42409</v>
      </c>
      <c r="AW223" s="28">
        <v>42636</v>
      </c>
      <c r="AX223" s="28">
        <v>42684</v>
      </c>
      <c r="AY223" s="28" t="s">
        <v>16</v>
      </c>
      <c r="AZ223" s="28" t="s">
        <v>16</v>
      </c>
      <c r="BA223" s="28" t="s">
        <v>16</v>
      </c>
      <c r="BB223" s="29">
        <v>1</v>
      </c>
      <c r="BC223" s="26">
        <v>42779</v>
      </c>
      <c r="BD223" s="26">
        <v>44124</v>
      </c>
      <c r="BE223" s="26">
        <v>42887</v>
      </c>
      <c r="BF223" s="20" t="s">
        <v>897</v>
      </c>
      <c r="BG223" s="30">
        <v>0.5</v>
      </c>
      <c r="BH223" s="27">
        <v>42414168660</v>
      </c>
      <c r="BI223" s="20">
        <v>1</v>
      </c>
      <c r="BJ223" s="20">
        <v>15</v>
      </c>
      <c r="BK223" s="22">
        <v>6.7796642138405638E-2</v>
      </c>
      <c r="BL223" s="20">
        <v>5751076428.4799995</v>
      </c>
      <c r="BM223" s="20">
        <v>33</v>
      </c>
      <c r="BN223" s="20">
        <v>22</v>
      </c>
      <c r="BO223" s="20">
        <v>21</v>
      </c>
      <c r="BP223" s="20">
        <v>8</v>
      </c>
      <c r="BQ223" s="20" t="s">
        <v>16</v>
      </c>
      <c r="BR223" s="20" t="s">
        <v>16</v>
      </c>
      <c r="BS223" s="20" t="s">
        <v>16</v>
      </c>
      <c r="BT223" s="20">
        <v>3626</v>
      </c>
      <c r="BU223" s="20">
        <v>1253</v>
      </c>
      <c r="BV223" s="20">
        <v>1</v>
      </c>
      <c r="BW223" s="20">
        <v>3</v>
      </c>
      <c r="BX223" s="20">
        <v>1</v>
      </c>
      <c r="BY223" s="20" t="s">
        <v>289</v>
      </c>
      <c r="BZ223" s="20" t="s">
        <v>16</v>
      </c>
      <c r="CA223" s="20" t="s">
        <v>16</v>
      </c>
      <c r="CB223" s="20">
        <v>0</v>
      </c>
      <c r="CC223" s="20">
        <v>0</v>
      </c>
      <c r="CD223" s="20">
        <v>1</v>
      </c>
      <c r="CE223" s="20">
        <f t="shared" si="51"/>
        <v>1</v>
      </c>
      <c r="CF223" s="20" t="str">
        <f t="shared" si="61"/>
        <v>YES</v>
      </c>
      <c r="CG223" s="20" t="str">
        <f t="shared" si="62"/>
        <v>YES</v>
      </c>
      <c r="CH223" s="20">
        <v>2</v>
      </c>
      <c r="CI223" s="27">
        <v>1</v>
      </c>
      <c r="CJ223" s="27">
        <v>5171695983.8699999</v>
      </c>
      <c r="CK223" s="21">
        <v>1</v>
      </c>
      <c r="CL223" s="27">
        <v>5171695983.8699999</v>
      </c>
      <c r="CM223" s="20" t="s">
        <v>16</v>
      </c>
      <c r="CN223" s="20" t="s">
        <v>16</v>
      </c>
      <c r="CO223" s="20" t="s">
        <v>16</v>
      </c>
      <c r="CP223" s="20" t="s">
        <v>16</v>
      </c>
      <c r="CQ223" s="20" t="s">
        <v>16</v>
      </c>
      <c r="CR223" s="20" t="s">
        <v>16</v>
      </c>
      <c r="CS223" s="27">
        <v>84828337320</v>
      </c>
      <c r="CT223" s="79">
        <f>IF(OR(CS223="",CS223="-"),"NA",IF(CS223&gt;10000000000,1,IF(CS223&gt;3000000000,2,IF(CS223&gt;1000000000,3,IF(CS223&gt;600000000,4,IF(CS223&gt;200000000,5,IF(CS223&gt;100000000,6,IF(CS223&gt;50000000,7,IF(CS223&gt;30000000,8,IF(CS223&gt;10000000,9,IF(CS223&gt;7000000,10,IF(CS223&gt;4000000,11,IF(CS223&gt;2000000,12,IF(CS223&gt;1000000,13,IF(CS223&gt;700000,14,IF(CS223&gt;600000,15,IF(CS223&gt;500000,16,IF(CS223&gt;400000,17,IF(CS223&gt;300000,18,IF(CS223&gt;200000,19,IF(CS223&gt;=0,20,ERROR”)))))))))))))))))))))</f>
        <v>1</v>
      </c>
      <c r="CU223" s="27">
        <v>98400871291.199997</v>
      </c>
      <c r="CV223" s="27">
        <f t="shared" si="48"/>
        <v>23773662680</v>
      </c>
      <c r="CW223" s="32">
        <v>0.21890630632953353</v>
      </c>
      <c r="CX223" s="32">
        <v>0.78109369367046644</v>
      </c>
      <c r="CY223" s="27">
        <v>10201128708.800003</v>
      </c>
      <c r="CZ223" s="20">
        <v>213</v>
      </c>
      <c r="DA223" s="66">
        <f>IF(OR(CZ223="",CZ223="-"),"NA",IF(CZ223&gt;300,1,IF(CZ223&gt;200,2,IF(CZ223&gt;100,3,IF(CZ223&gt;50,4,IF(CZ223&gt;40,5,IF(CZ223&gt;30,6,IF(CZ223&gt;20,7,IF(CZ223&gt;10,8,IF(CZ223&lt;=9,9,”ERROR”))))))))))</f>
        <v>2</v>
      </c>
      <c r="DB223" s="20">
        <v>1345</v>
      </c>
      <c r="DC223" s="20">
        <v>44.833333333333336</v>
      </c>
      <c r="DD223" s="22">
        <v>2E-3</v>
      </c>
      <c r="DE223" s="20">
        <v>0</v>
      </c>
      <c r="DF223" s="20"/>
      <c r="DG223" s="20" t="s">
        <v>16</v>
      </c>
      <c r="DH223" s="20" t="s">
        <v>16</v>
      </c>
      <c r="DI223" s="20">
        <v>2</v>
      </c>
      <c r="DJ223" s="20"/>
      <c r="DK223" s="20" t="s">
        <v>16</v>
      </c>
      <c r="DL223" s="20" t="s">
        <v>16</v>
      </c>
      <c r="DM223" s="20" t="s">
        <v>16</v>
      </c>
      <c r="DN223" s="20"/>
      <c r="DO223" s="33">
        <f t="shared" si="52"/>
        <v>1</v>
      </c>
      <c r="DP223" s="33">
        <f t="shared" si="53"/>
        <v>1</v>
      </c>
      <c r="DQ223" s="33">
        <f t="shared" si="54"/>
        <v>0</v>
      </c>
      <c r="DR223" s="33">
        <f t="shared" si="55"/>
        <v>0</v>
      </c>
      <c r="DS223" s="27">
        <f t="shared" si="56"/>
        <v>84828337320</v>
      </c>
      <c r="DT223" s="27">
        <f t="shared" si="57"/>
        <v>84828337320</v>
      </c>
      <c r="DU223" s="27">
        <f t="shared" si="58"/>
        <v>0</v>
      </c>
      <c r="DV223" s="27">
        <f t="shared" si="59"/>
        <v>0</v>
      </c>
      <c r="DW223" s="27">
        <f t="shared" si="60"/>
        <v>84828337320</v>
      </c>
      <c r="DX223" s="20">
        <v>11</v>
      </c>
      <c r="DY223" s="20">
        <v>177</v>
      </c>
      <c r="DZ223" s="20">
        <v>10</v>
      </c>
      <c r="EA223" s="20">
        <v>5751076428.4799995</v>
      </c>
      <c r="EB223" s="20">
        <v>84828337320</v>
      </c>
      <c r="EC223" s="30">
        <v>0.3</v>
      </c>
      <c r="ED223" s="20">
        <v>1</v>
      </c>
      <c r="EE223" s="30">
        <v>0.1</v>
      </c>
      <c r="EF223" s="30">
        <v>0.1</v>
      </c>
      <c r="EG223" s="20" t="s">
        <v>655</v>
      </c>
      <c r="EH223" s="20">
        <v>84828337320</v>
      </c>
      <c r="EI223" s="20">
        <v>33</v>
      </c>
      <c r="EJ223" s="20">
        <v>3</v>
      </c>
      <c r="EK223" s="20">
        <v>1</v>
      </c>
      <c r="EL223" s="20" t="s">
        <v>281</v>
      </c>
      <c r="EM223" s="20" t="s">
        <v>897</v>
      </c>
      <c r="EN223" s="20" t="s">
        <v>16</v>
      </c>
      <c r="EO223" s="20" t="s">
        <v>16</v>
      </c>
      <c r="EP223" s="20" t="s">
        <v>16</v>
      </c>
      <c r="EQ223" s="20" t="s">
        <v>16</v>
      </c>
      <c r="ER223" s="20" t="s">
        <v>920</v>
      </c>
      <c r="ES223" s="20" t="s">
        <v>921</v>
      </c>
      <c r="ET223" s="20">
        <v>1828108</v>
      </c>
      <c r="EU223" s="20"/>
      <c r="EV223" s="20" t="s">
        <v>922</v>
      </c>
      <c r="EW223" s="20" t="s">
        <v>922</v>
      </c>
      <c r="EX223" s="34">
        <v>112</v>
      </c>
      <c r="EY223" s="59">
        <v>3.7999999999999999E-2</v>
      </c>
      <c r="EZ223" s="21"/>
    </row>
    <row r="224" spans="1:156" s="64" customFormat="1" ht="12.75" customHeight="1" x14ac:dyDescent="0.2">
      <c r="A224" s="64" t="s">
        <v>16</v>
      </c>
      <c r="B224" s="64" t="s">
        <v>343</v>
      </c>
      <c r="C224" s="64" t="s">
        <v>16</v>
      </c>
      <c r="D224" s="64" t="s">
        <v>16</v>
      </c>
      <c r="E224" s="64" t="s">
        <v>16</v>
      </c>
      <c r="F224" s="64" t="s">
        <v>343</v>
      </c>
      <c r="G224" s="20" t="s">
        <v>194</v>
      </c>
      <c r="H224" s="20">
        <v>6228</v>
      </c>
      <c r="I224" s="20" t="s">
        <v>358</v>
      </c>
      <c r="J224" s="22" t="s">
        <v>897</v>
      </c>
      <c r="K224" s="23">
        <v>1</v>
      </c>
      <c r="L224" s="23">
        <v>1</v>
      </c>
      <c r="M224" s="23">
        <v>12</v>
      </c>
      <c r="N224" s="23">
        <v>9</v>
      </c>
      <c r="O224" s="24" t="s">
        <v>204</v>
      </c>
      <c r="P224" s="20" t="s">
        <v>923</v>
      </c>
      <c r="Q224" s="20" t="s">
        <v>916</v>
      </c>
      <c r="R224" s="20" t="s">
        <v>924</v>
      </c>
      <c r="S224" s="20">
        <v>61</v>
      </c>
      <c r="T224" s="25" t="s">
        <v>661</v>
      </c>
      <c r="U224" s="20" t="s">
        <v>925</v>
      </c>
      <c r="V224" s="20" t="s">
        <v>251</v>
      </c>
      <c r="W224" s="26">
        <v>33991</v>
      </c>
      <c r="X224" s="20">
        <v>19</v>
      </c>
      <c r="Y224" s="20" t="s">
        <v>251</v>
      </c>
      <c r="Z224" s="20">
        <f t="shared" si="50"/>
        <v>8788</v>
      </c>
      <c r="AA224" s="20" t="s">
        <v>926</v>
      </c>
      <c r="AB224" s="20">
        <v>46101</v>
      </c>
      <c r="AC224" s="27">
        <v>108602000000</v>
      </c>
      <c r="AD224" s="20" t="s">
        <v>281</v>
      </c>
      <c r="AE224" s="20" t="s">
        <v>16</v>
      </c>
      <c r="AF224" s="20" t="s">
        <v>16</v>
      </c>
      <c r="AG224" s="20" t="s">
        <v>16</v>
      </c>
      <c r="AH224" s="20" t="s">
        <v>16</v>
      </c>
      <c r="AI224" s="20" t="s">
        <v>16</v>
      </c>
      <c r="AJ224" s="20" t="s">
        <v>16</v>
      </c>
      <c r="AK224" s="20" t="s">
        <v>16</v>
      </c>
      <c r="AL224" s="20" t="s">
        <v>16</v>
      </c>
      <c r="AM224" s="20" t="s">
        <v>16</v>
      </c>
      <c r="AN224" s="20" t="s">
        <v>16</v>
      </c>
      <c r="AO224" s="20" t="s">
        <v>16</v>
      </c>
      <c r="AP224" s="28">
        <v>42706</v>
      </c>
      <c r="AQ224" s="26">
        <v>42578</v>
      </c>
      <c r="AR224" s="26" t="s">
        <v>16</v>
      </c>
      <c r="AS224" s="20">
        <v>12</v>
      </c>
      <c r="AT224" s="26">
        <v>42718</v>
      </c>
      <c r="AU224" s="26">
        <v>42593</v>
      </c>
      <c r="AV224" s="26">
        <v>42409</v>
      </c>
      <c r="AW224" s="28">
        <v>42636</v>
      </c>
      <c r="AX224" s="28">
        <v>42684</v>
      </c>
      <c r="AY224" s="28" t="s">
        <v>16</v>
      </c>
      <c r="AZ224" s="28" t="s">
        <v>16</v>
      </c>
      <c r="BA224" s="28" t="s">
        <v>16</v>
      </c>
      <c r="BB224" s="29">
        <v>1</v>
      </c>
      <c r="BC224" s="26">
        <v>42779</v>
      </c>
      <c r="BD224" s="26">
        <v>44124</v>
      </c>
      <c r="BE224" s="26">
        <v>42887</v>
      </c>
      <c r="BF224" s="20" t="s">
        <v>897</v>
      </c>
      <c r="BG224" s="30">
        <v>0.5</v>
      </c>
      <c r="BH224" s="27">
        <v>42414168660</v>
      </c>
      <c r="BI224" s="20">
        <v>1</v>
      </c>
      <c r="BJ224" s="20">
        <v>15</v>
      </c>
      <c r="BK224" s="22">
        <v>6.7796642138405638E-2</v>
      </c>
      <c r="BL224" s="20">
        <v>5751076428.4799995</v>
      </c>
      <c r="BM224" s="20">
        <v>33</v>
      </c>
      <c r="BN224" s="20">
        <v>22</v>
      </c>
      <c r="BO224" s="20">
        <v>21</v>
      </c>
      <c r="BP224" s="20">
        <v>8</v>
      </c>
      <c r="BQ224" s="20" t="s">
        <v>16</v>
      </c>
      <c r="BR224" s="20" t="s">
        <v>16</v>
      </c>
      <c r="BS224" s="20" t="s">
        <v>16</v>
      </c>
      <c r="BT224" s="20">
        <v>3626</v>
      </c>
      <c r="BU224" s="20">
        <v>1253</v>
      </c>
      <c r="BV224" s="20">
        <v>1</v>
      </c>
      <c r="BW224" s="20">
        <v>3</v>
      </c>
      <c r="BX224" s="20">
        <v>1</v>
      </c>
      <c r="BY224" s="20" t="s">
        <v>289</v>
      </c>
      <c r="BZ224" s="20" t="s">
        <v>16</v>
      </c>
      <c r="CA224" s="20" t="s">
        <v>16</v>
      </c>
      <c r="CB224" s="20">
        <v>0</v>
      </c>
      <c r="CC224" s="20">
        <v>0</v>
      </c>
      <c r="CD224" s="20">
        <v>1</v>
      </c>
      <c r="CE224" s="20">
        <f t="shared" si="51"/>
        <v>1</v>
      </c>
      <c r="CF224" s="20" t="str">
        <f t="shared" si="61"/>
        <v>YES</v>
      </c>
      <c r="CG224" s="20" t="str">
        <f t="shared" si="62"/>
        <v>YES</v>
      </c>
      <c r="CH224" s="20">
        <v>2</v>
      </c>
      <c r="CI224" s="27">
        <v>1</v>
      </c>
      <c r="CJ224" s="27">
        <v>5171695983.8699999</v>
      </c>
      <c r="CK224" s="21">
        <v>1</v>
      </c>
      <c r="CL224" s="27">
        <v>5171695983.8699999</v>
      </c>
      <c r="CM224" s="20" t="s">
        <v>16</v>
      </c>
      <c r="CN224" s="20" t="s">
        <v>16</v>
      </c>
      <c r="CO224" s="20" t="s">
        <v>16</v>
      </c>
      <c r="CP224" s="20" t="s">
        <v>16</v>
      </c>
      <c r="CQ224" s="20" t="s">
        <v>16</v>
      </c>
      <c r="CR224" s="20" t="s">
        <v>16</v>
      </c>
      <c r="CS224" s="27">
        <v>84828337320</v>
      </c>
      <c r="CT224" s="79">
        <f>IF(OR(CS224="",CS224="-"),"NA",IF(CS224&gt;10000000000,1,IF(CS224&gt;3000000000,2,IF(CS224&gt;1000000000,3,IF(CS224&gt;600000000,4,IF(CS224&gt;200000000,5,IF(CS224&gt;100000000,6,IF(CS224&gt;50000000,7,IF(CS224&gt;30000000,8,IF(CS224&gt;10000000,9,IF(CS224&gt;7000000,10,IF(CS224&gt;4000000,11,IF(CS224&gt;2000000,12,IF(CS224&gt;1000000,13,IF(CS224&gt;700000,14,IF(CS224&gt;600000,15,IF(CS224&gt;500000,16,IF(CS224&gt;400000,17,IF(CS224&gt;300000,18,IF(CS224&gt;200000,19,IF(CS224&gt;=0,20,ERROR”)))))))))))))))))))))</f>
        <v>1</v>
      </c>
      <c r="CU224" s="27">
        <v>98400871291.199997</v>
      </c>
      <c r="CV224" s="27">
        <f t="shared" si="48"/>
        <v>23773662680</v>
      </c>
      <c r="CW224" s="32">
        <v>0.21890630632953353</v>
      </c>
      <c r="CX224" s="32">
        <v>0.78109369367046644</v>
      </c>
      <c r="CY224" s="27">
        <v>10201128708.800003</v>
      </c>
      <c r="CZ224" s="20">
        <v>213</v>
      </c>
      <c r="DA224" s="66">
        <f>IF(OR(CZ224="",CZ224="-"),"NA",IF(CZ224&gt;300,1,IF(CZ224&gt;200,2,IF(CZ224&gt;100,3,IF(CZ224&gt;50,4,IF(CZ224&gt;40,5,IF(CZ224&gt;30,6,IF(CZ224&gt;20,7,IF(CZ224&gt;10,8,IF(CZ224&lt;=9,9,”ERROR”))))))))))</f>
        <v>2</v>
      </c>
      <c r="DB224" s="20">
        <v>1345</v>
      </c>
      <c r="DC224" s="20">
        <v>44.833333333333336</v>
      </c>
      <c r="DD224" s="22">
        <v>2E-3</v>
      </c>
      <c r="DE224" s="20">
        <v>0</v>
      </c>
      <c r="DF224" s="20"/>
      <c r="DG224" s="20" t="s">
        <v>16</v>
      </c>
      <c r="DH224" s="20" t="s">
        <v>16</v>
      </c>
      <c r="DI224" s="20">
        <v>2</v>
      </c>
      <c r="DJ224" s="20"/>
      <c r="DK224" s="20" t="s">
        <v>16</v>
      </c>
      <c r="DL224" s="20" t="s">
        <v>16</v>
      </c>
      <c r="DM224" s="20" t="s">
        <v>16</v>
      </c>
      <c r="DN224" s="20"/>
      <c r="DO224" s="33">
        <f t="shared" si="52"/>
        <v>1</v>
      </c>
      <c r="DP224" s="33">
        <f t="shared" si="53"/>
        <v>1</v>
      </c>
      <c r="DQ224" s="33">
        <f t="shared" si="54"/>
        <v>0</v>
      </c>
      <c r="DR224" s="33">
        <f t="shared" si="55"/>
        <v>0</v>
      </c>
      <c r="DS224" s="27">
        <f t="shared" si="56"/>
        <v>84828337320</v>
      </c>
      <c r="DT224" s="27">
        <f t="shared" si="57"/>
        <v>84828337320</v>
      </c>
      <c r="DU224" s="27">
        <f t="shared" si="58"/>
        <v>0</v>
      </c>
      <c r="DV224" s="27">
        <f t="shared" si="59"/>
        <v>0</v>
      </c>
      <c r="DW224" s="27">
        <f t="shared" ref="DW224:DW244" si="63">(DS224/DO224)</f>
        <v>84828337320</v>
      </c>
      <c r="DX224" s="20">
        <v>11</v>
      </c>
      <c r="DY224" s="20">
        <v>177</v>
      </c>
      <c r="DZ224" s="20">
        <v>10</v>
      </c>
      <c r="EA224" s="20">
        <v>5751076428.4799995</v>
      </c>
      <c r="EB224" s="20">
        <v>84828337320</v>
      </c>
      <c r="EC224" s="30">
        <v>0.3</v>
      </c>
      <c r="ED224" s="20">
        <v>1</v>
      </c>
      <c r="EE224" s="30">
        <v>0.1</v>
      </c>
      <c r="EF224" s="30">
        <v>0.1</v>
      </c>
      <c r="EG224" s="20" t="s">
        <v>655</v>
      </c>
      <c r="EH224" s="20">
        <v>84828337320</v>
      </c>
      <c r="EI224" s="20">
        <v>33</v>
      </c>
      <c r="EJ224" s="20">
        <v>3</v>
      </c>
      <c r="EK224" s="20">
        <v>1</v>
      </c>
      <c r="EL224" s="20" t="s">
        <v>281</v>
      </c>
      <c r="EM224" s="20" t="s">
        <v>897</v>
      </c>
      <c r="EN224" s="20" t="s">
        <v>16</v>
      </c>
      <c r="EO224" s="20" t="s">
        <v>16</v>
      </c>
      <c r="EP224" s="20" t="s">
        <v>16</v>
      </c>
      <c r="EQ224" s="20" t="s">
        <v>16</v>
      </c>
      <c r="ER224" s="20" t="s">
        <v>927</v>
      </c>
      <c r="ES224" s="20" t="s">
        <v>928</v>
      </c>
      <c r="ET224" s="20">
        <v>61</v>
      </c>
      <c r="EU224" s="20">
        <v>5370</v>
      </c>
      <c r="EV224" s="20" t="s">
        <v>929</v>
      </c>
      <c r="EW224" s="20" t="s">
        <v>251</v>
      </c>
      <c r="EX224" s="34">
        <v>112</v>
      </c>
      <c r="EY224" s="59">
        <v>3.7999999999999999E-2</v>
      </c>
      <c r="EZ224" s="21"/>
    </row>
    <row r="225" spans="1:156" s="64" customFormat="1" ht="12.75" customHeight="1" x14ac:dyDescent="0.2">
      <c r="A225" s="64" t="s">
        <v>16</v>
      </c>
      <c r="B225" s="64" t="s">
        <v>343</v>
      </c>
      <c r="C225" s="64" t="s">
        <v>16</v>
      </c>
      <c r="D225" s="64" t="s">
        <v>16</v>
      </c>
      <c r="E225" s="64" t="s">
        <v>16</v>
      </c>
      <c r="F225" s="64" t="s">
        <v>343</v>
      </c>
      <c r="G225" s="20" t="s">
        <v>194</v>
      </c>
      <c r="H225" s="20">
        <v>6229</v>
      </c>
      <c r="I225" s="20" t="s">
        <v>358</v>
      </c>
      <c r="J225" s="22" t="s">
        <v>897</v>
      </c>
      <c r="K225" s="23">
        <v>1</v>
      </c>
      <c r="L225" s="23">
        <v>1</v>
      </c>
      <c r="M225" s="23">
        <v>12</v>
      </c>
      <c r="N225" s="23">
        <v>10</v>
      </c>
      <c r="O225" s="24" t="s">
        <v>930</v>
      </c>
      <c r="P225" s="20" t="s">
        <v>931</v>
      </c>
      <c r="Q225" s="20" t="s">
        <v>932</v>
      </c>
      <c r="R225" s="20" t="s">
        <v>887</v>
      </c>
      <c r="S225" s="20">
        <v>40</v>
      </c>
      <c r="T225" s="25" t="s">
        <v>617</v>
      </c>
      <c r="U225" s="20" t="s">
        <v>467</v>
      </c>
      <c r="V225" s="20" t="s">
        <v>251</v>
      </c>
      <c r="W225" s="26">
        <v>30519</v>
      </c>
      <c r="X225" s="20" t="s">
        <v>16</v>
      </c>
      <c r="Y225" s="20" t="s">
        <v>918</v>
      </c>
      <c r="Z225" s="20">
        <f t="shared" si="50"/>
        <v>12260</v>
      </c>
      <c r="AA225" s="20" t="s">
        <v>933</v>
      </c>
      <c r="AB225" s="20">
        <v>46101</v>
      </c>
      <c r="AC225" s="27">
        <v>108602000000</v>
      </c>
      <c r="AD225" s="20" t="s">
        <v>281</v>
      </c>
      <c r="AE225" s="20" t="s">
        <v>16</v>
      </c>
      <c r="AF225" s="20" t="s">
        <v>16</v>
      </c>
      <c r="AG225" s="20" t="s">
        <v>16</v>
      </c>
      <c r="AH225" s="20" t="s">
        <v>16</v>
      </c>
      <c r="AI225" s="20" t="s">
        <v>16</v>
      </c>
      <c r="AJ225" s="20" t="s">
        <v>16</v>
      </c>
      <c r="AK225" s="20" t="s">
        <v>16</v>
      </c>
      <c r="AL225" s="20" t="s">
        <v>16</v>
      </c>
      <c r="AM225" s="20" t="s">
        <v>16</v>
      </c>
      <c r="AN225" s="20" t="s">
        <v>16</v>
      </c>
      <c r="AO225" s="20" t="s">
        <v>16</v>
      </c>
      <c r="AP225" s="28">
        <v>42706</v>
      </c>
      <c r="AQ225" s="26">
        <v>42578</v>
      </c>
      <c r="AR225" s="26" t="s">
        <v>16</v>
      </c>
      <c r="AS225" s="20">
        <v>12</v>
      </c>
      <c r="AT225" s="26">
        <v>42718</v>
      </c>
      <c r="AU225" s="26">
        <v>42593</v>
      </c>
      <c r="AV225" s="26">
        <v>42409</v>
      </c>
      <c r="AW225" s="28">
        <v>42636</v>
      </c>
      <c r="AX225" s="28">
        <v>42684</v>
      </c>
      <c r="AY225" s="28" t="s">
        <v>16</v>
      </c>
      <c r="AZ225" s="28" t="s">
        <v>16</v>
      </c>
      <c r="BA225" s="28" t="s">
        <v>16</v>
      </c>
      <c r="BB225" s="29">
        <v>1</v>
      </c>
      <c r="BC225" s="26">
        <v>42779</v>
      </c>
      <c r="BD225" s="26">
        <v>44124</v>
      </c>
      <c r="BE225" s="26">
        <v>42887</v>
      </c>
      <c r="BF225" s="20" t="s">
        <v>897</v>
      </c>
      <c r="BG225" s="30">
        <v>0.5</v>
      </c>
      <c r="BH225" s="27">
        <v>42414168660</v>
      </c>
      <c r="BI225" s="20">
        <v>1</v>
      </c>
      <c r="BJ225" s="20">
        <v>15</v>
      </c>
      <c r="BK225" s="22">
        <v>6.7796642138405638E-2</v>
      </c>
      <c r="BL225" s="20">
        <v>5751076428.4799995</v>
      </c>
      <c r="BM225" s="20">
        <v>33</v>
      </c>
      <c r="BN225" s="20">
        <v>22</v>
      </c>
      <c r="BO225" s="20">
        <v>21</v>
      </c>
      <c r="BP225" s="20">
        <v>8</v>
      </c>
      <c r="BQ225" s="20" t="s">
        <v>16</v>
      </c>
      <c r="BR225" s="20" t="s">
        <v>16</v>
      </c>
      <c r="BS225" s="20" t="s">
        <v>16</v>
      </c>
      <c r="BT225" s="20">
        <v>3626</v>
      </c>
      <c r="BU225" s="20">
        <v>1253</v>
      </c>
      <c r="BV225" s="20">
        <v>1</v>
      </c>
      <c r="BW225" s="20">
        <v>3</v>
      </c>
      <c r="BX225" s="20">
        <v>1</v>
      </c>
      <c r="BY225" s="20" t="s">
        <v>289</v>
      </c>
      <c r="BZ225" s="20" t="s">
        <v>16</v>
      </c>
      <c r="CA225" s="20" t="s">
        <v>16</v>
      </c>
      <c r="CB225" s="20">
        <v>0</v>
      </c>
      <c r="CC225" s="20">
        <v>0</v>
      </c>
      <c r="CD225" s="20">
        <v>1</v>
      </c>
      <c r="CE225" s="20">
        <f t="shared" si="51"/>
        <v>1</v>
      </c>
      <c r="CF225" s="20" t="str">
        <f t="shared" si="61"/>
        <v>YES</v>
      </c>
      <c r="CG225" s="20" t="str">
        <f t="shared" si="62"/>
        <v>YES</v>
      </c>
      <c r="CH225" s="20">
        <v>2</v>
      </c>
      <c r="CI225" s="27">
        <v>1</v>
      </c>
      <c r="CJ225" s="27">
        <v>5171695983.8699999</v>
      </c>
      <c r="CK225" s="21">
        <v>1</v>
      </c>
      <c r="CL225" s="27">
        <v>5171695983.8699999</v>
      </c>
      <c r="CM225" s="20" t="s">
        <v>16</v>
      </c>
      <c r="CN225" s="20" t="s">
        <v>16</v>
      </c>
      <c r="CO225" s="20" t="s">
        <v>16</v>
      </c>
      <c r="CP225" s="20" t="s">
        <v>16</v>
      </c>
      <c r="CQ225" s="20" t="s">
        <v>16</v>
      </c>
      <c r="CR225" s="20" t="s">
        <v>16</v>
      </c>
      <c r="CS225" s="27">
        <v>84828337320</v>
      </c>
      <c r="CT225" s="79">
        <f>IF(OR(CS225="",CS225="-"),"NA",IF(CS225&gt;10000000000,1,IF(CS225&gt;3000000000,2,IF(CS225&gt;1000000000,3,IF(CS225&gt;600000000,4,IF(CS225&gt;200000000,5,IF(CS225&gt;100000000,6,IF(CS225&gt;50000000,7,IF(CS225&gt;30000000,8,IF(CS225&gt;10000000,9,IF(CS225&gt;7000000,10,IF(CS225&gt;4000000,11,IF(CS225&gt;2000000,12,IF(CS225&gt;1000000,13,IF(CS225&gt;700000,14,IF(CS225&gt;600000,15,IF(CS225&gt;500000,16,IF(CS225&gt;400000,17,IF(CS225&gt;300000,18,IF(CS225&gt;200000,19,IF(CS225&gt;=0,20,ERROR”)))))))))))))))))))))</f>
        <v>1</v>
      </c>
      <c r="CU225" s="27">
        <v>98400871291.199997</v>
      </c>
      <c r="CV225" s="27">
        <f t="shared" si="48"/>
        <v>23773662680</v>
      </c>
      <c r="CW225" s="32">
        <v>0.21890630632953353</v>
      </c>
      <c r="CX225" s="32">
        <v>0.78109369367046644</v>
      </c>
      <c r="CY225" s="27">
        <v>10201128708.800003</v>
      </c>
      <c r="CZ225" s="20">
        <v>213</v>
      </c>
      <c r="DA225" s="66">
        <f>IF(OR(CZ225="",CZ225="-"),"NA",IF(CZ225&gt;300,1,IF(CZ225&gt;200,2,IF(CZ225&gt;100,3,IF(CZ225&gt;50,4,IF(CZ225&gt;40,5,IF(CZ225&gt;30,6,IF(CZ225&gt;20,7,IF(CZ225&gt;10,8,IF(CZ225&lt;=9,9,”ERROR”))))))))))</f>
        <v>2</v>
      </c>
      <c r="DB225" s="20">
        <v>1345</v>
      </c>
      <c r="DC225" s="20">
        <v>44.833333333333336</v>
      </c>
      <c r="DD225" s="22">
        <v>2E-3</v>
      </c>
      <c r="DE225" s="20">
        <v>0</v>
      </c>
      <c r="DF225" s="20"/>
      <c r="DG225" s="20" t="s">
        <v>16</v>
      </c>
      <c r="DH225" s="20" t="s">
        <v>16</v>
      </c>
      <c r="DI225" s="20">
        <v>2</v>
      </c>
      <c r="DJ225" s="20"/>
      <c r="DK225" s="20" t="s">
        <v>16</v>
      </c>
      <c r="DL225" s="20" t="s">
        <v>16</v>
      </c>
      <c r="DM225" s="20" t="s">
        <v>16</v>
      </c>
      <c r="DN225" s="20"/>
      <c r="DO225" s="33">
        <f t="shared" si="52"/>
        <v>1</v>
      </c>
      <c r="DP225" s="33">
        <f t="shared" si="53"/>
        <v>1</v>
      </c>
      <c r="DQ225" s="33">
        <f t="shared" si="54"/>
        <v>0</v>
      </c>
      <c r="DR225" s="33">
        <f t="shared" si="55"/>
        <v>0</v>
      </c>
      <c r="DS225" s="27">
        <f t="shared" si="56"/>
        <v>84828337320</v>
      </c>
      <c r="DT225" s="27">
        <f t="shared" si="57"/>
        <v>84828337320</v>
      </c>
      <c r="DU225" s="27">
        <f t="shared" si="58"/>
        <v>0</v>
      </c>
      <c r="DV225" s="27">
        <f t="shared" si="59"/>
        <v>0</v>
      </c>
      <c r="DW225" s="27">
        <f t="shared" si="63"/>
        <v>84828337320</v>
      </c>
      <c r="DX225" s="20">
        <v>11</v>
      </c>
      <c r="DY225" s="20">
        <v>177</v>
      </c>
      <c r="DZ225" s="20">
        <v>10</v>
      </c>
      <c r="EA225" s="20">
        <v>5751076428.4799995</v>
      </c>
      <c r="EB225" s="20">
        <v>84828337320</v>
      </c>
      <c r="EC225" s="30">
        <v>0.3</v>
      </c>
      <c r="ED225" s="20">
        <v>1</v>
      </c>
      <c r="EE225" s="30">
        <v>0.1</v>
      </c>
      <c r="EF225" s="30">
        <v>0.1</v>
      </c>
      <c r="EG225" s="20" t="s">
        <v>655</v>
      </c>
      <c r="EH225" s="20">
        <v>84828337320</v>
      </c>
      <c r="EI225" s="20">
        <v>33</v>
      </c>
      <c r="EJ225" s="20">
        <v>3</v>
      </c>
      <c r="EK225" s="20">
        <v>1</v>
      </c>
      <c r="EL225" s="20" t="s">
        <v>281</v>
      </c>
      <c r="EM225" s="20" t="s">
        <v>897</v>
      </c>
      <c r="EN225" s="20" t="s">
        <v>16</v>
      </c>
      <c r="EO225" s="20" t="s">
        <v>16</v>
      </c>
      <c r="EP225" s="20" t="s">
        <v>16</v>
      </c>
      <c r="EQ225" s="20" t="s">
        <v>16</v>
      </c>
      <c r="ER225" s="20" t="s">
        <v>934</v>
      </c>
      <c r="ES225" s="20" t="s">
        <v>890</v>
      </c>
      <c r="ET225" s="20">
        <v>40</v>
      </c>
      <c r="EU225" s="20">
        <v>1100</v>
      </c>
      <c r="EV225" s="20" t="s">
        <v>500</v>
      </c>
      <c r="EW225" s="20" t="s">
        <v>251</v>
      </c>
      <c r="EX225" s="34">
        <v>112</v>
      </c>
      <c r="EY225" s="59">
        <v>3.7999999999999999E-2</v>
      </c>
      <c r="EZ225" s="21"/>
    </row>
    <row r="226" spans="1:156" s="64" customFormat="1" ht="12.75" customHeight="1" x14ac:dyDescent="0.2">
      <c r="A226" s="64" t="s">
        <v>16</v>
      </c>
      <c r="B226" s="64" t="s">
        <v>343</v>
      </c>
      <c r="C226" s="64" t="s">
        <v>16</v>
      </c>
      <c r="D226" s="64" t="s">
        <v>16</v>
      </c>
      <c r="E226" s="64" t="s">
        <v>16</v>
      </c>
      <c r="F226" s="64" t="s">
        <v>343</v>
      </c>
      <c r="G226" s="20" t="s">
        <v>194</v>
      </c>
      <c r="H226" s="20">
        <v>6230</v>
      </c>
      <c r="I226" s="20" t="s">
        <v>358</v>
      </c>
      <c r="J226" s="22" t="s">
        <v>897</v>
      </c>
      <c r="K226" s="23">
        <v>1</v>
      </c>
      <c r="L226" s="23">
        <v>1</v>
      </c>
      <c r="M226" s="23">
        <v>12</v>
      </c>
      <c r="N226" s="23">
        <v>11</v>
      </c>
      <c r="O226" s="24" t="s">
        <v>935</v>
      </c>
      <c r="P226" s="20" t="s">
        <v>936</v>
      </c>
      <c r="Q226" s="20" t="s">
        <v>937</v>
      </c>
      <c r="R226" s="20" t="s">
        <v>887</v>
      </c>
      <c r="S226" s="20">
        <v>40</v>
      </c>
      <c r="T226" s="25" t="s">
        <v>721</v>
      </c>
      <c r="U226" s="20" t="s">
        <v>467</v>
      </c>
      <c r="V226" s="20" t="s">
        <v>251</v>
      </c>
      <c r="W226" s="26">
        <v>28303</v>
      </c>
      <c r="X226" s="20" t="s">
        <v>16</v>
      </c>
      <c r="Y226" s="20" t="s">
        <v>918</v>
      </c>
      <c r="Z226" s="20">
        <f t="shared" si="50"/>
        <v>14476</v>
      </c>
      <c r="AA226" s="20" t="s">
        <v>933</v>
      </c>
      <c r="AB226" s="20">
        <v>46101</v>
      </c>
      <c r="AC226" s="27">
        <v>108602000000</v>
      </c>
      <c r="AD226" s="20" t="s">
        <v>281</v>
      </c>
      <c r="AE226" s="20" t="s">
        <v>16</v>
      </c>
      <c r="AF226" s="20" t="s">
        <v>16</v>
      </c>
      <c r="AG226" s="20" t="s">
        <v>16</v>
      </c>
      <c r="AH226" s="20" t="s">
        <v>16</v>
      </c>
      <c r="AI226" s="20" t="s">
        <v>16</v>
      </c>
      <c r="AJ226" s="20" t="s">
        <v>16</v>
      </c>
      <c r="AK226" s="20" t="s">
        <v>16</v>
      </c>
      <c r="AL226" s="20" t="s">
        <v>16</v>
      </c>
      <c r="AM226" s="20" t="s">
        <v>16</v>
      </c>
      <c r="AN226" s="20" t="s">
        <v>16</v>
      </c>
      <c r="AO226" s="20" t="s">
        <v>16</v>
      </c>
      <c r="AP226" s="28">
        <v>42706</v>
      </c>
      <c r="AQ226" s="26">
        <v>42578</v>
      </c>
      <c r="AR226" s="26" t="s">
        <v>16</v>
      </c>
      <c r="AS226" s="20">
        <v>12</v>
      </c>
      <c r="AT226" s="26">
        <v>42718</v>
      </c>
      <c r="AU226" s="26">
        <v>42593</v>
      </c>
      <c r="AV226" s="26">
        <v>42409</v>
      </c>
      <c r="AW226" s="28">
        <v>42636</v>
      </c>
      <c r="AX226" s="28">
        <v>42684</v>
      </c>
      <c r="AY226" s="28" t="s">
        <v>16</v>
      </c>
      <c r="AZ226" s="28" t="s">
        <v>16</v>
      </c>
      <c r="BA226" s="28" t="s">
        <v>16</v>
      </c>
      <c r="BB226" s="29">
        <v>1</v>
      </c>
      <c r="BC226" s="26">
        <v>42779</v>
      </c>
      <c r="BD226" s="26">
        <v>44124</v>
      </c>
      <c r="BE226" s="26">
        <v>42887</v>
      </c>
      <c r="BF226" s="20" t="s">
        <v>897</v>
      </c>
      <c r="BG226" s="30">
        <v>0.5</v>
      </c>
      <c r="BH226" s="27">
        <v>42414168660</v>
      </c>
      <c r="BI226" s="20">
        <v>1</v>
      </c>
      <c r="BJ226" s="20">
        <v>15</v>
      </c>
      <c r="BK226" s="22">
        <v>6.7796642138405638E-2</v>
      </c>
      <c r="BL226" s="20">
        <v>5751076428.4799995</v>
      </c>
      <c r="BM226" s="20">
        <v>33</v>
      </c>
      <c r="BN226" s="20">
        <v>22</v>
      </c>
      <c r="BO226" s="20">
        <v>21</v>
      </c>
      <c r="BP226" s="20">
        <v>8</v>
      </c>
      <c r="BQ226" s="20" t="s">
        <v>16</v>
      </c>
      <c r="BR226" s="20" t="s">
        <v>16</v>
      </c>
      <c r="BS226" s="20" t="s">
        <v>16</v>
      </c>
      <c r="BT226" s="20">
        <v>3626</v>
      </c>
      <c r="BU226" s="20">
        <v>1253</v>
      </c>
      <c r="BV226" s="20">
        <v>1</v>
      </c>
      <c r="BW226" s="20">
        <v>3</v>
      </c>
      <c r="BX226" s="20">
        <v>1</v>
      </c>
      <c r="BY226" s="20" t="s">
        <v>289</v>
      </c>
      <c r="BZ226" s="20" t="s">
        <v>16</v>
      </c>
      <c r="CA226" s="20" t="s">
        <v>16</v>
      </c>
      <c r="CB226" s="20">
        <v>0</v>
      </c>
      <c r="CC226" s="20">
        <v>0</v>
      </c>
      <c r="CD226" s="20">
        <v>1</v>
      </c>
      <c r="CE226" s="20">
        <f t="shared" si="51"/>
        <v>1</v>
      </c>
      <c r="CF226" s="20" t="str">
        <f t="shared" si="61"/>
        <v>YES</v>
      </c>
      <c r="CG226" s="20" t="str">
        <f t="shared" si="62"/>
        <v>YES</v>
      </c>
      <c r="CH226" s="20">
        <v>2</v>
      </c>
      <c r="CI226" s="27">
        <v>1</v>
      </c>
      <c r="CJ226" s="27">
        <v>5171695983.8699999</v>
      </c>
      <c r="CK226" s="21">
        <v>1</v>
      </c>
      <c r="CL226" s="27">
        <v>5171695983.8699999</v>
      </c>
      <c r="CM226" s="20" t="s">
        <v>16</v>
      </c>
      <c r="CN226" s="20" t="s">
        <v>16</v>
      </c>
      <c r="CO226" s="20" t="s">
        <v>16</v>
      </c>
      <c r="CP226" s="20" t="s">
        <v>16</v>
      </c>
      <c r="CQ226" s="20" t="s">
        <v>16</v>
      </c>
      <c r="CR226" s="20" t="s">
        <v>16</v>
      </c>
      <c r="CS226" s="27">
        <v>84828337320</v>
      </c>
      <c r="CT226" s="79">
        <f>IF(OR(CS226="",CS226="-"),"NA",IF(CS226&gt;10000000000,1,IF(CS226&gt;3000000000,2,IF(CS226&gt;1000000000,3,IF(CS226&gt;600000000,4,IF(CS226&gt;200000000,5,IF(CS226&gt;100000000,6,IF(CS226&gt;50000000,7,IF(CS226&gt;30000000,8,IF(CS226&gt;10000000,9,IF(CS226&gt;7000000,10,IF(CS226&gt;4000000,11,IF(CS226&gt;2000000,12,IF(CS226&gt;1000000,13,IF(CS226&gt;700000,14,IF(CS226&gt;600000,15,IF(CS226&gt;500000,16,IF(CS226&gt;400000,17,IF(CS226&gt;300000,18,IF(CS226&gt;200000,19,IF(CS226&gt;=0,20,ERROR”)))))))))))))))))))))</f>
        <v>1</v>
      </c>
      <c r="CU226" s="27">
        <v>98400871291.199997</v>
      </c>
      <c r="CV226" s="27">
        <f t="shared" si="48"/>
        <v>23773662680</v>
      </c>
      <c r="CW226" s="32">
        <v>0.21890630632953353</v>
      </c>
      <c r="CX226" s="32">
        <v>0.78109369367046644</v>
      </c>
      <c r="CY226" s="27">
        <v>10201128708.800003</v>
      </c>
      <c r="CZ226" s="20">
        <v>213</v>
      </c>
      <c r="DA226" s="66">
        <f>IF(OR(CZ226="",CZ226="-"),"NA",IF(CZ226&gt;300,1,IF(CZ226&gt;200,2,IF(CZ226&gt;100,3,IF(CZ226&gt;50,4,IF(CZ226&gt;40,5,IF(CZ226&gt;30,6,IF(CZ226&gt;20,7,IF(CZ226&gt;10,8,IF(CZ226&lt;=9,9,”ERROR”))))))))))</f>
        <v>2</v>
      </c>
      <c r="DB226" s="20">
        <v>1345</v>
      </c>
      <c r="DC226" s="20">
        <v>44.833333333333336</v>
      </c>
      <c r="DD226" s="22">
        <v>2E-3</v>
      </c>
      <c r="DE226" s="20">
        <v>0</v>
      </c>
      <c r="DF226" s="20"/>
      <c r="DG226" s="20" t="s">
        <v>16</v>
      </c>
      <c r="DH226" s="20" t="s">
        <v>16</v>
      </c>
      <c r="DI226" s="20">
        <v>2</v>
      </c>
      <c r="DJ226" s="20"/>
      <c r="DK226" s="20" t="s">
        <v>16</v>
      </c>
      <c r="DL226" s="20" t="s">
        <v>16</v>
      </c>
      <c r="DM226" s="20" t="s">
        <v>16</v>
      </c>
      <c r="DN226" s="20"/>
      <c r="DO226" s="33">
        <f t="shared" si="52"/>
        <v>1</v>
      </c>
      <c r="DP226" s="33">
        <f t="shared" si="53"/>
        <v>1</v>
      </c>
      <c r="DQ226" s="33">
        <f t="shared" si="54"/>
        <v>0</v>
      </c>
      <c r="DR226" s="33">
        <f t="shared" si="55"/>
        <v>0</v>
      </c>
      <c r="DS226" s="27">
        <f t="shared" si="56"/>
        <v>84828337320</v>
      </c>
      <c r="DT226" s="27">
        <f t="shared" si="57"/>
        <v>84828337320</v>
      </c>
      <c r="DU226" s="27">
        <f t="shared" si="58"/>
        <v>0</v>
      </c>
      <c r="DV226" s="27">
        <f t="shared" si="59"/>
        <v>0</v>
      </c>
      <c r="DW226" s="27">
        <f t="shared" si="63"/>
        <v>84828337320</v>
      </c>
      <c r="DX226" s="20">
        <v>11</v>
      </c>
      <c r="DY226" s="20">
        <v>177</v>
      </c>
      <c r="DZ226" s="20">
        <v>10</v>
      </c>
      <c r="EA226" s="20">
        <v>5751076428.4799995</v>
      </c>
      <c r="EB226" s="20">
        <v>84828337320</v>
      </c>
      <c r="EC226" s="30">
        <v>0.3</v>
      </c>
      <c r="ED226" s="20">
        <v>1</v>
      </c>
      <c r="EE226" s="30">
        <v>0.1</v>
      </c>
      <c r="EF226" s="30">
        <v>0.1</v>
      </c>
      <c r="EG226" s="20" t="s">
        <v>655</v>
      </c>
      <c r="EH226" s="20">
        <v>84828337320</v>
      </c>
      <c r="EI226" s="20">
        <v>33</v>
      </c>
      <c r="EJ226" s="20">
        <v>3</v>
      </c>
      <c r="EK226" s="20">
        <v>1</v>
      </c>
      <c r="EL226" s="20" t="s">
        <v>281</v>
      </c>
      <c r="EM226" s="20" t="s">
        <v>897</v>
      </c>
      <c r="EN226" s="20" t="s">
        <v>16</v>
      </c>
      <c r="EO226" s="20" t="s">
        <v>16</v>
      </c>
      <c r="EP226" s="20" t="s">
        <v>16</v>
      </c>
      <c r="EQ226" s="20" t="s">
        <v>16</v>
      </c>
      <c r="ER226" s="20" t="s">
        <v>938</v>
      </c>
      <c r="ES226" s="20" t="s">
        <v>890</v>
      </c>
      <c r="ET226" s="20">
        <v>40</v>
      </c>
      <c r="EU226" s="20">
        <v>1100</v>
      </c>
      <c r="EV226" s="20" t="s">
        <v>500</v>
      </c>
      <c r="EW226" s="20" t="s">
        <v>251</v>
      </c>
      <c r="EX226" s="34">
        <v>112</v>
      </c>
      <c r="EY226" s="59">
        <v>3.7999999999999999E-2</v>
      </c>
      <c r="EZ226" s="21"/>
    </row>
    <row r="227" spans="1:156" s="64" customFormat="1" ht="12.75" customHeight="1" x14ac:dyDescent="0.2">
      <c r="A227" s="64" t="s">
        <v>16</v>
      </c>
      <c r="B227" s="64" t="s">
        <v>343</v>
      </c>
      <c r="C227" s="64" t="s">
        <v>16</v>
      </c>
      <c r="D227" s="64" t="s">
        <v>16</v>
      </c>
      <c r="E227" s="64" t="s">
        <v>16</v>
      </c>
      <c r="F227" s="64" t="s">
        <v>343</v>
      </c>
      <c r="G227" s="20" t="s">
        <v>194</v>
      </c>
      <c r="H227" s="20">
        <v>6231</v>
      </c>
      <c r="I227" s="20" t="s">
        <v>358</v>
      </c>
      <c r="J227" s="22" t="s">
        <v>897</v>
      </c>
      <c r="K227" s="23">
        <v>1</v>
      </c>
      <c r="L227" s="23">
        <v>1</v>
      </c>
      <c r="M227" s="23">
        <v>12</v>
      </c>
      <c r="N227" s="23">
        <v>12</v>
      </c>
      <c r="O227" s="24" t="s">
        <v>229</v>
      </c>
      <c r="P227" s="20" t="s">
        <v>864</v>
      </c>
      <c r="Q227" s="20" t="s">
        <v>939</v>
      </c>
      <c r="R227" s="20" t="s">
        <v>866</v>
      </c>
      <c r="S227" s="20">
        <v>27</v>
      </c>
      <c r="T227" s="25" t="s">
        <v>731</v>
      </c>
      <c r="U227" s="20" t="s">
        <v>365</v>
      </c>
      <c r="V227" s="20" t="s">
        <v>251</v>
      </c>
      <c r="W227" s="26" t="s">
        <v>940</v>
      </c>
      <c r="X227" s="20">
        <v>38</v>
      </c>
      <c r="Y227" s="20" t="s">
        <v>251</v>
      </c>
      <c r="Z227" s="20" t="str">
        <f t="shared" si="50"/>
        <v>-</v>
      </c>
      <c r="AA227" s="20" t="s">
        <v>867</v>
      </c>
      <c r="AB227" s="20">
        <v>46101</v>
      </c>
      <c r="AC227" s="27">
        <v>108602000000</v>
      </c>
      <c r="AD227" s="20" t="s">
        <v>281</v>
      </c>
      <c r="AE227" s="20" t="s">
        <v>16</v>
      </c>
      <c r="AF227" s="20" t="s">
        <v>16</v>
      </c>
      <c r="AG227" s="20" t="s">
        <v>16</v>
      </c>
      <c r="AH227" s="20" t="s">
        <v>16</v>
      </c>
      <c r="AI227" s="20" t="s">
        <v>16</v>
      </c>
      <c r="AJ227" s="20" t="s">
        <v>16</v>
      </c>
      <c r="AK227" s="20" t="s">
        <v>16</v>
      </c>
      <c r="AL227" s="20" t="s">
        <v>16</v>
      </c>
      <c r="AM227" s="20" t="s">
        <v>16</v>
      </c>
      <c r="AN227" s="20" t="s">
        <v>16</v>
      </c>
      <c r="AO227" s="20" t="s">
        <v>16</v>
      </c>
      <c r="AP227" s="28">
        <v>42467</v>
      </c>
      <c r="AQ227" s="26">
        <v>42578</v>
      </c>
      <c r="AR227" s="26" t="s">
        <v>16</v>
      </c>
      <c r="AS227" s="20">
        <v>12</v>
      </c>
      <c r="AT227" s="26">
        <v>42482</v>
      </c>
      <c r="AU227" s="26">
        <v>42593</v>
      </c>
      <c r="AV227" s="26">
        <v>42409</v>
      </c>
      <c r="AW227" s="28">
        <v>42636</v>
      </c>
      <c r="AX227" s="28">
        <v>42684</v>
      </c>
      <c r="AY227" s="28" t="s">
        <v>16</v>
      </c>
      <c r="AZ227" s="28" t="s">
        <v>16</v>
      </c>
      <c r="BA227" s="28" t="s">
        <v>16</v>
      </c>
      <c r="BB227" s="29">
        <v>1</v>
      </c>
      <c r="BC227" s="26">
        <v>42779</v>
      </c>
      <c r="BD227" s="26">
        <v>44124</v>
      </c>
      <c r="BE227" s="26">
        <v>42887</v>
      </c>
      <c r="BF227" s="20" t="s">
        <v>897</v>
      </c>
      <c r="BG227" s="30">
        <v>0.5</v>
      </c>
      <c r="BH227" s="27">
        <v>42414168660</v>
      </c>
      <c r="BI227" s="20">
        <v>1</v>
      </c>
      <c r="BJ227" s="20">
        <v>15</v>
      </c>
      <c r="BK227" s="22">
        <v>6.7796642138405638E-2</v>
      </c>
      <c r="BL227" s="20">
        <v>5751076428.4799995</v>
      </c>
      <c r="BM227" s="20">
        <v>33</v>
      </c>
      <c r="BN227" s="20">
        <v>22</v>
      </c>
      <c r="BO227" s="20">
        <v>21</v>
      </c>
      <c r="BP227" s="20">
        <v>8</v>
      </c>
      <c r="BQ227" s="20" t="s">
        <v>16</v>
      </c>
      <c r="BR227" s="20" t="s">
        <v>16</v>
      </c>
      <c r="BS227" s="20" t="s">
        <v>16</v>
      </c>
      <c r="BT227" s="20">
        <v>3626</v>
      </c>
      <c r="BU227" s="20">
        <v>1253</v>
      </c>
      <c r="BV227" s="20">
        <v>1</v>
      </c>
      <c r="BW227" s="20">
        <v>3</v>
      </c>
      <c r="BX227" s="20">
        <v>1</v>
      </c>
      <c r="BY227" s="20" t="s">
        <v>289</v>
      </c>
      <c r="BZ227" s="20" t="s">
        <v>16</v>
      </c>
      <c r="CA227" s="20" t="s">
        <v>16</v>
      </c>
      <c r="CB227" s="20">
        <v>0</v>
      </c>
      <c r="CC227" s="20">
        <v>0</v>
      </c>
      <c r="CD227" s="20">
        <v>1</v>
      </c>
      <c r="CE227" s="20">
        <f t="shared" si="51"/>
        <v>1</v>
      </c>
      <c r="CF227" s="20" t="str">
        <f t="shared" si="61"/>
        <v>YES</v>
      </c>
      <c r="CG227" s="20" t="str">
        <f t="shared" si="62"/>
        <v>YES</v>
      </c>
      <c r="CH227" s="20">
        <v>2</v>
      </c>
      <c r="CI227" s="27">
        <v>1</v>
      </c>
      <c r="CJ227" s="27">
        <v>5171695983.8699999</v>
      </c>
      <c r="CK227" s="21">
        <v>1</v>
      </c>
      <c r="CL227" s="27">
        <v>5171695983.8699999</v>
      </c>
      <c r="CM227" s="20" t="s">
        <v>16</v>
      </c>
      <c r="CN227" s="20" t="s">
        <v>16</v>
      </c>
      <c r="CO227" s="20" t="s">
        <v>16</v>
      </c>
      <c r="CP227" s="20" t="s">
        <v>16</v>
      </c>
      <c r="CQ227" s="20" t="s">
        <v>16</v>
      </c>
      <c r="CR227" s="20" t="s">
        <v>16</v>
      </c>
      <c r="CS227" s="27">
        <v>84828337320</v>
      </c>
      <c r="CT227" s="79">
        <f>IF(OR(CS227="",CS227="-"),"NA",IF(CS227&gt;10000000000,1,IF(CS227&gt;3000000000,2,IF(CS227&gt;1000000000,3,IF(CS227&gt;600000000,4,IF(CS227&gt;200000000,5,IF(CS227&gt;100000000,6,IF(CS227&gt;50000000,7,IF(CS227&gt;30000000,8,IF(CS227&gt;10000000,9,IF(CS227&gt;7000000,10,IF(CS227&gt;4000000,11,IF(CS227&gt;2000000,12,IF(CS227&gt;1000000,13,IF(CS227&gt;700000,14,IF(CS227&gt;600000,15,IF(CS227&gt;500000,16,IF(CS227&gt;400000,17,IF(CS227&gt;300000,18,IF(CS227&gt;200000,19,IF(CS227&gt;=0,20,ERROR”)))))))))))))))))))))</f>
        <v>1</v>
      </c>
      <c r="CU227" s="27">
        <v>98400871291.199997</v>
      </c>
      <c r="CV227" s="27">
        <f t="shared" si="48"/>
        <v>23773662680</v>
      </c>
      <c r="CW227" s="32">
        <v>0.21890630632953353</v>
      </c>
      <c r="CX227" s="32">
        <v>0.78109369367046644</v>
      </c>
      <c r="CY227" s="27">
        <v>10201128708.800003</v>
      </c>
      <c r="CZ227" s="20">
        <v>213</v>
      </c>
      <c r="DA227" s="66">
        <f>IF(OR(CZ227="",CZ227="-"),"NA",IF(CZ227&gt;300,1,IF(CZ227&gt;200,2,IF(CZ227&gt;100,3,IF(CZ227&gt;50,4,IF(CZ227&gt;40,5,IF(CZ227&gt;30,6,IF(CZ227&gt;20,7,IF(CZ227&gt;10,8,IF(CZ227&lt;=9,9,”ERROR”))))))))))</f>
        <v>2</v>
      </c>
      <c r="DB227" s="20">
        <v>1345</v>
      </c>
      <c r="DC227" s="20">
        <v>44.833333333333336</v>
      </c>
      <c r="DD227" s="22">
        <v>2E-3</v>
      </c>
      <c r="DE227" s="20">
        <v>0</v>
      </c>
      <c r="DF227" s="20"/>
      <c r="DG227" s="20" t="s">
        <v>16</v>
      </c>
      <c r="DH227" s="20" t="s">
        <v>16</v>
      </c>
      <c r="DI227" s="20">
        <v>2</v>
      </c>
      <c r="DJ227" s="20"/>
      <c r="DK227" s="20" t="s">
        <v>16</v>
      </c>
      <c r="DL227" s="20" t="s">
        <v>16</v>
      </c>
      <c r="DM227" s="20" t="s">
        <v>16</v>
      </c>
      <c r="DN227" s="20"/>
      <c r="DO227" s="33">
        <f t="shared" si="52"/>
        <v>2</v>
      </c>
      <c r="DP227" s="33">
        <f t="shared" si="53"/>
        <v>2</v>
      </c>
      <c r="DQ227" s="33">
        <f t="shared" si="54"/>
        <v>0</v>
      </c>
      <c r="DR227" s="33">
        <f t="shared" si="55"/>
        <v>0</v>
      </c>
      <c r="DS227" s="27">
        <f t="shared" si="56"/>
        <v>92383984797</v>
      </c>
      <c r="DT227" s="27">
        <f t="shared" si="57"/>
        <v>92383984797</v>
      </c>
      <c r="DU227" s="27">
        <f t="shared" si="58"/>
        <v>0</v>
      </c>
      <c r="DV227" s="27">
        <f t="shared" si="59"/>
        <v>0</v>
      </c>
      <c r="DW227" s="27">
        <f t="shared" si="63"/>
        <v>46191992398.5</v>
      </c>
      <c r="DX227" s="20">
        <v>11</v>
      </c>
      <c r="DY227" s="20">
        <v>177</v>
      </c>
      <c r="DZ227" s="20">
        <v>10</v>
      </c>
      <c r="EA227" s="20">
        <v>5751076428.4799995</v>
      </c>
      <c r="EB227" s="20">
        <v>84828337320</v>
      </c>
      <c r="EC227" s="30">
        <v>0.3</v>
      </c>
      <c r="ED227" s="20">
        <v>1</v>
      </c>
      <c r="EE227" s="30">
        <v>0.1</v>
      </c>
      <c r="EF227" s="30">
        <v>0.1</v>
      </c>
      <c r="EG227" s="20" t="s">
        <v>655</v>
      </c>
      <c r="EH227" s="20">
        <v>84828337320</v>
      </c>
      <c r="EI227" s="20">
        <v>33</v>
      </c>
      <c r="EJ227" s="20">
        <v>3</v>
      </c>
      <c r="EK227" s="20">
        <v>1</v>
      </c>
      <c r="EL227" s="20" t="s">
        <v>281</v>
      </c>
      <c r="EM227" s="20" t="s">
        <v>897</v>
      </c>
      <c r="EN227" s="20" t="s">
        <v>16</v>
      </c>
      <c r="EO227" s="20" t="s">
        <v>16</v>
      </c>
      <c r="EP227" s="20" t="s">
        <v>16</v>
      </c>
      <c r="EQ227" s="20" t="s">
        <v>16</v>
      </c>
      <c r="ER227" s="20" t="s">
        <v>871</v>
      </c>
      <c r="ES227" s="20" t="s">
        <v>872</v>
      </c>
      <c r="ET227" s="20">
        <v>27</v>
      </c>
      <c r="EU227" s="20">
        <v>3810</v>
      </c>
      <c r="EV227" s="20" t="s">
        <v>406</v>
      </c>
      <c r="EW227" s="20" t="s">
        <v>251</v>
      </c>
      <c r="EX227" s="34">
        <v>112</v>
      </c>
      <c r="EY227" s="59">
        <v>3.7999999999999999E-2</v>
      </c>
      <c r="EZ227" s="21"/>
    </row>
    <row r="228" spans="1:156" s="64" customFormat="1" ht="12.75" customHeight="1" x14ac:dyDescent="0.2">
      <c r="A228" s="64" t="s">
        <v>941</v>
      </c>
      <c r="B228" s="64" t="s">
        <v>396</v>
      </c>
      <c r="C228" s="64">
        <v>1186773</v>
      </c>
      <c r="D228" s="64" t="s">
        <v>941</v>
      </c>
      <c r="E228" s="64" t="s">
        <v>942</v>
      </c>
      <c r="F228" s="64" t="s">
        <v>396</v>
      </c>
      <c r="G228" s="20" t="s">
        <v>194</v>
      </c>
      <c r="H228" s="20">
        <v>6220</v>
      </c>
      <c r="I228" s="20" t="s">
        <v>358</v>
      </c>
      <c r="J228" s="22" t="s">
        <v>943</v>
      </c>
      <c r="K228" s="23">
        <v>1</v>
      </c>
      <c r="L228" s="23">
        <v>1</v>
      </c>
      <c r="M228" s="23">
        <v>3</v>
      </c>
      <c r="N228" s="23">
        <v>1</v>
      </c>
      <c r="O228" s="24" t="s">
        <v>209</v>
      </c>
      <c r="P228" s="20" t="s">
        <v>944</v>
      </c>
      <c r="Q228" s="20" t="s">
        <v>945</v>
      </c>
      <c r="R228" s="20" t="s">
        <v>946</v>
      </c>
      <c r="S228" s="20">
        <v>49</v>
      </c>
      <c r="T228" s="25" t="s">
        <v>617</v>
      </c>
      <c r="U228" s="20" t="s">
        <v>695</v>
      </c>
      <c r="V228" s="20" t="s">
        <v>251</v>
      </c>
      <c r="W228" s="26">
        <v>39238</v>
      </c>
      <c r="X228" s="20">
        <v>18</v>
      </c>
      <c r="Y228" s="20" t="s">
        <v>251</v>
      </c>
      <c r="Z228" s="20">
        <f t="shared" si="50"/>
        <v>3555</v>
      </c>
      <c r="AA228" s="20" t="s">
        <v>947</v>
      </c>
      <c r="AB228" s="20">
        <v>46101</v>
      </c>
      <c r="AC228" s="27">
        <v>1173000000</v>
      </c>
      <c r="AD228" s="20" t="s">
        <v>281</v>
      </c>
      <c r="AE228" s="20" t="s">
        <v>16</v>
      </c>
      <c r="AF228" s="20" t="s">
        <v>16</v>
      </c>
      <c r="AG228" s="20" t="s">
        <v>16</v>
      </c>
      <c r="AH228" s="20" t="s">
        <v>16</v>
      </c>
      <c r="AI228" s="20" t="s">
        <v>16</v>
      </c>
      <c r="AJ228" s="20" t="s">
        <v>16</v>
      </c>
      <c r="AK228" s="20" t="s">
        <v>16</v>
      </c>
      <c r="AL228" s="20" t="s">
        <v>16</v>
      </c>
      <c r="AM228" s="20" t="s">
        <v>16</v>
      </c>
      <c r="AN228" s="20" t="s">
        <v>16</v>
      </c>
      <c r="AO228" s="20" t="s">
        <v>16</v>
      </c>
      <c r="AP228" s="26">
        <v>42447</v>
      </c>
      <c r="AQ228" s="26" t="s">
        <v>948</v>
      </c>
      <c r="AR228" s="26" t="s">
        <v>16</v>
      </c>
      <c r="AS228" s="20">
        <v>3</v>
      </c>
      <c r="AT228" s="26">
        <v>42459</v>
      </c>
      <c r="AU228" s="26">
        <v>42593</v>
      </c>
      <c r="AV228" s="26">
        <v>42689</v>
      </c>
      <c r="AW228" s="28">
        <v>42594</v>
      </c>
      <c r="AX228" s="28">
        <v>42718</v>
      </c>
      <c r="AY228" s="28" t="s">
        <v>16</v>
      </c>
      <c r="AZ228" s="28" t="s">
        <v>16</v>
      </c>
      <c r="BA228" s="28" t="s">
        <v>16</v>
      </c>
      <c r="BB228" s="29">
        <v>0</v>
      </c>
      <c r="BC228" s="26">
        <v>42793</v>
      </c>
      <c r="BD228" s="26">
        <v>43452</v>
      </c>
      <c r="BE228" s="26">
        <v>42918</v>
      </c>
      <c r="BF228" s="20" t="s">
        <v>943</v>
      </c>
      <c r="BG228" s="20">
        <v>0</v>
      </c>
      <c r="BH228" s="27">
        <v>0</v>
      </c>
      <c r="BI228" s="20">
        <v>1</v>
      </c>
      <c r="BJ228" s="20">
        <v>15</v>
      </c>
      <c r="BK228" s="22">
        <v>0.14000000000000001</v>
      </c>
      <c r="BL228" s="20">
        <v>173903989</v>
      </c>
      <c r="BM228" s="20">
        <v>19</v>
      </c>
      <c r="BN228" s="20">
        <v>18</v>
      </c>
      <c r="BO228" s="20">
        <v>14</v>
      </c>
      <c r="BP228" s="20">
        <v>9</v>
      </c>
      <c r="BQ228" s="20" t="s">
        <v>16</v>
      </c>
      <c r="BR228" s="20" t="s">
        <v>16</v>
      </c>
      <c r="BS228" s="20" t="s">
        <v>16</v>
      </c>
      <c r="BT228" s="20">
        <v>642</v>
      </c>
      <c r="BU228" s="20">
        <v>60</v>
      </c>
      <c r="BV228" s="20">
        <v>1</v>
      </c>
      <c r="BW228" s="20">
        <v>7</v>
      </c>
      <c r="BX228" s="20">
        <v>4</v>
      </c>
      <c r="BY228" s="20" t="s">
        <v>289</v>
      </c>
      <c r="BZ228" s="20" t="s">
        <v>341</v>
      </c>
      <c r="CA228" s="20">
        <v>3</v>
      </c>
      <c r="CB228" s="20">
        <v>0</v>
      </c>
      <c r="CC228" s="20">
        <v>1</v>
      </c>
      <c r="CD228" s="20">
        <v>3</v>
      </c>
      <c r="CE228" s="20">
        <f t="shared" si="51"/>
        <v>4</v>
      </c>
      <c r="CF228" s="20" t="str">
        <f t="shared" si="61"/>
        <v>YES</v>
      </c>
      <c r="CG228" s="20" t="str">
        <f t="shared" si="62"/>
        <v>YES</v>
      </c>
      <c r="CH228" s="20">
        <v>3</v>
      </c>
      <c r="CI228" s="27">
        <v>4</v>
      </c>
      <c r="CJ228" s="27">
        <v>71211553.359999999</v>
      </c>
      <c r="CK228" s="21">
        <v>1</v>
      </c>
      <c r="CL228" s="27">
        <v>302111015.43000001</v>
      </c>
      <c r="CM228" s="20" t="s">
        <v>16</v>
      </c>
      <c r="CN228" s="20" t="s">
        <v>16</v>
      </c>
      <c r="CO228" s="20" t="s">
        <v>16</v>
      </c>
      <c r="CP228" s="20" t="s">
        <v>16</v>
      </c>
      <c r="CQ228" s="20" t="s">
        <v>16</v>
      </c>
      <c r="CR228" s="20" t="s">
        <v>16</v>
      </c>
      <c r="CS228" s="27">
        <v>1242171350</v>
      </c>
      <c r="CT228" s="79">
        <f>IF(OR(CS228="",CS228="-"),"NA",IF(CS228&gt;10000000000,1,IF(CS228&gt;3000000000,2,IF(CS228&gt;1000000000,3,IF(CS228&gt;600000000,4,IF(CS228&gt;200000000,5,IF(CS228&gt;100000000,6,IF(CS228&gt;50000000,7,IF(CS228&gt;30000000,8,IF(CS228&gt;10000000,9,IF(CS228&gt;7000000,10,IF(CS228&gt;4000000,11,IF(CS228&gt;2000000,12,IF(CS228&gt;1000000,13,IF(CS228&gt;700000,14,IF(CS228&gt;600000,15,IF(CS228&gt;500000,16,IF(CS228&gt;400000,17,IF(CS228&gt;300000,18,IF(CS228&gt;200000,19,IF(CS228&gt;=0,20,ERROR”)))))))))))))))))))))</f>
        <v>3</v>
      </c>
      <c r="CU228" s="27">
        <v>1440918766</v>
      </c>
      <c r="CV228" s="27">
        <f t="shared" si="48"/>
        <v>-69171350</v>
      </c>
      <c r="CW228" s="32">
        <v>-5.8969607843137255E-2</v>
      </c>
      <c r="CX228" s="32">
        <v>1.0589696078431372</v>
      </c>
      <c r="CY228" s="27">
        <v>-267918766</v>
      </c>
      <c r="CZ228" s="20">
        <v>125</v>
      </c>
      <c r="DA228" s="66">
        <f>IF(OR(CZ228="",CZ228="-"),"NA",IF(CZ228&gt;300,1,IF(CZ228&gt;200,2,IF(CZ228&gt;100,3,IF(CZ228&gt;50,4,IF(CZ228&gt;40,5,IF(CZ228&gt;30,6,IF(CZ228&gt;20,7,IF(CZ228&gt;10,8,IF(CZ228&lt;=9,9,”ERROR”))))))))))</f>
        <v>3</v>
      </c>
      <c r="DB228" s="20">
        <v>659</v>
      </c>
      <c r="DC228" s="20">
        <v>21.966666666666665</v>
      </c>
      <c r="DD228" s="20" t="s">
        <v>16</v>
      </c>
      <c r="DE228" s="20">
        <v>0</v>
      </c>
      <c r="DF228" s="20"/>
      <c r="DG228" s="20">
        <v>0</v>
      </c>
      <c r="DH228" s="20">
        <v>0</v>
      </c>
      <c r="DI228" s="20">
        <v>2</v>
      </c>
      <c r="DJ228" s="20">
        <v>2</v>
      </c>
      <c r="DK228" s="20" t="s">
        <v>16</v>
      </c>
      <c r="DL228" s="20" t="s">
        <v>16</v>
      </c>
      <c r="DM228" s="20" t="s">
        <v>16</v>
      </c>
      <c r="DN228" s="20"/>
      <c r="DO228" s="33">
        <f t="shared" si="52"/>
        <v>3</v>
      </c>
      <c r="DP228" s="33">
        <f t="shared" si="53"/>
        <v>2</v>
      </c>
      <c r="DQ228" s="33">
        <f t="shared" si="54"/>
        <v>0</v>
      </c>
      <c r="DR228" s="33">
        <f t="shared" si="55"/>
        <v>1</v>
      </c>
      <c r="DS228" s="27">
        <f t="shared" si="56"/>
        <v>1258171679.55</v>
      </c>
      <c r="DT228" s="27">
        <f t="shared" si="57"/>
        <v>1247210006</v>
      </c>
      <c r="DU228" s="27">
        <f t="shared" si="58"/>
        <v>10961673.550000001</v>
      </c>
      <c r="DV228" s="27">
        <f t="shared" si="59"/>
        <v>0</v>
      </c>
      <c r="DW228" s="27">
        <f t="shared" si="63"/>
        <v>419390559.84999996</v>
      </c>
      <c r="DX228" s="20">
        <v>12</v>
      </c>
      <c r="DY228" s="20">
        <v>144</v>
      </c>
      <c r="DZ228" s="20">
        <v>12</v>
      </c>
      <c r="EA228" s="20">
        <v>89.88</v>
      </c>
      <c r="EB228" s="20">
        <v>1242171350</v>
      </c>
      <c r="EC228" s="27" t="s">
        <v>16</v>
      </c>
      <c r="ED228" s="20" t="s">
        <v>16</v>
      </c>
      <c r="EE228" s="20">
        <v>0</v>
      </c>
      <c r="EF228" s="30">
        <v>0.1</v>
      </c>
      <c r="EG228" s="27" t="s">
        <v>16</v>
      </c>
      <c r="EH228" s="20">
        <v>1242171350</v>
      </c>
      <c r="EI228" s="20">
        <v>19</v>
      </c>
      <c r="EJ228" s="20">
        <v>7</v>
      </c>
      <c r="EK228" s="20">
        <v>4</v>
      </c>
      <c r="EL228" s="20" t="s">
        <v>281</v>
      </c>
      <c r="EM228" s="20" t="s">
        <v>943</v>
      </c>
      <c r="EN228" s="20" t="s">
        <v>16</v>
      </c>
      <c r="EO228" s="20" t="s">
        <v>16</v>
      </c>
      <c r="EP228" s="20" t="s">
        <v>16</v>
      </c>
      <c r="EQ228" s="20">
        <v>642</v>
      </c>
      <c r="ER228" s="20" t="s">
        <v>949</v>
      </c>
      <c r="ES228" s="20" t="s">
        <v>946</v>
      </c>
      <c r="ET228" s="20">
        <v>49</v>
      </c>
      <c r="EU228" s="25" t="s">
        <v>617</v>
      </c>
      <c r="EV228" s="20" t="s">
        <v>695</v>
      </c>
      <c r="EW228" s="20" t="s">
        <v>251</v>
      </c>
      <c r="EX228" s="34">
        <v>156</v>
      </c>
      <c r="EY228" s="59">
        <v>0.1268</v>
      </c>
      <c r="EZ228" s="21"/>
    </row>
    <row r="229" spans="1:156" s="64" customFormat="1" ht="12.75" customHeight="1" x14ac:dyDescent="0.2">
      <c r="A229" s="64" t="s">
        <v>16</v>
      </c>
      <c r="B229" s="64" t="s">
        <v>396</v>
      </c>
      <c r="C229" s="64" t="s">
        <v>16</v>
      </c>
      <c r="E229" s="64" t="s">
        <v>16</v>
      </c>
      <c r="F229" s="64" t="s">
        <v>396</v>
      </c>
      <c r="G229" s="20" t="s">
        <v>194</v>
      </c>
      <c r="H229" s="20">
        <v>6221</v>
      </c>
      <c r="I229" s="20" t="s">
        <v>358</v>
      </c>
      <c r="J229" s="22" t="s">
        <v>943</v>
      </c>
      <c r="K229" s="23">
        <v>1</v>
      </c>
      <c r="L229" s="23">
        <v>1</v>
      </c>
      <c r="M229" s="23">
        <v>3</v>
      </c>
      <c r="N229" s="23">
        <v>2</v>
      </c>
      <c r="O229" s="24" t="s">
        <v>208</v>
      </c>
      <c r="P229" s="20" t="s">
        <v>950</v>
      </c>
      <c r="Q229" s="20" t="s">
        <v>945</v>
      </c>
      <c r="R229" s="20" t="s">
        <v>951</v>
      </c>
      <c r="S229" s="20">
        <v>13</v>
      </c>
      <c r="T229" s="25" t="s">
        <v>952</v>
      </c>
      <c r="U229" s="20" t="s">
        <v>918</v>
      </c>
      <c r="V229" s="20" t="s">
        <v>918</v>
      </c>
      <c r="W229" s="26">
        <v>30314</v>
      </c>
      <c r="X229" s="20" t="s">
        <v>16</v>
      </c>
      <c r="Y229" s="20" t="s">
        <v>918</v>
      </c>
      <c r="Z229" s="20">
        <f t="shared" si="50"/>
        <v>12479</v>
      </c>
      <c r="AA229" s="20" t="s">
        <v>16</v>
      </c>
      <c r="AB229" s="20">
        <v>46101</v>
      </c>
      <c r="AC229" s="27">
        <v>1173000000</v>
      </c>
      <c r="AD229" s="20" t="s">
        <v>281</v>
      </c>
      <c r="AE229" s="20" t="s">
        <v>16</v>
      </c>
      <c r="AF229" s="20" t="s">
        <v>16</v>
      </c>
      <c r="AG229" s="20" t="s">
        <v>16</v>
      </c>
      <c r="AH229" s="20" t="s">
        <v>16</v>
      </c>
      <c r="AI229" s="20" t="s">
        <v>16</v>
      </c>
      <c r="AJ229" s="20" t="s">
        <v>16</v>
      </c>
      <c r="AK229" s="20" t="s">
        <v>16</v>
      </c>
      <c r="AL229" s="20" t="s">
        <v>16</v>
      </c>
      <c r="AM229" s="20" t="s">
        <v>16</v>
      </c>
      <c r="AN229" s="20" t="s">
        <v>16</v>
      </c>
      <c r="AO229" s="20" t="s">
        <v>16</v>
      </c>
      <c r="AP229" s="28">
        <v>42528</v>
      </c>
      <c r="AQ229" s="26" t="s">
        <v>948</v>
      </c>
      <c r="AR229" s="26" t="s">
        <v>16</v>
      </c>
      <c r="AS229" s="20">
        <v>3</v>
      </c>
      <c r="AT229" s="26">
        <v>42545</v>
      </c>
      <c r="AU229" s="26">
        <v>42593</v>
      </c>
      <c r="AV229" s="26">
        <v>42689</v>
      </c>
      <c r="AW229" s="28">
        <v>42594</v>
      </c>
      <c r="AX229" s="28">
        <v>42718</v>
      </c>
      <c r="AY229" s="28" t="s">
        <v>16</v>
      </c>
      <c r="AZ229" s="28" t="s">
        <v>16</v>
      </c>
      <c r="BA229" s="28" t="s">
        <v>16</v>
      </c>
      <c r="BB229" s="29">
        <v>0</v>
      </c>
      <c r="BC229" s="26">
        <v>42793</v>
      </c>
      <c r="BD229" s="26">
        <v>43452</v>
      </c>
      <c r="BE229" s="26">
        <v>42918</v>
      </c>
      <c r="BF229" s="20" t="s">
        <v>943</v>
      </c>
      <c r="BG229" s="20">
        <v>0</v>
      </c>
      <c r="BH229" s="27">
        <v>0</v>
      </c>
      <c r="BI229" s="20">
        <v>1</v>
      </c>
      <c r="BJ229" s="20">
        <v>15</v>
      </c>
      <c r="BK229" s="22">
        <v>0.14000000000000001</v>
      </c>
      <c r="BL229" s="20">
        <v>173903989</v>
      </c>
      <c r="BM229" s="20">
        <v>19</v>
      </c>
      <c r="BN229" s="20">
        <v>18</v>
      </c>
      <c r="BO229" s="20">
        <v>14</v>
      </c>
      <c r="BP229" s="20">
        <v>9</v>
      </c>
      <c r="BQ229" s="20" t="s">
        <v>16</v>
      </c>
      <c r="BR229" s="20" t="s">
        <v>16</v>
      </c>
      <c r="BS229" s="20" t="s">
        <v>16</v>
      </c>
      <c r="BT229" s="20">
        <v>642</v>
      </c>
      <c r="BU229" s="20">
        <v>60</v>
      </c>
      <c r="BV229" s="20">
        <v>1</v>
      </c>
      <c r="BW229" s="20">
        <v>7</v>
      </c>
      <c r="BX229" s="20">
        <v>4</v>
      </c>
      <c r="BY229" s="20" t="s">
        <v>289</v>
      </c>
      <c r="BZ229" s="20" t="s">
        <v>341</v>
      </c>
      <c r="CA229" s="20">
        <v>3</v>
      </c>
      <c r="CB229" s="20">
        <v>0</v>
      </c>
      <c r="CC229" s="20">
        <v>1</v>
      </c>
      <c r="CD229" s="20">
        <v>3</v>
      </c>
      <c r="CE229" s="20">
        <f t="shared" si="51"/>
        <v>4</v>
      </c>
      <c r="CF229" s="20" t="str">
        <f t="shared" si="61"/>
        <v>YES</v>
      </c>
      <c r="CG229" s="20" t="str">
        <f t="shared" si="62"/>
        <v>YES</v>
      </c>
      <c r="CH229" s="20">
        <v>3</v>
      </c>
      <c r="CI229" s="27">
        <v>4</v>
      </c>
      <c r="CJ229" s="27">
        <v>71211553.359999999</v>
      </c>
      <c r="CK229" s="21">
        <v>1</v>
      </c>
      <c r="CL229" s="27">
        <v>302111015.43000001</v>
      </c>
      <c r="CM229" s="20" t="s">
        <v>16</v>
      </c>
      <c r="CN229" s="20" t="s">
        <v>16</v>
      </c>
      <c r="CO229" s="20" t="s">
        <v>16</v>
      </c>
      <c r="CP229" s="20" t="s">
        <v>16</v>
      </c>
      <c r="CQ229" s="20" t="s">
        <v>16</v>
      </c>
      <c r="CR229" s="20" t="s">
        <v>16</v>
      </c>
      <c r="CS229" s="27">
        <v>1242171350</v>
      </c>
      <c r="CT229" s="79">
        <f>IF(OR(CS229="",CS229="-"),"NA",IF(CS229&gt;10000000000,1,IF(CS229&gt;3000000000,2,IF(CS229&gt;1000000000,3,IF(CS229&gt;600000000,4,IF(CS229&gt;200000000,5,IF(CS229&gt;100000000,6,IF(CS229&gt;50000000,7,IF(CS229&gt;30000000,8,IF(CS229&gt;10000000,9,IF(CS229&gt;7000000,10,IF(CS229&gt;4000000,11,IF(CS229&gt;2000000,12,IF(CS229&gt;1000000,13,IF(CS229&gt;700000,14,IF(CS229&gt;600000,15,IF(CS229&gt;500000,16,IF(CS229&gt;400000,17,IF(CS229&gt;300000,18,IF(CS229&gt;200000,19,IF(CS229&gt;=0,20,ERROR”)))))))))))))))))))))</f>
        <v>3</v>
      </c>
      <c r="CU229" s="27">
        <v>1440918766</v>
      </c>
      <c r="CV229" s="27">
        <f t="shared" si="48"/>
        <v>-69171350</v>
      </c>
      <c r="CW229" s="32">
        <v>-5.8969607843137255E-2</v>
      </c>
      <c r="CX229" s="32">
        <v>1.0589696078431372</v>
      </c>
      <c r="CY229" s="27">
        <v>-267918766</v>
      </c>
      <c r="CZ229" s="20">
        <v>125</v>
      </c>
      <c r="DA229" s="66">
        <f>IF(OR(CZ229="",CZ229="-"),"NA",IF(CZ229&gt;300,1,IF(CZ229&gt;200,2,IF(CZ229&gt;100,3,IF(CZ229&gt;50,4,IF(CZ229&gt;40,5,IF(CZ229&gt;30,6,IF(CZ229&gt;20,7,IF(CZ229&gt;10,8,IF(CZ229&lt;=9,9,”ERROR”))))))))))</f>
        <v>3</v>
      </c>
      <c r="DB229" s="20">
        <v>659</v>
      </c>
      <c r="DC229" s="20">
        <v>21.966666666666665</v>
      </c>
      <c r="DD229" s="20" t="s">
        <v>16</v>
      </c>
      <c r="DE229" s="20">
        <v>0</v>
      </c>
      <c r="DF229" s="20"/>
      <c r="DG229" s="20" t="s">
        <v>16</v>
      </c>
      <c r="DH229" s="20" t="s">
        <v>16</v>
      </c>
      <c r="DI229" s="20">
        <v>2</v>
      </c>
      <c r="DJ229" s="20"/>
      <c r="DK229" s="20" t="s">
        <v>16</v>
      </c>
      <c r="DL229" s="20" t="s">
        <v>16</v>
      </c>
      <c r="DM229" s="20" t="s">
        <v>16</v>
      </c>
      <c r="DN229" s="20"/>
      <c r="DO229" s="33">
        <f t="shared" si="52"/>
        <v>1</v>
      </c>
      <c r="DP229" s="33">
        <f t="shared" si="53"/>
        <v>1</v>
      </c>
      <c r="DQ229" s="33">
        <f t="shared" si="54"/>
        <v>0</v>
      </c>
      <c r="DR229" s="33">
        <f t="shared" si="55"/>
        <v>0</v>
      </c>
      <c r="DS229" s="27">
        <f t="shared" si="56"/>
        <v>1242171350</v>
      </c>
      <c r="DT229" s="27">
        <f t="shared" si="57"/>
        <v>1242171350</v>
      </c>
      <c r="DU229" s="27">
        <f t="shared" si="58"/>
        <v>0</v>
      </c>
      <c r="DV229" s="27">
        <f t="shared" si="59"/>
        <v>0</v>
      </c>
      <c r="DW229" s="27">
        <f t="shared" si="63"/>
        <v>1242171350</v>
      </c>
      <c r="DX229" s="20">
        <v>12</v>
      </c>
      <c r="DY229" s="20">
        <v>144</v>
      </c>
      <c r="DZ229" s="20">
        <v>12</v>
      </c>
      <c r="EA229" s="20" t="s">
        <v>16</v>
      </c>
      <c r="EB229" s="20">
        <v>1242171350</v>
      </c>
      <c r="EC229" s="27" t="s">
        <v>16</v>
      </c>
      <c r="ED229" s="20">
        <v>1</v>
      </c>
      <c r="EE229" s="20">
        <v>0</v>
      </c>
      <c r="EF229" s="30">
        <v>0.1</v>
      </c>
      <c r="EG229" s="27" t="s">
        <v>16</v>
      </c>
      <c r="EH229" s="20">
        <v>1242171350</v>
      </c>
      <c r="EI229" s="20">
        <v>19</v>
      </c>
      <c r="EJ229" s="20">
        <v>7</v>
      </c>
      <c r="EK229" s="20">
        <v>4</v>
      </c>
      <c r="EL229" s="20" t="s">
        <v>281</v>
      </c>
      <c r="EM229" s="20" t="s">
        <v>943</v>
      </c>
      <c r="EN229" s="20" t="s">
        <v>16</v>
      </c>
      <c r="EO229" s="20" t="s">
        <v>16</v>
      </c>
      <c r="EP229" s="20" t="s">
        <v>16</v>
      </c>
      <c r="EQ229" s="20" t="s">
        <v>16</v>
      </c>
      <c r="ER229" s="20" t="s">
        <v>953</v>
      </c>
      <c r="ES229" s="20" t="s">
        <v>951</v>
      </c>
      <c r="ET229" s="20">
        <v>13</v>
      </c>
      <c r="EU229" s="25" t="s">
        <v>952</v>
      </c>
      <c r="EV229" s="20" t="s">
        <v>918</v>
      </c>
      <c r="EW229" s="20" t="s">
        <v>918</v>
      </c>
      <c r="EX229" s="34">
        <v>156</v>
      </c>
      <c r="EY229" s="59">
        <v>0.1268</v>
      </c>
      <c r="EZ229" s="21"/>
    </row>
    <row r="230" spans="1:156" s="64" customFormat="1" ht="12.75" customHeight="1" x14ac:dyDescent="0.2">
      <c r="A230" s="64" t="s">
        <v>16</v>
      </c>
      <c r="B230" s="64" t="s">
        <v>396</v>
      </c>
      <c r="C230" s="64" t="s">
        <v>16</v>
      </c>
      <c r="E230" s="64" t="s">
        <v>16</v>
      </c>
      <c r="F230" s="64" t="s">
        <v>396</v>
      </c>
      <c r="G230" s="20" t="s">
        <v>194</v>
      </c>
      <c r="H230" s="20">
        <v>6222</v>
      </c>
      <c r="I230" s="20" t="s">
        <v>358</v>
      </c>
      <c r="J230" s="22" t="s">
        <v>943</v>
      </c>
      <c r="K230" s="23">
        <v>1</v>
      </c>
      <c r="L230" s="23">
        <v>1</v>
      </c>
      <c r="M230" s="23">
        <v>3</v>
      </c>
      <c r="N230" s="23">
        <v>3</v>
      </c>
      <c r="O230" s="24" t="s">
        <v>210</v>
      </c>
      <c r="P230" s="20" t="s">
        <v>954</v>
      </c>
      <c r="Q230" s="20" t="s">
        <v>955</v>
      </c>
      <c r="R230" s="20" t="s">
        <v>956</v>
      </c>
      <c r="S230" s="20">
        <v>27</v>
      </c>
      <c r="T230" s="25" t="s">
        <v>957</v>
      </c>
      <c r="U230" s="20" t="s">
        <v>706</v>
      </c>
      <c r="V230" s="20" t="s">
        <v>576</v>
      </c>
      <c r="W230" s="26">
        <v>40848</v>
      </c>
      <c r="X230" s="20">
        <v>5</v>
      </c>
      <c r="Y230" s="20" t="s">
        <v>251</v>
      </c>
      <c r="Z230" s="20">
        <f t="shared" si="50"/>
        <v>1945</v>
      </c>
      <c r="AA230" s="20" t="s">
        <v>16</v>
      </c>
      <c r="AB230" s="20">
        <v>46101</v>
      </c>
      <c r="AC230" s="27">
        <v>1173000000</v>
      </c>
      <c r="AD230" s="20" t="s">
        <v>281</v>
      </c>
      <c r="AE230" s="20" t="s">
        <v>16</v>
      </c>
      <c r="AF230" s="20" t="s">
        <v>16</v>
      </c>
      <c r="AG230" s="20" t="s">
        <v>16</v>
      </c>
      <c r="AH230" s="20" t="s">
        <v>16</v>
      </c>
      <c r="AI230" s="20" t="s">
        <v>16</v>
      </c>
      <c r="AJ230" s="20" t="s">
        <v>16</v>
      </c>
      <c r="AK230" s="20" t="s">
        <v>16</v>
      </c>
      <c r="AL230" s="20" t="s">
        <v>16</v>
      </c>
      <c r="AM230" s="20" t="s">
        <v>16</v>
      </c>
      <c r="AN230" s="20" t="s">
        <v>16</v>
      </c>
      <c r="AO230" s="20" t="s">
        <v>16</v>
      </c>
      <c r="AP230" s="28">
        <v>42572</v>
      </c>
      <c r="AQ230" s="26" t="s">
        <v>948</v>
      </c>
      <c r="AR230" s="26" t="s">
        <v>16</v>
      </c>
      <c r="AS230" s="20">
        <v>3</v>
      </c>
      <c r="AT230" s="26">
        <v>42587</v>
      </c>
      <c r="AU230" s="26">
        <v>42593</v>
      </c>
      <c r="AV230" s="26">
        <v>42689</v>
      </c>
      <c r="AW230" s="28">
        <v>42594</v>
      </c>
      <c r="AX230" s="28">
        <v>42718</v>
      </c>
      <c r="AY230" s="28" t="s">
        <v>16</v>
      </c>
      <c r="AZ230" s="28" t="s">
        <v>16</v>
      </c>
      <c r="BA230" s="28" t="s">
        <v>16</v>
      </c>
      <c r="BB230" s="29">
        <v>0</v>
      </c>
      <c r="BC230" s="26">
        <v>42793</v>
      </c>
      <c r="BD230" s="26">
        <v>43452</v>
      </c>
      <c r="BE230" s="26">
        <v>42918</v>
      </c>
      <c r="BF230" s="20" t="s">
        <v>943</v>
      </c>
      <c r="BG230" s="20">
        <v>0</v>
      </c>
      <c r="BH230" s="27">
        <v>0</v>
      </c>
      <c r="BI230" s="20">
        <v>1</v>
      </c>
      <c r="BJ230" s="20">
        <v>15</v>
      </c>
      <c r="BK230" s="22">
        <v>0.14000000000000001</v>
      </c>
      <c r="BL230" s="20">
        <v>173903989</v>
      </c>
      <c r="BM230" s="20">
        <v>19</v>
      </c>
      <c r="BN230" s="20">
        <v>18</v>
      </c>
      <c r="BO230" s="20">
        <v>14</v>
      </c>
      <c r="BP230" s="20">
        <v>9</v>
      </c>
      <c r="BQ230" s="20" t="s">
        <v>16</v>
      </c>
      <c r="BR230" s="20" t="s">
        <v>16</v>
      </c>
      <c r="BS230" s="20" t="s">
        <v>16</v>
      </c>
      <c r="BT230" s="20">
        <v>642</v>
      </c>
      <c r="BU230" s="20">
        <v>60</v>
      </c>
      <c r="BV230" s="20">
        <v>1</v>
      </c>
      <c r="BW230" s="20">
        <v>7</v>
      </c>
      <c r="BX230" s="20">
        <v>4</v>
      </c>
      <c r="BY230" s="20" t="s">
        <v>289</v>
      </c>
      <c r="BZ230" s="20" t="s">
        <v>341</v>
      </c>
      <c r="CA230" s="20">
        <v>3</v>
      </c>
      <c r="CB230" s="20">
        <v>0</v>
      </c>
      <c r="CC230" s="20">
        <v>1</v>
      </c>
      <c r="CD230" s="20">
        <v>3</v>
      </c>
      <c r="CE230" s="20">
        <f t="shared" si="51"/>
        <v>4</v>
      </c>
      <c r="CF230" s="20" t="str">
        <f t="shared" si="61"/>
        <v>YES</v>
      </c>
      <c r="CG230" s="20" t="str">
        <f t="shared" si="62"/>
        <v>YES</v>
      </c>
      <c r="CH230" s="20">
        <v>3</v>
      </c>
      <c r="CI230" s="27">
        <v>4</v>
      </c>
      <c r="CJ230" s="27">
        <v>71211553.359999999</v>
      </c>
      <c r="CK230" s="21">
        <v>1</v>
      </c>
      <c r="CL230" s="27">
        <v>302111015.43000001</v>
      </c>
      <c r="CM230" s="20" t="s">
        <v>16</v>
      </c>
      <c r="CN230" s="20" t="s">
        <v>16</v>
      </c>
      <c r="CO230" s="20" t="s">
        <v>16</v>
      </c>
      <c r="CP230" s="20" t="s">
        <v>16</v>
      </c>
      <c r="CQ230" s="20" t="s">
        <v>16</v>
      </c>
      <c r="CR230" s="20" t="s">
        <v>16</v>
      </c>
      <c r="CS230" s="27">
        <v>1242171350</v>
      </c>
      <c r="CT230" s="79">
        <f>IF(OR(CS230="",CS230="-"),"NA",IF(CS230&gt;10000000000,1,IF(CS230&gt;3000000000,2,IF(CS230&gt;1000000000,3,IF(CS230&gt;600000000,4,IF(CS230&gt;200000000,5,IF(CS230&gt;100000000,6,IF(CS230&gt;50000000,7,IF(CS230&gt;30000000,8,IF(CS230&gt;10000000,9,IF(CS230&gt;7000000,10,IF(CS230&gt;4000000,11,IF(CS230&gt;2000000,12,IF(CS230&gt;1000000,13,IF(CS230&gt;700000,14,IF(CS230&gt;600000,15,IF(CS230&gt;500000,16,IF(CS230&gt;400000,17,IF(CS230&gt;300000,18,IF(CS230&gt;200000,19,IF(CS230&gt;=0,20,ERROR”)))))))))))))))))))))</f>
        <v>3</v>
      </c>
      <c r="CU230" s="27">
        <v>1440918766</v>
      </c>
      <c r="CV230" s="27">
        <f t="shared" si="48"/>
        <v>-69171350</v>
      </c>
      <c r="CW230" s="32">
        <v>-5.8969607843137255E-2</v>
      </c>
      <c r="CX230" s="32">
        <v>1.0589696078431372</v>
      </c>
      <c r="CY230" s="27">
        <v>-267918766</v>
      </c>
      <c r="CZ230" s="20">
        <v>125</v>
      </c>
      <c r="DA230" s="66">
        <f>IF(OR(CZ230="",CZ230="-"),"NA",IF(CZ230&gt;300,1,IF(CZ230&gt;200,2,IF(CZ230&gt;100,3,IF(CZ230&gt;50,4,IF(CZ230&gt;40,5,IF(CZ230&gt;30,6,IF(CZ230&gt;20,7,IF(CZ230&gt;10,8,IF(CZ230&lt;=9,9,”ERROR”))))))))))</f>
        <v>3</v>
      </c>
      <c r="DB230" s="20">
        <v>659</v>
      </c>
      <c r="DC230" s="20">
        <v>21.966666666666665</v>
      </c>
      <c r="DD230" s="20" t="s">
        <v>16</v>
      </c>
      <c r="DE230" s="20">
        <v>0</v>
      </c>
      <c r="DF230" s="20"/>
      <c r="DG230" s="20" t="s">
        <v>16</v>
      </c>
      <c r="DH230" s="20" t="s">
        <v>16</v>
      </c>
      <c r="DI230" s="20">
        <v>2</v>
      </c>
      <c r="DJ230" s="20"/>
      <c r="DK230" s="20" t="s">
        <v>16</v>
      </c>
      <c r="DL230" s="20" t="s">
        <v>16</v>
      </c>
      <c r="DM230" s="20" t="s">
        <v>16</v>
      </c>
      <c r="DN230" s="20"/>
      <c r="DO230" s="33">
        <f t="shared" si="52"/>
        <v>1</v>
      </c>
      <c r="DP230" s="33">
        <f t="shared" si="53"/>
        <v>1</v>
      </c>
      <c r="DQ230" s="33">
        <f t="shared" si="54"/>
        <v>0</v>
      </c>
      <c r="DR230" s="33">
        <f t="shared" si="55"/>
        <v>0</v>
      </c>
      <c r="DS230" s="27">
        <f t="shared" si="56"/>
        <v>1242171350</v>
      </c>
      <c r="DT230" s="27">
        <f t="shared" si="57"/>
        <v>1242171350</v>
      </c>
      <c r="DU230" s="27">
        <f t="shared" si="58"/>
        <v>0</v>
      </c>
      <c r="DV230" s="27">
        <f t="shared" si="59"/>
        <v>0</v>
      </c>
      <c r="DW230" s="27">
        <f t="shared" si="63"/>
        <v>1242171350</v>
      </c>
      <c r="DX230" s="20">
        <v>12</v>
      </c>
      <c r="DY230" s="20">
        <v>144</v>
      </c>
      <c r="DZ230" s="20">
        <v>12</v>
      </c>
      <c r="EA230" s="20" t="s">
        <v>16</v>
      </c>
      <c r="EB230" s="20">
        <v>1242171350</v>
      </c>
      <c r="EC230" s="27" t="s">
        <v>16</v>
      </c>
      <c r="ED230" s="20">
        <v>1</v>
      </c>
      <c r="EE230" s="20">
        <v>0</v>
      </c>
      <c r="EF230" s="30">
        <v>0.1</v>
      </c>
      <c r="EG230" s="27" t="s">
        <v>16</v>
      </c>
      <c r="EH230" s="20">
        <v>1242171350</v>
      </c>
      <c r="EI230" s="20">
        <v>19</v>
      </c>
      <c r="EJ230" s="20">
        <v>7</v>
      </c>
      <c r="EK230" s="20">
        <v>4</v>
      </c>
      <c r="EL230" s="20" t="s">
        <v>281</v>
      </c>
      <c r="EM230" s="20" t="s">
        <v>943</v>
      </c>
      <c r="EN230" s="20" t="s">
        <v>16</v>
      </c>
      <c r="EO230" s="20" t="s">
        <v>16</v>
      </c>
      <c r="EP230" s="20" t="s">
        <v>16</v>
      </c>
      <c r="EQ230" s="20" t="s">
        <v>16</v>
      </c>
      <c r="ER230" s="20" t="s">
        <v>958</v>
      </c>
      <c r="ES230" s="20" t="s">
        <v>956</v>
      </c>
      <c r="ET230" s="20">
        <v>27</v>
      </c>
      <c r="EU230" s="25" t="s">
        <v>957</v>
      </c>
      <c r="EV230" s="20" t="s">
        <v>706</v>
      </c>
      <c r="EW230" s="20" t="s">
        <v>576</v>
      </c>
      <c r="EX230" s="34">
        <v>156</v>
      </c>
      <c r="EY230" s="59">
        <v>0.1268</v>
      </c>
      <c r="EZ230" s="21"/>
    </row>
    <row r="231" spans="1:156" s="64" customFormat="1" ht="12.75" customHeight="1" x14ac:dyDescent="0.2">
      <c r="A231" s="64" t="s">
        <v>714</v>
      </c>
      <c r="B231" s="64" t="s">
        <v>278</v>
      </c>
      <c r="C231" s="64">
        <v>969267</v>
      </c>
      <c r="D231" s="64" t="s">
        <v>714</v>
      </c>
      <c r="E231" s="64" t="s">
        <v>715</v>
      </c>
      <c r="F231" s="64" t="s">
        <v>278</v>
      </c>
      <c r="G231" s="20" t="s">
        <v>194</v>
      </c>
      <c r="H231" s="20">
        <v>6220</v>
      </c>
      <c r="I231" s="22" t="s">
        <v>358</v>
      </c>
      <c r="J231" s="22" t="s">
        <v>716</v>
      </c>
      <c r="K231" s="23">
        <v>0</v>
      </c>
      <c r="L231" s="23">
        <v>1</v>
      </c>
      <c r="M231" s="23" t="s">
        <v>16</v>
      </c>
      <c r="N231" s="23">
        <v>1</v>
      </c>
      <c r="O231" s="24" t="s">
        <v>717</v>
      </c>
      <c r="P231" s="20" t="s">
        <v>718</v>
      </c>
      <c r="Q231" s="20" t="s">
        <v>719</v>
      </c>
      <c r="R231" s="20" t="s">
        <v>720</v>
      </c>
      <c r="S231" s="20">
        <v>111</v>
      </c>
      <c r="T231" s="25" t="s">
        <v>721</v>
      </c>
      <c r="U231" s="20" t="s">
        <v>365</v>
      </c>
      <c r="V231" s="20" t="s">
        <v>576</v>
      </c>
      <c r="W231" s="26" t="s">
        <v>722</v>
      </c>
      <c r="X231" s="20">
        <v>84</v>
      </c>
      <c r="Y231" s="20" t="s">
        <v>251</v>
      </c>
      <c r="Z231" s="20" t="str">
        <f>IFERROR(_xlfn.DAYS(BC231,W231),"-")</f>
        <v>-</v>
      </c>
      <c r="AA231" s="20" t="s">
        <v>723</v>
      </c>
      <c r="AB231" s="20">
        <v>46101</v>
      </c>
      <c r="AC231" s="27">
        <v>1114845394</v>
      </c>
      <c r="AD231" s="20" t="s">
        <v>281</v>
      </c>
      <c r="AE231" s="20" t="s">
        <v>16</v>
      </c>
      <c r="AF231" s="20" t="s">
        <v>16</v>
      </c>
      <c r="AG231" s="20" t="s">
        <v>16</v>
      </c>
      <c r="AH231" s="20" t="s">
        <v>16</v>
      </c>
      <c r="AI231" s="20" t="s">
        <v>16</v>
      </c>
      <c r="AJ231" s="20" t="s">
        <v>16</v>
      </c>
      <c r="AK231" s="20" t="s">
        <v>16</v>
      </c>
      <c r="AL231" s="20" t="s">
        <v>16</v>
      </c>
      <c r="AM231" s="20" t="s">
        <v>16</v>
      </c>
      <c r="AN231" s="20" t="s">
        <v>16</v>
      </c>
      <c r="AO231" s="20" t="s">
        <v>16</v>
      </c>
      <c r="AP231" s="26">
        <v>42677</v>
      </c>
      <c r="AQ231" s="26">
        <v>42380</v>
      </c>
      <c r="AR231" s="26" t="s">
        <v>16</v>
      </c>
      <c r="AS231" s="20">
        <v>25</v>
      </c>
      <c r="AT231" s="26">
        <v>42692</v>
      </c>
      <c r="AU231" s="26">
        <v>42384</v>
      </c>
      <c r="AV231" s="26">
        <v>42390</v>
      </c>
      <c r="AW231" s="28">
        <v>42618</v>
      </c>
      <c r="AX231" s="28">
        <v>42542</v>
      </c>
      <c r="AY231" s="28" t="s">
        <v>16</v>
      </c>
      <c r="AZ231" s="28" t="s">
        <v>16</v>
      </c>
      <c r="BA231" s="28" t="s">
        <v>16</v>
      </c>
      <c r="BB231" s="29">
        <v>1</v>
      </c>
      <c r="BC231" s="26" t="s">
        <v>2258</v>
      </c>
      <c r="BD231" s="26">
        <v>43293</v>
      </c>
      <c r="BE231" s="26">
        <v>42611</v>
      </c>
      <c r="BF231" s="20" t="s">
        <v>716</v>
      </c>
      <c r="BG231" s="30">
        <v>0.4</v>
      </c>
      <c r="BH231" s="27">
        <v>445938157.60000002</v>
      </c>
      <c r="BI231" s="20">
        <v>1</v>
      </c>
      <c r="BJ231" s="20">
        <v>10</v>
      </c>
      <c r="BK231" s="22">
        <v>0.2</v>
      </c>
      <c r="BL231" s="20">
        <v>222969078.80000001</v>
      </c>
      <c r="BM231" s="20">
        <v>21</v>
      </c>
      <c r="BN231" s="20">
        <v>26</v>
      </c>
      <c r="BO231" s="20">
        <v>7</v>
      </c>
      <c r="BP231" s="20">
        <v>8</v>
      </c>
      <c r="BQ231" s="20">
        <v>8</v>
      </c>
      <c r="BR231" s="20">
        <v>7</v>
      </c>
      <c r="BS231" s="20" t="s">
        <v>16</v>
      </c>
      <c r="BT231" s="20">
        <v>330</v>
      </c>
      <c r="BU231" s="20">
        <v>212</v>
      </c>
      <c r="BV231" s="20">
        <v>1</v>
      </c>
      <c r="BW231" s="20">
        <v>3</v>
      </c>
      <c r="BX231" s="20">
        <v>2</v>
      </c>
      <c r="BY231" s="20" t="s">
        <v>289</v>
      </c>
      <c r="BZ231" s="20" t="s">
        <v>16</v>
      </c>
      <c r="CA231" s="20" t="s">
        <v>16</v>
      </c>
      <c r="CB231" s="20">
        <v>2</v>
      </c>
      <c r="CC231" s="20">
        <v>0</v>
      </c>
      <c r="CD231" s="20">
        <v>0</v>
      </c>
      <c r="CE231" s="20">
        <f t="shared" si="51"/>
        <v>2</v>
      </c>
      <c r="CF231" s="20" t="str">
        <f t="shared" si="61"/>
        <v>YES</v>
      </c>
      <c r="CG231" s="20" t="str">
        <f t="shared" si="62"/>
        <v>YES</v>
      </c>
      <c r="CH231" s="20">
        <v>1</v>
      </c>
      <c r="CI231" s="27">
        <v>2</v>
      </c>
      <c r="CJ231" s="27" t="s">
        <v>16</v>
      </c>
      <c r="CK231" s="21" t="s">
        <v>4864</v>
      </c>
      <c r="CL231" s="27" t="s">
        <v>16</v>
      </c>
      <c r="CM231" s="20" t="s">
        <v>16</v>
      </c>
      <c r="CN231" s="20" t="s">
        <v>16</v>
      </c>
      <c r="CO231" s="20" t="s">
        <v>16</v>
      </c>
      <c r="CP231" s="20" t="s">
        <v>16</v>
      </c>
      <c r="CQ231" s="20" t="s">
        <v>16</v>
      </c>
      <c r="CR231" s="20" t="s">
        <v>16</v>
      </c>
      <c r="CS231" s="27">
        <v>1114845394</v>
      </c>
      <c r="CT231" s="79">
        <f>IF(OR(CS231="",CS231="-"),"NA",IF(CS231&gt;10000000000,1,IF(CS231&gt;3000000000,2,IF(CS231&gt;1000000000,3,IF(CS231&gt;600000000,4,IF(CS231&gt;200000000,5,IF(CS231&gt;100000000,6,IF(CS231&gt;50000000,7,IF(CS231&gt;30000000,8,IF(CS231&gt;10000000,9,IF(CS231&gt;7000000,10,IF(CS231&gt;4000000,11,IF(CS231&gt;2000000,12,IF(CS231&gt;1000000,13,IF(CS231&gt;700000,14,IF(CS231&gt;600000,15,IF(CS231&gt;500000,16,IF(CS231&gt;400000,17,IF(CS231&gt;300000,18,IF(CS231&gt;200000,19,IF(CS231&gt;=0,20,ERROR”)))))))))))))))))))))</f>
        <v>3</v>
      </c>
      <c r="CU231" s="27">
        <v>1293220657.04</v>
      </c>
      <c r="CV231" s="27">
        <f t="shared" si="48"/>
        <v>0</v>
      </c>
      <c r="CW231" s="32">
        <v>0</v>
      </c>
      <c r="CX231" s="32">
        <v>1</v>
      </c>
      <c r="CY231" s="27">
        <v>-178375263.03999996</v>
      </c>
      <c r="CZ231" s="20">
        <v>278</v>
      </c>
      <c r="DA231" s="66">
        <f>IF(OR(CZ231="",CZ231="-"),"NA",IF(CZ231&gt;300,1,IF(CZ231&gt;200,2,IF(CZ231&gt;100,3,IF(CZ231&gt;50,4,IF(CZ231&gt;40,5,IF(CZ231&gt;30,6,IF(CZ231&gt;20,7,IF(CZ231&gt;10,8,IF(CZ231&lt;=9,9,”ERROR”))))))))))</f>
        <v>2</v>
      </c>
      <c r="DB231" s="20">
        <v>661</v>
      </c>
      <c r="DC231" s="20">
        <v>22.033333333333335</v>
      </c>
      <c r="DD231" s="22">
        <v>2E-3</v>
      </c>
      <c r="DE231" s="20">
        <v>1</v>
      </c>
      <c r="DF231" s="20">
        <v>1</v>
      </c>
      <c r="DG231" s="20" t="s">
        <v>724</v>
      </c>
      <c r="DH231" s="20">
        <v>1</v>
      </c>
      <c r="DI231" s="20">
        <v>2</v>
      </c>
      <c r="DJ231" s="20">
        <v>2</v>
      </c>
      <c r="DK231" s="20" t="s">
        <v>16</v>
      </c>
      <c r="DL231" s="20" t="s">
        <v>16</v>
      </c>
      <c r="DM231" s="20" t="s">
        <v>16</v>
      </c>
      <c r="DN231" s="20"/>
      <c r="DO231" s="33">
        <f t="shared" si="52"/>
        <v>1</v>
      </c>
      <c r="DP231" s="33">
        <f t="shared" si="53"/>
        <v>1</v>
      </c>
      <c r="DQ231" s="33">
        <f t="shared" si="54"/>
        <v>0</v>
      </c>
      <c r="DR231" s="33">
        <f t="shared" si="55"/>
        <v>0</v>
      </c>
      <c r="DS231" s="27">
        <f t="shared" si="56"/>
        <v>1114845394</v>
      </c>
      <c r="DT231" s="27">
        <f t="shared" si="57"/>
        <v>1114845394</v>
      </c>
      <c r="DU231" s="27">
        <f t="shared" si="58"/>
        <v>0</v>
      </c>
      <c r="DV231" s="27">
        <f t="shared" si="59"/>
        <v>0</v>
      </c>
      <c r="DW231" s="27">
        <f t="shared" si="63"/>
        <v>1114845394</v>
      </c>
      <c r="DX231" s="20">
        <v>11</v>
      </c>
      <c r="DY231" s="20">
        <v>83</v>
      </c>
      <c r="DZ231" s="20">
        <v>13</v>
      </c>
      <c r="EA231" s="20">
        <v>66</v>
      </c>
      <c r="EB231" s="20">
        <v>1114845394</v>
      </c>
      <c r="EC231" s="30">
        <v>0.2</v>
      </c>
      <c r="ED231" s="20" t="s">
        <v>16</v>
      </c>
      <c r="EE231" s="30">
        <v>0.1</v>
      </c>
      <c r="EF231" s="30">
        <v>0.1</v>
      </c>
      <c r="EG231" s="27" t="s">
        <v>403</v>
      </c>
      <c r="EH231" s="20">
        <v>1114845394</v>
      </c>
      <c r="EI231" s="20">
        <v>26</v>
      </c>
      <c r="EJ231" s="20">
        <v>3</v>
      </c>
      <c r="EK231" s="20">
        <v>2</v>
      </c>
      <c r="EL231" s="20" t="s">
        <v>281</v>
      </c>
      <c r="EM231" s="20" t="s">
        <v>716</v>
      </c>
      <c r="EN231" s="20" t="s">
        <v>16</v>
      </c>
      <c r="EO231" s="20" t="s">
        <v>16</v>
      </c>
      <c r="EP231" s="20" t="s">
        <v>16</v>
      </c>
      <c r="EQ231" s="20">
        <v>330</v>
      </c>
      <c r="ER231" s="20" t="s">
        <v>725</v>
      </c>
      <c r="ES231" s="20" t="s">
        <v>720</v>
      </c>
      <c r="ET231" s="20">
        <v>111</v>
      </c>
      <c r="EU231" s="20">
        <v>3810</v>
      </c>
      <c r="EV231" s="20" t="s">
        <v>406</v>
      </c>
      <c r="EW231" s="20" t="s">
        <v>576</v>
      </c>
      <c r="EX231" s="34">
        <v>239</v>
      </c>
      <c r="EY231" s="59">
        <v>0.59770000000000001</v>
      </c>
      <c r="EZ231" s="21"/>
    </row>
    <row r="232" spans="1:156" s="64" customFormat="1" ht="12.75" customHeight="1" x14ac:dyDescent="0.2">
      <c r="A232" s="64" t="s">
        <v>699</v>
      </c>
      <c r="B232" s="64" t="s">
        <v>277</v>
      </c>
      <c r="C232" s="64">
        <v>1042480</v>
      </c>
      <c r="D232" s="64" t="s">
        <v>699</v>
      </c>
      <c r="E232" s="64" t="s">
        <v>700</v>
      </c>
      <c r="F232" s="64" t="s">
        <v>277</v>
      </c>
      <c r="G232" s="20" t="s">
        <v>194</v>
      </c>
      <c r="H232" s="20">
        <v>6220</v>
      </c>
      <c r="I232" s="20" t="s">
        <v>358</v>
      </c>
      <c r="J232" s="22" t="s">
        <v>701</v>
      </c>
      <c r="K232" s="23">
        <v>0</v>
      </c>
      <c r="L232" s="23">
        <v>1</v>
      </c>
      <c r="M232" s="23" t="s">
        <v>16</v>
      </c>
      <c r="N232" s="23">
        <v>1</v>
      </c>
      <c r="O232" s="24" t="s">
        <v>702</v>
      </c>
      <c r="P232" s="20" t="s">
        <v>703</v>
      </c>
      <c r="Q232" s="20" t="s">
        <v>704</v>
      </c>
      <c r="R232" s="20" t="s">
        <v>705</v>
      </c>
      <c r="S232" s="20">
        <v>17</v>
      </c>
      <c r="T232" s="25" t="s">
        <v>661</v>
      </c>
      <c r="U232" s="20" t="s">
        <v>706</v>
      </c>
      <c r="V232" s="20" t="s">
        <v>576</v>
      </c>
      <c r="W232" s="26" t="s">
        <v>707</v>
      </c>
      <c r="X232" s="20">
        <v>23</v>
      </c>
      <c r="Y232" s="20" t="s">
        <v>251</v>
      </c>
      <c r="Z232" s="20" t="str">
        <f t="shared" si="50"/>
        <v>-</v>
      </c>
      <c r="AA232" s="20" t="s">
        <v>708</v>
      </c>
      <c r="AB232" s="20">
        <v>46101</v>
      </c>
      <c r="AC232" s="27">
        <v>928000000</v>
      </c>
      <c r="AD232" s="20" t="s">
        <v>281</v>
      </c>
      <c r="AE232" s="20" t="s">
        <v>16</v>
      </c>
      <c r="AF232" s="20" t="s">
        <v>16</v>
      </c>
      <c r="AG232" s="20" t="s">
        <v>16</v>
      </c>
      <c r="AH232" s="20" t="s">
        <v>16</v>
      </c>
      <c r="AI232" s="20" t="s">
        <v>16</v>
      </c>
      <c r="AJ232" s="20" t="s">
        <v>16</v>
      </c>
      <c r="AK232" s="20" t="s">
        <v>16</v>
      </c>
      <c r="AL232" s="20" t="s">
        <v>16</v>
      </c>
      <c r="AM232" s="20" t="s">
        <v>16</v>
      </c>
      <c r="AN232" s="20" t="s">
        <v>16</v>
      </c>
      <c r="AO232" s="20" t="s">
        <v>16</v>
      </c>
      <c r="AP232" s="26">
        <v>41967</v>
      </c>
      <c r="AQ232" s="26">
        <v>42487</v>
      </c>
      <c r="AR232" s="26" t="s">
        <v>16</v>
      </c>
      <c r="AS232" s="20">
        <v>8</v>
      </c>
      <c r="AT232" s="26">
        <v>41988</v>
      </c>
      <c r="AU232" s="26">
        <v>42508</v>
      </c>
      <c r="AV232" s="26">
        <v>42520</v>
      </c>
      <c r="AW232" s="28">
        <v>42497</v>
      </c>
      <c r="AX232" s="28" t="s">
        <v>709</v>
      </c>
      <c r="AY232" s="28" t="s">
        <v>16</v>
      </c>
      <c r="AZ232" s="28" t="s">
        <v>16</v>
      </c>
      <c r="BA232" s="28" t="s">
        <v>16</v>
      </c>
      <c r="BB232" s="29">
        <v>1</v>
      </c>
      <c r="BC232" s="26">
        <v>42629</v>
      </c>
      <c r="BD232" s="26">
        <v>42778</v>
      </c>
      <c r="BE232" s="26">
        <v>42378</v>
      </c>
      <c r="BF232" s="20" t="s">
        <v>701</v>
      </c>
      <c r="BG232" s="30">
        <v>0.3</v>
      </c>
      <c r="BH232" s="27">
        <v>199228747.65000001</v>
      </c>
      <c r="BI232" s="20">
        <v>1</v>
      </c>
      <c r="BJ232" s="20">
        <v>10</v>
      </c>
      <c r="BK232" s="22">
        <v>0.13736263735932788</v>
      </c>
      <c r="BL232" s="20">
        <v>91221954.049999997</v>
      </c>
      <c r="BM232" s="20">
        <v>35</v>
      </c>
      <c r="BN232" s="20">
        <v>26</v>
      </c>
      <c r="BO232" s="20">
        <v>25</v>
      </c>
      <c r="BP232" s="20">
        <v>14</v>
      </c>
      <c r="BQ232" s="20" t="s">
        <v>16</v>
      </c>
      <c r="BR232" s="20" t="s">
        <v>16</v>
      </c>
      <c r="BS232" s="20" t="s">
        <v>16</v>
      </c>
      <c r="BT232" s="20">
        <v>397</v>
      </c>
      <c r="BU232" s="20">
        <v>2</v>
      </c>
      <c r="BV232" s="20">
        <v>1</v>
      </c>
      <c r="BW232" s="20">
        <v>6</v>
      </c>
      <c r="BX232" s="20">
        <v>3</v>
      </c>
      <c r="BY232" s="20" t="s">
        <v>289</v>
      </c>
      <c r="BZ232" s="20" t="s">
        <v>16</v>
      </c>
      <c r="CA232" s="20" t="s">
        <v>16</v>
      </c>
      <c r="CB232" s="20">
        <v>2</v>
      </c>
      <c r="CC232" s="20">
        <v>0</v>
      </c>
      <c r="CD232" s="20">
        <v>1</v>
      </c>
      <c r="CE232" s="20">
        <f t="shared" si="51"/>
        <v>3</v>
      </c>
      <c r="CF232" s="20" t="str">
        <f t="shared" si="61"/>
        <v>YES</v>
      </c>
      <c r="CG232" s="20" t="str">
        <f t="shared" si="62"/>
        <v>YES</v>
      </c>
      <c r="CH232" s="20">
        <v>3</v>
      </c>
      <c r="CI232" s="27">
        <v>3</v>
      </c>
      <c r="CJ232" s="27">
        <v>6689205.0700000003</v>
      </c>
      <c r="CK232" s="21">
        <v>0</v>
      </c>
      <c r="CL232" s="27">
        <v>289675579.56</v>
      </c>
      <c r="CM232" s="20" t="s">
        <v>16</v>
      </c>
      <c r="CN232" s="20" t="s">
        <v>16</v>
      </c>
      <c r="CO232" s="20" t="s">
        <v>16</v>
      </c>
      <c r="CP232" s="20" t="s">
        <v>16</v>
      </c>
      <c r="CQ232" s="20" t="s">
        <v>16</v>
      </c>
      <c r="CR232" s="20" t="s">
        <v>16</v>
      </c>
      <c r="CS232" s="27">
        <v>664095825.5</v>
      </c>
      <c r="CT232" s="79">
        <f>IF(OR(CS232="",CS232="-"),"NA",IF(CS232&gt;10000000000,1,IF(CS232&gt;3000000000,2,IF(CS232&gt;1000000000,3,IF(CS232&gt;600000000,4,IF(CS232&gt;200000000,5,IF(CS232&gt;100000000,6,IF(CS232&gt;50000000,7,IF(CS232&gt;30000000,8,IF(CS232&gt;10000000,9,IF(CS232&gt;7000000,10,IF(CS232&gt;4000000,11,IF(CS232&gt;2000000,12,IF(CS232&gt;1000000,13,IF(CS232&gt;700000,14,IF(CS232&gt;600000,15,IF(CS232&gt;500000,16,IF(CS232&gt;400000,17,IF(CS232&gt;300000,18,IF(CS232&gt;200000,19,IF(CS232&gt;=0,20,ERROR”)))))))))))))))))))))</f>
        <v>4</v>
      </c>
      <c r="CU232" s="27">
        <v>770351157.57999992</v>
      </c>
      <c r="CV232" s="27">
        <f t="shared" si="48"/>
        <v>263904174.5</v>
      </c>
      <c r="CW232" s="32">
        <v>0.2843794983836207</v>
      </c>
      <c r="CX232" s="32">
        <v>0.71562050161637936</v>
      </c>
      <c r="CY232" s="27">
        <v>157648842.42000008</v>
      </c>
      <c r="CZ232" s="20">
        <v>150</v>
      </c>
      <c r="DA232" s="66">
        <f>IF(OR(CZ232="",CZ232="-"),"NA",IF(CZ232&gt;300,1,IF(CZ232&gt;200,2,IF(CZ232&gt;100,3,IF(CZ232&gt;50,4,IF(CZ232&gt;40,5,IF(CZ232&gt;30,6,IF(CZ232&gt;20,7,IF(CZ232&gt;10,8,IF(CZ232&lt;=9,9,”ERROR”))))))))))</f>
        <v>3</v>
      </c>
      <c r="DB232" s="20">
        <v>149</v>
      </c>
      <c r="DC232" s="20">
        <v>4.9666666666666668</v>
      </c>
      <c r="DD232" s="22">
        <v>2E-3</v>
      </c>
      <c r="DE232" s="20">
        <v>1</v>
      </c>
      <c r="DF232" s="20">
        <v>1</v>
      </c>
      <c r="DG232" s="20" t="s">
        <v>710</v>
      </c>
      <c r="DH232" s="20">
        <v>1</v>
      </c>
      <c r="DI232" s="20">
        <v>2</v>
      </c>
      <c r="DJ232" s="20">
        <v>0</v>
      </c>
      <c r="DK232" s="20" t="s">
        <v>16</v>
      </c>
      <c r="DL232" s="20" t="s">
        <v>16</v>
      </c>
      <c r="DM232" s="20" t="s">
        <v>16</v>
      </c>
      <c r="DN232" s="20"/>
      <c r="DO232" s="33">
        <f t="shared" si="52"/>
        <v>1</v>
      </c>
      <c r="DP232" s="33">
        <f t="shared" si="53"/>
        <v>1</v>
      </c>
      <c r="DQ232" s="33">
        <f t="shared" si="54"/>
        <v>0</v>
      </c>
      <c r="DR232" s="33">
        <f t="shared" si="55"/>
        <v>0</v>
      </c>
      <c r="DS232" s="27">
        <f t="shared" si="56"/>
        <v>664095825.5</v>
      </c>
      <c r="DT232" s="27">
        <f t="shared" si="57"/>
        <v>664095825.5</v>
      </c>
      <c r="DU232" s="27">
        <f t="shared" si="58"/>
        <v>0</v>
      </c>
      <c r="DV232" s="27">
        <f t="shared" si="59"/>
        <v>0</v>
      </c>
      <c r="DW232" s="27">
        <f t="shared" si="63"/>
        <v>664095825.5</v>
      </c>
      <c r="DX232" s="20">
        <v>12</v>
      </c>
      <c r="DY232" s="20">
        <v>102</v>
      </c>
      <c r="DZ232" s="20">
        <v>14</v>
      </c>
      <c r="EA232" s="20">
        <v>91221954.049999997</v>
      </c>
      <c r="EB232" s="20">
        <v>664095825.5</v>
      </c>
      <c r="EC232" s="30">
        <v>0.1</v>
      </c>
      <c r="ED232" s="20" t="s">
        <v>16</v>
      </c>
      <c r="EE232" s="30">
        <v>0.1</v>
      </c>
      <c r="EF232" s="30">
        <v>0.1</v>
      </c>
      <c r="EG232" s="20" t="s">
        <v>316</v>
      </c>
      <c r="EH232" s="20">
        <v>664095825.5</v>
      </c>
      <c r="EI232" s="20">
        <v>35</v>
      </c>
      <c r="EJ232" s="20">
        <v>6</v>
      </c>
      <c r="EK232" s="20">
        <v>3</v>
      </c>
      <c r="EL232" s="20" t="s">
        <v>281</v>
      </c>
      <c r="EM232" s="20" t="s">
        <v>701</v>
      </c>
      <c r="EN232" s="20" t="s">
        <v>16</v>
      </c>
      <c r="EO232" s="20" t="s">
        <v>16</v>
      </c>
      <c r="EP232" s="20" t="s">
        <v>16</v>
      </c>
      <c r="EQ232" s="20" t="s">
        <v>16</v>
      </c>
      <c r="ER232" s="20" t="s">
        <v>711</v>
      </c>
      <c r="ES232" s="20" t="s">
        <v>712</v>
      </c>
      <c r="ET232" s="20">
        <v>17</v>
      </c>
      <c r="EU232" s="20">
        <v>53150</v>
      </c>
      <c r="EV232" s="20" t="s">
        <v>713</v>
      </c>
      <c r="EW232" s="20" t="s">
        <v>576</v>
      </c>
      <c r="EX232" s="34">
        <v>102</v>
      </c>
      <c r="EY232" s="59">
        <v>0.96360000000000001</v>
      </c>
      <c r="EZ232" s="21"/>
    </row>
    <row r="233" spans="1:156" s="64" customFormat="1" ht="12.75" customHeight="1" x14ac:dyDescent="0.2">
      <c r="A233" s="64" t="s">
        <v>726</v>
      </c>
      <c r="B233" s="64" t="s">
        <v>280</v>
      </c>
      <c r="C233" s="64">
        <v>1042453</v>
      </c>
      <c r="D233" s="64" t="s">
        <v>726</v>
      </c>
      <c r="E233" s="64" t="s">
        <v>727</v>
      </c>
      <c r="F233" s="64" t="s">
        <v>280</v>
      </c>
      <c r="G233" s="20" t="s">
        <v>194</v>
      </c>
      <c r="H233" s="20">
        <v>6220</v>
      </c>
      <c r="I233" s="22" t="s">
        <v>358</v>
      </c>
      <c r="J233" s="22" t="s">
        <v>728</v>
      </c>
      <c r="K233" s="23">
        <v>1</v>
      </c>
      <c r="L233" s="23">
        <v>1</v>
      </c>
      <c r="M233" s="23">
        <v>2</v>
      </c>
      <c r="N233" s="23">
        <v>1</v>
      </c>
      <c r="O233" s="24" t="s">
        <v>246</v>
      </c>
      <c r="P233" s="20" t="s">
        <v>729</v>
      </c>
      <c r="Q233" s="20" t="s">
        <v>248</v>
      </c>
      <c r="R233" s="20" t="s">
        <v>730</v>
      </c>
      <c r="S233" s="20">
        <v>4249</v>
      </c>
      <c r="T233" s="25" t="s">
        <v>731</v>
      </c>
      <c r="U233" s="20" t="s">
        <v>250</v>
      </c>
      <c r="V233" s="20" t="s">
        <v>251</v>
      </c>
      <c r="W233" s="26" t="s">
        <v>732</v>
      </c>
      <c r="X233" s="20">
        <v>49</v>
      </c>
      <c r="Y233" s="20" t="s">
        <v>251</v>
      </c>
      <c r="Z233" s="20" t="str">
        <f t="shared" si="50"/>
        <v>-</v>
      </c>
      <c r="AA233" s="20" t="s">
        <v>279</v>
      </c>
      <c r="AB233" s="20">
        <v>46101</v>
      </c>
      <c r="AC233" s="27">
        <v>12875862069</v>
      </c>
      <c r="AD233" s="20" t="s">
        <v>281</v>
      </c>
      <c r="AE233" s="20" t="s">
        <v>16</v>
      </c>
      <c r="AF233" s="20" t="s">
        <v>16</v>
      </c>
      <c r="AG233" s="20" t="s">
        <v>16</v>
      </c>
      <c r="AH233" s="20" t="s">
        <v>16</v>
      </c>
      <c r="AI233" s="20" t="s">
        <v>16</v>
      </c>
      <c r="AJ233" s="20" t="s">
        <v>16</v>
      </c>
      <c r="AK233" s="20" t="s">
        <v>16</v>
      </c>
      <c r="AL233" s="20" t="s">
        <v>16</v>
      </c>
      <c r="AM233" s="20" t="s">
        <v>16</v>
      </c>
      <c r="AN233" s="20" t="s">
        <v>16</v>
      </c>
      <c r="AO233" s="20" t="s">
        <v>16</v>
      </c>
      <c r="AP233" s="26">
        <v>42093</v>
      </c>
      <c r="AQ233" s="26">
        <v>42488</v>
      </c>
      <c r="AR233" s="26" t="s">
        <v>16</v>
      </c>
      <c r="AS233" s="20">
        <v>7</v>
      </c>
      <c r="AT233" s="26">
        <v>42114</v>
      </c>
      <c r="AU233" s="26">
        <v>42499</v>
      </c>
      <c r="AV233" s="26">
        <v>42536</v>
      </c>
      <c r="AW233" s="28">
        <v>42546</v>
      </c>
      <c r="AX233" s="28" t="s">
        <v>16</v>
      </c>
      <c r="AY233" s="28" t="s">
        <v>16</v>
      </c>
      <c r="AZ233" s="28" t="s">
        <v>16</v>
      </c>
      <c r="BA233" s="28" t="s">
        <v>16</v>
      </c>
      <c r="BB233" s="29">
        <v>1</v>
      </c>
      <c r="BC233" s="26">
        <v>42639</v>
      </c>
      <c r="BD233" s="26">
        <v>43387</v>
      </c>
      <c r="BE233" s="26">
        <v>42615</v>
      </c>
      <c r="BF233" s="20" t="s">
        <v>728</v>
      </c>
      <c r="BG233" s="30">
        <v>0.4</v>
      </c>
      <c r="BH233" s="27">
        <v>3170519986</v>
      </c>
      <c r="BI233" s="20">
        <v>1</v>
      </c>
      <c r="BJ233" s="20">
        <v>10</v>
      </c>
      <c r="BK233" s="22">
        <v>8.2781456951837681E-2</v>
      </c>
      <c r="BL233" s="20">
        <v>656150659.34000003</v>
      </c>
      <c r="BM233" s="20">
        <v>85</v>
      </c>
      <c r="BN233" s="20">
        <v>49</v>
      </c>
      <c r="BO233" s="20">
        <v>34</v>
      </c>
      <c r="BP233" s="20" t="s">
        <v>16</v>
      </c>
      <c r="BQ233" s="20" t="s">
        <v>16</v>
      </c>
      <c r="BR233" s="20" t="s">
        <v>16</v>
      </c>
      <c r="BS233" s="20" t="s">
        <v>16</v>
      </c>
      <c r="BT233" s="20">
        <v>1063</v>
      </c>
      <c r="BU233" s="20">
        <v>26</v>
      </c>
      <c r="BV233" s="20">
        <v>1</v>
      </c>
      <c r="BW233" s="20">
        <v>18</v>
      </c>
      <c r="BX233" s="20">
        <v>10</v>
      </c>
      <c r="BY233" s="20" t="s">
        <v>289</v>
      </c>
      <c r="BZ233" s="20" t="s">
        <v>341</v>
      </c>
      <c r="CA233" s="20" t="s">
        <v>16</v>
      </c>
      <c r="CB233" s="20">
        <v>3</v>
      </c>
      <c r="CC233" s="20">
        <v>0</v>
      </c>
      <c r="CD233" s="20">
        <v>7</v>
      </c>
      <c r="CE233" s="20">
        <f t="shared" si="51"/>
        <v>10</v>
      </c>
      <c r="CF233" s="20" t="str">
        <f t="shared" si="61"/>
        <v>YES</v>
      </c>
      <c r="CG233" s="20" t="str">
        <f t="shared" si="62"/>
        <v>YES</v>
      </c>
      <c r="CH233" s="20">
        <v>8</v>
      </c>
      <c r="CI233" s="27">
        <v>10</v>
      </c>
      <c r="CJ233" s="27">
        <v>37721215.43</v>
      </c>
      <c r="CK233" s="21">
        <v>0</v>
      </c>
      <c r="CL233" s="27">
        <v>568896786.59000003</v>
      </c>
      <c r="CM233" s="20" t="s">
        <v>16</v>
      </c>
      <c r="CN233" s="20" t="s">
        <v>16</v>
      </c>
      <c r="CO233" s="20" t="s">
        <v>16</v>
      </c>
      <c r="CP233" s="20" t="s">
        <v>16</v>
      </c>
      <c r="CQ233" s="20" t="s">
        <v>16</v>
      </c>
      <c r="CR233" s="20" t="s">
        <v>16</v>
      </c>
      <c r="CS233" s="27">
        <v>7926299965</v>
      </c>
      <c r="CT233" s="79">
        <f>IF(OR(CS233="",CS233="-"),"NA",IF(CS233&gt;10000000000,1,IF(CS233&gt;3000000000,2,IF(CS233&gt;1000000000,3,IF(CS233&gt;600000000,4,IF(CS233&gt;200000000,5,IF(CS233&gt;100000000,6,IF(CS233&gt;50000000,7,IF(CS233&gt;30000000,8,IF(CS233&gt;10000000,9,IF(CS233&gt;7000000,10,IF(CS233&gt;4000000,11,IF(CS233&gt;2000000,12,IF(CS233&gt;1000000,13,IF(CS233&gt;700000,14,IF(CS233&gt;600000,15,IF(CS233&gt;500000,16,IF(CS233&gt;400000,17,IF(CS233&gt;300000,18,IF(CS233&gt;200000,19,IF(CS233&gt;=0,20,ERROR”)))))))))))))))))))))</f>
        <v>2</v>
      </c>
      <c r="CU233" s="27">
        <v>9194507959.3999996</v>
      </c>
      <c r="CV233" s="27">
        <f t="shared" si="48"/>
        <v>4949562104</v>
      </c>
      <c r="CW233" s="32">
        <v>0.38440626945799572</v>
      </c>
      <c r="CX233" s="32">
        <v>0.61559373054200428</v>
      </c>
      <c r="CY233" s="27">
        <v>3681354109.6000004</v>
      </c>
      <c r="CZ233" s="20">
        <v>158</v>
      </c>
      <c r="DA233" s="66">
        <f>IF(OR(CZ233="",CZ233="-"),"NA",IF(CZ233&gt;300,1,IF(CZ233&gt;200,2,IF(CZ233&gt;100,3,IF(CZ233&gt;50,4,IF(CZ233&gt;40,5,IF(CZ233&gt;30,6,IF(CZ233&gt;20,7,IF(CZ233&gt;10,8,IF(CZ233&lt;=9,9,”ERROR”))))))))))</f>
        <v>3</v>
      </c>
      <c r="DB233" s="20">
        <v>748</v>
      </c>
      <c r="DC233" s="20">
        <v>24.933333333333334</v>
      </c>
      <c r="DD233" s="22">
        <v>2E-3</v>
      </c>
      <c r="DE233" s="20">
        <v>1</v>
      </c>
      <c r="DF233" s="20">
        <v>3</v>
      </c>
      <c r="DG233" s="20" t="s">
        <v>733</v>
      </c>
      <c r="DH233" s="20">
        <v>6</v>
      </c>
      <c r="DI233" s="20">
        <v>2</v>
      </c>
      <c r="DJ233" s="20">
        <v>2</v>
      </c>
      <c r="DK233" s="20" t="s">
        <v>16</v>
      </c>
      <c r="DL233" s="20" t="s">
        <v>16</v>
      </c>
      <c r="DM233" s="20" t="s">
        <v>16</v>
      </c>
      <c r="DN233" s="20"/>
      <c r="DO233" s="33">
        <f t="shared" si="52"/>
        <v>2</v>
      </c>
      <c r="DP233" s="33">
        <f t="shared" si="53"/>
        <v>2</v>
      </c>
      <c r="DQ233" s="33">
        <f t="shared" si="54"/>
        <v>0</v>
      </c>
      <c r="DR233" s="33">
        <f t="shared" si="55"/>
        <v>0</v>
      </c>
      <c r="DS233" s="27">
        <f t="shared" si="56"/>
        <v>8058434864.8299999</v>
      </c>
      <c r="DT233" s="27">
        <f t="shared" si="57"/>
        <v>8058434864.8299999</v>
      </c>
      <c r="DU233" s="27">
        <f t="shared" si="58"/>
        <v>0</v>
      </c>
      <c r="DV233" s="27">
        <f t="shared" si="59"/>
        <v>0</v>
      </c>
      <c r="DW233" s="27">
        <f t="shared" si="63"/>
        <v>4029217432.415</v>
      </c>
      <c r="DX233" s="20">
        <v>12</v>
      </c>
      <c r="DY233" s="20">
        <v>99</v>
      </c>
      <c r="DZ233" s="20" t="s">
        <v>16</v>
      </c>
      <c r="EA233" s="20">
        <v>656150659.34000003</v>
      </c>
      <c r="EB233" s="20">
        <v>7926299965</v>
      </c>
      <c r="EC233" s="30">
        <v>0.2</v>
      </c>
      <c r="ED233" s="20" t="s">
        <v>16</v>
      </c>
      <c r="EE233" s="30">
        <v>0.1</v>
      </c>
      <c r="EF233" s="30">
        <v>0.1</v>
      </c>
      <c r="EG233" s="20" t="s">
        <v>316</v>
      </c>
      <c r="EH233" s="20">
        <v>7926299965</v>
      </c>
      <c r="EI233" s="20">
        <v>85</v>
      </c>
      <c r="EJ233" s="20">
        <v>18</v>
      </c>
      <c r="EK233" s="20">
        <v>10</v>
      </c>
      <c r="EL233" s="20" t="s">
        <v>281</v>
      </c>
      <c r="EM233" s="20" t="s">
        <v>728</v>
      </c>
      <c r="EN233" s="20" t="s">
        <v>16</v>
      </c>
      <c r="EO233" s="20" t="s">
        <v>16</v>
      </c>
      <c r="EP233" s="20" t="s">
        <v>16</v>
      </c>
      <c r="EQ233" s="20">
        <v>1063</v>
      </c>
      <c r="ER233" s="20" t="s">
        <v>317</v>
      </c>
      <c r="ES233" s="20" t="s">
        <v>734</v>
      </c>
      <c r="ET233" s="20">
        <v>4249</v>
      </c>
      <c r="EU233" s="20" t="s">
        <v>735</v>
      </c>
      <c r="EV233" s="20" t="s">
        <v>319</v>
      </c>
      <c r="EW233" s="20" t="s">
        <v>251</v>
      </c>
      <c r="EX233" s="34">
        <v>167</v>
      </c>
      <c r="EY233" s="59">
        <v>0.63949999999999996</v>
      </c>
      <c r="EZ233" s="21"/>
    </row>
    <row r="234" spans="1:156" s="64" customFormat="1" ht="12.75" customHeight="1" x14ac:dyDescent="0.2">
      <c r="A234" s="64" t="s">
        <v>16</v>
      </c>
      <c r="B234" s="64" t="s">
        <v>280</v>
      </c>
      <c r="C234" s="64" t="s">
        <v>16</v>
      </c>
      <c r="D234" s="64" t="s">
        <v>16</v>
      </c>
      <c r="E234" s="64" t="s">
        <v>16</v>
      </c>
      <c r="F234" s="64" t="s">
        <v>280</v>
      </c>
      <c r="G234" s="20" t="s">
        <v>194</v>
      </c>
      <c r="H234" s="20">
        <v>6221</v>
      </c>
      <c r="I234" s="22" t="s">
        <v>358</v>
      </c>
      <c r="J234" s="22" t="s">
        <v>728</v>
      </c>
      <c r="K234" s="23">
        <v>1</v>
      </c>
      <c r="L234" s="23">
        <v>1</v>
      </c>
      <c r="M234" s="23">
        <v>2</v>
      </c>
      <c r="N234" s="23">
        <v>2</v>
      </c>
      <c r="O234" s="24" t="s">
        <v>736</v>
      </c>
      <c r="P234" s="20" t="s">
        <v>737</v>
      </c>
      <c r="Q234" s="20" t="s">
        <v>738</v>
      </c>
      <c r="R234" s="20" t="s">
        <v>739</v>
      </c>
      <c r="S234" s="20">
        <v>5802</v>
      </c>
      <c r="T234" s="25" t="s">
        <v>731</v>
      </c>
      <c r="U234" s="20" t="s">
        <v>740</v>
      </c>
      <c r="V234" s="20" t="s">
        <v>741</v>
      </c>
      <c r="W234" s="26" t="s">
        <v>742</v>
      </c>
      <c r="X234" s="20">
        <v>12</v>
      </c>
      <c r="Y234" s="20" t="s">
        <v>741</v>
      </c>
      <c r="Z234" s="20">
        <f t="shared" si="50"/>
        <v>18682</v>
      </c>
      <c r="AA234" s="20" t="s">
        <v>743</v>
      </c>
      <c r="AB234" s="20">
        <v>46101</v>
      </c>
      <c r="AC234" s="27">
        <v>12875862069</v>
      </c>
      <c r="AD234" s="20" t="s">
        <v>281</v>
      </c>
      <c r="AE234" s="20" t="s">
        <v>16</v>
      </c>
      <c r="AF234" s="20" t="s">
        <v>16</v>
      </c>
      <c r="AG234" s="20" t="s">
        <v>16</v>
      </c>
      <c r="AH234" s="20" t="s">
        <v>16</v>
      </c>
      <c r="AI234" s="20" t="s">
        <v>16</v>
      </c>
      <c r="AJ234" s="20" t="s">
        <v>16</v>
      </c>
      <c r="AK234" s="20" t="s">
        <v>16</v>
      </c>
      <c r="AL234" s="20" t="s">
        <v>16</v>
      </c>
      <c r="AM234" s="20" t="s">
        <v>16</v>
      </c>
      <c r="AN234" s="20" t="s">
        <v>16</v>
      </c>
      <c r="AO234" s="20" t="s">
        <v>16</v>
      </c>
      <c r="AP234" s="28">
        <v>42058</v>
      </c>
      <c r="AQ234" s="26">
        <v>42488</v>
      </c>
      <c r="AR234" s="26" t="s">
        <v>16</v>
      </c>
      <c r="AS234" s="20">
        <v>7</v>
      </c>
      <c r="AT234" s="26">
        <v>42212</v>
      </c>
      <c r="AU234" s="26">
        <v>42499</v>
      </c>
      <c r="AV234" s="26">
        <v>42536</v>
      </c>
      <c r="AW234" s="28">
        <v>42546</v>
      </c>
      <c r="AX234" s="28" t="s">
        <v>16</v>
      </c>
      <c r="AY234" s="28" t="s">
        <v>16</v>
      </c>
      <c r="AZ234" s="28" t="s">
        <v>16</v>
      </c>
      <c r="BA234" s="28" t="s">
        <v>16</v>
      </c>
      <c r="BB234" s="29">
        <v>1</v>
      </c>
      <c r="BC234" s="26">
        <v>42639</v>
      </c>
      <c r="BD234" s="26">
        <v>43387</v>
      </c>
      <c r="BE234" s="26">
        <v>42615</v>
      </c>
      <c r="BF234" s="20" t="s">
        <v>728</v>
      </c>
      <c r="BG234" s="30">
        <v>0.4</v>
      </c>
      <c r="BH234" s="27">
        <v>3170519986</v>
      </c>
      <c r="BI234" s="20">
        <v>1</v>
      </c>
      <c r="BJ234" s="20">
        <v>10</v>
      </c>
      <c r="BK234" s="22">
        <v>8.2781456951837681E-2</v>
      </c>
      <c r="BL234" s="20">
        <v>656150659.34000003</v>
      </c>
      <c r="BM234" s="20">
        <v>85</v>
      </c>
      <c r="BN234" s="20">
        <v>49</v>
      </c>
      <c r="BO234" s="20">
        <v>34</v>
      </c>
      <c r="BP234" s="20" t="s">
        <v>16</v>
      </c>
      <c r="BQ234" s="20" t="s">
        <v>16</v>
      </c>
      <c r="BR234" s="20" t="s">
        <v>16</v>
      </c>
      <c r="BS234" s="20" t="s">
        <v>16</v>
      </c>
      <c r="BT234" s="20">
        <v>1063</v>
      </c>
      <c r="BU234" s="20">
        <v>26</v>
      </c>
      <c r="BV234" s="20">
        <v>1</v>
      </c>
      <c r="BW234" s="20">
        <v>18</v>
      </c>
      <c r="BX234" s="20">
        <v>10</v>
      </c>
      <c r="BY234" s="20" t="s">
        <v>289</v>
      </c>
      <c r="BZ234" s="20" t="s">
        <v>341</v>
      </c>
      <c r="CA234" s="20" t="s">
        <v>16</v>
      </c>
      <c r="CB234" s="20">
        <v>3</v>
      </c>
      <c r="CC234" s="20">
        <v>0</v>
      </c>
      <c r="CD234" s="20">
        <v>7</v>
      </c>
      <c r="CE234" s="20">
        <f>SUM(CB234:CD234)</f>
        <v>10</v>
      </c>
      <c r="CF234" s="20" t="str">
        <f t="shared" si="61"/>
        <v>YES</v>
      </c>
      <c r="CG234" s="20" t="str">
        <f t="shared" si="62"/>
        <v>YES</v>
      </c>
      <c r="CH234" s="20">
        <v>8</v>
      </c>
      <c r="CI234" s="27">
        <v>10</v>
      </c>
      <c r="CJ234" s="27">
        <v>37721215.43</v>
      </c>
      <c r="CK234" s="21">
        <v>0</v>
      </c>
      <c r="CL234" s="27">
        <v>568896786.59000003</v>
      </c>
      <c r="CM234" s="20" t="s">
        <v>16</v>
      </c>
      <c r="CN234" s="20" t="s">
        <v>16</v>
      </c>
      <c r="CO234" s="20" t="s">
        <v>16</v>
      </c>
      <c r="CP234" s="20" t="s">
        <v>16</v>
      </c>
      <c r="CQ234" s="20" t="s">
        <v>16</v>
      </c>
      <c r="CR234" s="20" t="s">
        <v>16</v>
      </c>
      <c r="CS234" s="27">
        <v>7926299965</v>
      </c>
      <c r="CT234" s="79">
        <f>IF(OR(CS234="",CS234="-"),"NA",IF(CS234&gt;10000000000,1,IF(CS234&gt;3000000000,2,IF(CS234&gt;1000000000,3,IF(CS234&gt;600000000,4,IF(CS234&gt;200000000,5,IF(CS234&gt;100000000,6,IF(CS234&gt;50000000,7,IF(CS234&gt;30000000,8,IF(CS234&gt;10000000,9,IF(CS234&gt;7000000,10,IF(CS234&gt;4000000,11,IF(CS234&gt;2000000,12,IF(CS234&gt;1000000,13,IF(CS234&gt;700000,14,IF(CS234&gt;600000,15,IF(CS234&gt;500000,16,IF(CS234&gt;400000,17,IF(CS234&gt;300000,18,IF(CS234&gt;200000,19,IF(CS234&gt;=0,20,ERROR”)))))))))))))))))))))</f>
        <v>2</v>
      </c>
      <c r="CU234" s="27">
        <v>9194507959.3999996</v>
      </c>
      <c r="CV234" s="27">
        <f t="shared" si="48"/>
        <v>4949562104</v>
      </c>
      <c r="CW234" s="32">
        <v>0.38440626945799572</v>
      </c>
      <c r="CX234" s="32">
        <v>0.61559373054200428</v>
      </c>
      <c r="CY234" s="27">
        <v>3681354109.6000004</v>
      </c>
      <c r="CZ234" s="20">
        <v>158</v>
      </c>
      <c r="DA234" s="66">
        <f>IF(OR(CZ234="",CZ234="-"),"NA",IF(CZ234&gt;300,1,IF(CZ234&gt;200,2,IF(CZ234&gt;100,3,IF(CZ234&gt;50,4,IF(CZ234&gt;40,5,IF(CZ234&gt;30,6,IF(CZ234&gt;20,7,IF(CZ234&gt;10,8,IF(CZ234&lt;=9,9,”ERROR”))))))))))</f>
        <v>3</v>
      </c>
      <c r="DB234" s="20">
        <v>748</v>
      </c>
      <c r="DC234" s="20">
        <v>24.933333333333334</v>
      </c>
      <c r="DD234" s="22">
        <v>2E-3</v>
      </c>
      <c r="DE234" s="20">
        <v>1</v>
      </c>
      <c r="DF234" s="20"/>
      <c r="DG234" s="20" t="s">
        <v>733</v>
      </c>
      <c r="DH234" s="20">
        <v>6</v>
      </c>
      <c r="DI234" s="20">
        <v>0</v>
      </c>
      <c r="DJ234" s="20"/>
      <c r="DK234" s="20" t="s">
        <v>16</v>
      </c>
      <c r="DL234" s="20" t="s">
        <v>16</v>
      </c>
      <c r="DM234" s="20" t="s">
        <v>16</v>
      </c>
      <c r="DN234" s="20"/>
      <c r="DO234" s="33">
        <f t="shared" si="52"/>
        <v>1</v>
      </c>
      <c r="DP234" s="33">
        <f t="shared" si="53"/>
        <v>1</v>
      </c>
      <c r="DQ234" s="33">
        <f t="shared" si="54"/>
        <v>0</v>
      </c>
      <c r="DR234" s="33">
        <f t="shared" si="55"/>
        <v>0</v>
      </c>
      <c r="DS234" s="27">
        <f t="shared" si="56"/>
        <v>7926299965</v>
      </c>
      <c r="DT234" s="27">
        <f t="shared" si="57"/>
        <v>7926299965</v>
      </c>
      <c r="DU234" s="27">
        <f t="shared" si="58"/>
        <v>0</v>
      </c>
      <c r="DV234" s="27">
        <f t="shared" si="59"/>
        <v>0</v>
      </c>
      <c r="DW234" s="27">
        <f t="shared" si="63"/>
        <v>7926299965</v>
      </c>
      <c r="DX234" s="20">
        <v>12</v>
      </c>
      <c r="DY234" s="20">
        <v>99</v>
      </c>
      <c r="DZ234" s="20" t="s">
        <v>16</v>
      </c>
      <c r="EA234" s="20">
        <v>656150659.34000003</v>
      </c>
      <c r="EB234" s="20">
        <v>7926299965</v>
      </c>
      <c r="EC234" s="30">
        <v>0.2</v>
      </c>
      <c r="ED234" s="20">
        <v>1</v>
      </c>
      <c r="EE234" s="30">
        <v>0.1</v>
      </c>
      <c r="EF234" s="30">
        <v>0.1</v>
      </c>
      <c r="EG234" s="20" t="s">
        <v>316</v>
      </c>
      <c r="EH234" s="20">
        <v>7926299965</v>
      </c>
      <c r="EI234" s="20">
        <v>85</v>
      </c>
      <c r="EJ234" s="20">
        <v>18</v>
      </c>
      <c r="EK234" s="20">
        <v>10</v>
      </c>
      <c r="EL234" s="20" t="s">
        <v>281</v>
      </c>
      <c r="EM234" s="20" t="s">
        <v>728</v>
      </c>
      <c r="EN234" s="20" t="s">
        <v>16</v>
      </c>
      <c r="EO234" s="20" t="s">
        <v>16</v>
      </c>
      <c r="EP234" s="20" t="s">
        <v>16</v>
      </c>
      <c r="EQ234" s="20" t="s">
        <v>16</v>
      </c>
      <c r="ER234" s="20" t="s">
        <v>744</v>
      </c>
      <c r="ES234" s="20" t="s">
        <v>745</v>
      </c>
      <c r="ET234" s="20">
        <v>5802</v>
      </c>
      <c r="EU234" s="20">
        <v>37290</v>
      </c>
      <c r="EV234" s="20" t="s">
        <v>746</v>
      </c>
      <c r="EW234" s="20" t="s">
        <v>747</v>
      </c>
      <c r="EX234" s="34">
        <v>167</v>
      </c>
      <c r="EY234" s="59">
        <v>0.63949999999999996</v>
      </c>
      <c r="EZ234" s="21"/>
    </row>
    <row r="235" spans="1:156" s="64" customFormat="1" ht="12.75" customHeight="1" x14ac:dyDescent="0.2">
      <c r="A235" s="64" t="s">
        <v>762</v>
      </c>
      <c r="B235" s="64" t="s">
        <v>290</v>
      </c>
      <c r="C235" s="64">
        <v>1042465</v>
      </c>
      <c r="D235" s="64" t="s">
        <v>762</v>
      </c>
      <c r="E235" s="64" t="s">
        <v>763</v>
      </c>
      <c r="F235" s="64" t="s">
        <v>290</v>
      </c>
      <c r="G235" s="20" t="s">
        <v>194</v>
      </c>
      <c r="H235" s="20">
        <v>6220</v>
      </c>
      <c r="I235" s="22" t="s">
        <v>358</v>
      </c>
      <c r="J235" s="22" t="s">
        <v>764</v>
      </c>
      <c r="K235" s="23">
        <v>1</v>
      </c>
      <c r="L235" s="23">
        <v>1</v>
      </c>
      <c r="M235" s="23">
        <v>5</v>
      </c>
      <c r="N235" s="23">
        <v>1</v>
      </c>
      <c r="O235" s="24" t="s">
        <v>765</v>
      </c>
      <c r="P235" s="20" t="s">
        <v>766</v>
      </c>
      <c r="Q235" s="20" t="s">
        <v>767</v>
      </c>
      <c r="R235" s="20" t="s">
        <v>768</v>
      </c>
      <c r="S235" s="20">
        <v>245</v>
      </c>
      <c r="T235" s="25" t="s">
        <v>574</v>
      </c>
      <c r="U235" s="20" t="s">
        <v>467</v>
      </c>
      <c r="V235" s="20" t="s">
        <v>251</v>
      </c>
      <c r="W235" s="26">
        <v>42622</v>
      </c>
      <c r="X235" s="20">
        <v>233</v>
      </c>
      <c r="Y235" s="20" t="s">
        <v>251</v>
      </c>
      <c r="Z235" s="20">
        <f t="shared" si="50"/>
        <v>59</v>
      </c>
      <c r="AA235" s="20" t="s">
        <v>769</v>
      </c>
      <c r="AB235" s="20">
        <v>46101</v>
      </c>
      <c r="AC235" s="27">
        <v>11762500000</v>
      </c>
      <c r="AD235" s="20" t="s">
        <v>281</v>
      </c>
      <c r="AE235" s="20" t="s">
        <v>16</v>
      </c>
      <c r="AF235" s="20" t="s">
        <v>16</v>
      </c>
      <c r="AG235" s="20" t="s">
        <v>16</v>
      </c>
      <c r="AH235" s="20" t="s">
        <v>16</v>
      </c>
      <c r="AI235" s="20" t="s">
        <v>16</v>
      </c>
      <c r="AJ235" s="20" t="s">
        <v>16</v>
      </c>
      <c r="AK235" s="20" t="s">
        <v>16</v>
      </c>
      <c r="AL235" s="20" t="s">
        <v>16</v>
      </c>
      <c r="AM235" s="20" t="s">
        <v>16</v>
      </c>
      <c r="AN235" s="20" t="s">
        <v>16</v>
      </c>
      <c r="AO235" s="20" t="s">
        <v>16</v>
      </c>
      <c r="AP235" s="26">
        <v>42179</v>
      </c>
      <c r="AQ235" s="26">
        <v>42488</v>
      </c>
      <c r="AR235" s="26" t="s">
        <v>16</v>
      </c>
      <c r="AS235" s="20">
        <v>7</v>
      </c>
      <c r="AT235" s="26">
        <v>42222</v>
      </c>
      <c r="AU235" s="26">
        <v>42526</v>
      </c>
      <c r="AV235" s="26">
        <v>42534</v>
      </c>
      <c r="AW235" s="28">
        <v>42467</v>
      </c>
      <c r="AX235" s="28">
        <v>42558</v>
      </c>
      <c r="AY235" s="28">
        <v>42569</v>
      </c>
      <c r="AZ235" s="28" t="s">
        <v>16</v>
      </c>
      <c r="BA235" s="28" t="s">
        <v>16</v>
      </c>
      <c r="BB235" s="29">
        <v>1</v>
      </c>
      <c r="BC235" s="26">
        <v>42681</v>
      </c>
      <c r="BD235" s="26">
        <v>43415</v>
      </c>
      <c r="BE235" s="26">
        <v>42409</v>
      </c>
      <c r="BF235" s="20" t="s">
        <v>764</v>
      </c>
      <c r="BG235" s="30">
        <v>0.4</v>
      </c>
      <c r="BH235" s="27">
        <v>2943681828</v>
      </c>
      <c r="BI235" s="20">
        <v>1</v>
      </c>
      <c r="BJ235" s="20">
        <v>10</v>
      </c>
      <c r="BK235" s="22">
        <v>8.2781456955748137E-2</v>
      </c>
      <c r="BL235" s="20">
        <v>609205676.34000003</v>
      </c>
      <c r="BM235" s="20">
        <v>38</v>
      </c>
      <c r="BN235" s="20">
        <v>42</v>
      </c>
      <c r="BO235" s="20">
        <v>34</v>
      </c>
      <c r="BP235" s="20">
        <v>28</v>
      </c>
      <c r="BQ235" s="20" t="s">
        <v>16</v>
      </c>
      <c r="BR235" s="20" t="s">
        <v>16</v>
      </c>
      <c r="BS235" s="20" t="s">
        <v>16</v>
      </c>
      <c r="BT235" s="20">
        <v>1504</v>
      </c>
      <c r="BU235" s="20">
        <v>364</v>
      </c>
      <c r="BV235" s="20">
        <v>1</v>
      </c>
      <c r="BW235" s="20">
        <v>16</v>
      </c>
      <c r="BX235" s="20">
        <v>9</v>
      </c>
      <c r="BY235" s="20" t="s">
        <v>289</v>
      </c>
      <c r="BZ235" s="20" t="s">
        <v>341</v>
      </c>
      <c r="CA235" s="20" t="s">
        <v>16</v>
      </c>
      <c r="CB235" s="20">
        <v>4</v>
      </c>
      <c r="CC235" s="20">
        <v>0</v>
      </c>
      <c r="CD235" s="20">
        <v>5</v>
      </c>
      <c r="CE235" s="20">
        <f t="shared" si="51"/>
        <v>9</v>
      </c>
      <c r="CF235" s="20" t="str">
        <f t="shared" si="61"/>
        <v>YES</v>
      </c>
      <c r="CG235" s="20" t="str">
        <f t="shared" si="62"/>
        <v>YES</v>
      </c>
      <c r="CH235" s="20">
        <v>7</v>
      </c>
      <c r="CI235" s="27">
        <v>9</v>
      </c>
      <c r="CJ235" s="27">
        <v>221124344.19</v>
      </c>
      <c r="CK235" s="21">
        <v>1</v>
      </c>
      <c r="CL235" s="27">
        <v>2326762888.0900002</v>
      </c>
      <c r="CM235" s="20" t="s">
        <v>16</v>
      </c>
      <c r="CN235" s="20" t="s">
        <v>16</v>
      </c>
      <c r="CO235" s="20" t="s">
        <v>16</v>
      </c>
      <c r="CP235" s="20" t="s">
        <v>16</v>
      </c>
      <c r="CQ235" s="20" t="s">
        <v>16</v>
      </c>
      <c r="CR235" s="20" t="s">
        <v>16</v>
      </c>
      <c r="CS235" s="27">
        <v>7359204570</v>
      </c>
      <c r="CT235" s="79">
        <f>IF(OR(CS235="",CS235="-"),"NA",IF(CS235&gt;10000000000,1,IF(CS235&gt;3000000000,2,IF(CS235&gt;1000000000,3,IF(CS235&gt;600000000,4,IF(CS235&gt;200000000,5,IF(CS235&gt;100000000,6,IF(CS235&gt;50000000,7,IF(CS235&gt;30000000,8,IF(CS235&gt;10000000,9,IF(CS235&gt;7000000,10,IF(CS235&gt;4000000,11,IF(CS235&gt;2000000,12,IF(CS235&gt;1000000,13,IF(CS235&gt;700000,14,IF(CS235&gt;600000,15,IF(CS235&gt;500000,16,IF(CS235&gt;400000,17,IF(CS235&gt;300000,18,IF(CS235&gt;200000,19,IF(CS235&gt;=0,20,ERROR”)))))))))))))))))))))</f>
        <v>2</v>
      </c>
      <c r="CU235" s="27">
        <v>8536677301.1999998</v>
      </c>
      <c r="CV235" s="27">
        <f t="shared" si="48"/>
        <v>4403295430</v>
      </c>
      <c r="CW235" s="32">
        <v>0.37435030223166843</v>
      </c>
      <c r="CX235" s="32">
        <v>0.62564969776833157</v>
      </c>
      <c r="CY235" s="27">
        <v>3225822698.8000002</v>
      </c>
      <c r="CZ235" s="20">
        <v>200</v>
      </c>
      <c r="DA235" s="66">
        <f>IF(OR(CZ235="",CZ235="-"),"NA",IF(CZ235&gt;300,1,IF(CZ235&gt;200,2,IF(CZ235&gt;100,3,IF(CZ235&gt;50,4,IF(CZ235&gt;40,5,IF(CZ235&gt;30,6,IF(CZ235&gt;20,7,IF(CZ235&gt;10,8,IF(CZ235&lt;=9,9,”ERROR”))))))))))</f>
        <v>3</v>
      </c>
      <c r="DB235" s="20">
        <v>734</v>
      </c>
      <c r="DC235" s="20">
        <v>24.466666666666665</v>
      </c>
      <c r="DD235" s="22">
        <v>2E-3</v>
      </c>
      <c r="DE235" s="20">
        <v>0</v>
      </c>
      <c r="DF235" s="20"/>
      <c r="DG235" s="20">
        <v>0</v>
      </c>
      <c r="DH235" s="20">
        <v>0</v>
      </c>
      <c r="DI235" s="20">
        <v>2</v>
      </c>
      <c r="DJ235" s="20">
        <v>2</v>
      </c>
      <c r="DK235" s="20" t="s">
        <v>16</v>
      </c>
      <c r="DL235" s="20" t="s">
        <v>16</v>
      </c>
      <c r="DM235" s="20" t="s">
        <v>16</v>
      </c>
      <c r="DN235" s="20"/>
      <c r="DO235" s="33">
        <f t="shared" si="52"/>
        <v>1</v>
      </c>
      <c r="DP235" s="33">
        <f t="shared" si="53"/>
        <v>1</v>
      </c>
      <c r="DQ235" s="33">
        <f t="shared" si="54"/>
        <v>0</v>
      </c>
      <c r="DR235" s="33">
        <f t="shared" si="55"/>
        <v>0</v>
      </c>
      <c r="DS235" s="27">
        <f t="shared" si="56"/>
        <v>7359204570</v>
      </c>
      <c r="DT235" s="27">
        <f t="shared" si="57"/>
        <v>7359204570</v>
      </c>
      <c r="DU235" s="27">
        <f t="shared" si="58"/>
        <v>0</v>
      </c>
      <c r="DV235" s="27">
        <f t="shared" si="59"/>
        <v>0</v>
      </c>
      <c r="DW235" s="27">
        <f t="shared" si="63"/>
        <v>7359204570</v>
      </c>
      <c r="DX235" s="20">
        <v>12</v>
      </c>
      <c r="DY235" s="20">
        <v>99</v>
      </c>
      <c r="DZ235" s="20">
        <v>14</v>
      </c>
      <c r="EA235" s="20">
        <v>609205676.34000003</v>
      </c>
      <c r="EB235" s="20">
        <v>7359204570</v>
      </c>
      <c r="EC235" s="30">
        <v>0.2</v>
      </c>
      <c r="ED235" s="20" t="s">
        <v>16</v>
      </c>
      <c r="EE235" s="30">
        <v>0.1</v>
      </c>
      <c r="EF235" s="30">
        <v>0.1</v>
      </c>
      <c r="EG235" s="20" t="s">
        <v>655</v>
      </c>
      <c r="EH235" s="20">
        <v>7359204570</v>
      </c>
      <c r="EI235" s="20">
        <v>42</v>
      </c>
      <c r="EJ235" s="20">
        <v>16</v>
      </c>
      <c r="EK235" s="20">
        <v>9</v>
      </c>
      <c r="EL235" s="20" t="s">
        <v>281</v>
      </c>
      <c r="EM235" s="20" t="s">
        <v>764</v>
      </c>
      <c r="EN235" s="20" t="s">
        <v>16</v>
      </c>
      <c r="EO235" s="20" t="s">
        <v>16</v>
      </c>
      <c r="EP235" s="20" t="s">
        <v>16</v>
      </c>
      <c r="EQ235" s="20">
        <v>1504</v>
      </c>
      <c r="ER235" s="20" t="s">
        <v>770</v>
      </c>
      <c r="ES235" s="20" t="s">
        <v>771</v>
      </c>
      <c r="ET235" s="20">
        <v>245</v>
      </c>
      <c r="EU235" s="20">
        <v>11529</v>
      </c>
      <c r="EV235" s="20" t="s">
        <v>500</v>
      </c>
      <c r="EW235" s="20" t="s">
        <v>251</v>
      </c>
      <c r="EX235" s="34">
        <v>103</v>
      </c>
      <c r="EY235" s="58">
        <v>0.5</v>
      </c>
      <c r="EZ235" s="21"/>
    </row>
    <row r="236" spans="1:156" s="64" customFormat="1" ht="12.75" customHeight="1" x14ac:dyDescent="0.2">
      <c r="A236" s="64" t="s">
        <v>16</v>
      </c>
      <c r="B236" s="64" t="s">
        <v>290</v>
      </c>
      <c r="C236" s="64" t="s">
        <v>16</v>
      </c>
      <c r="D236" s="64" t="s">
        <v>16</v>
      </c>
      <c r="E236" s="64" t="s">
        <v>16</v>
      </c>
      <c r="F236" s="64" t="s">
        <v>290</v>
      </c>
      <c r="G236" s="20" t="s">
        <v>194</v>
      </c>
      <c r="H236" s="20">
        <v>6220</v>
      </c>
      <c r="I236" s="22" t="s">
        <v>358</v>
      </c>
      <c r="J236" s="22" t="s">
        <v>764</v>
      </c>
      <c r="K236" s="23">
        <v>1</v>
      </c>
      <c r="L236" s="23">
        <v>1</v>
      </c>
      <c r="M236" s="23">
        <v>5</v>
      </c>
      <c r="N236" s="23">
        <v>2</v>
      </c>
      <c r="O236" s="24" t="s">
        <v>772</v>
      </c>
      <c r="P236" s="20" t="s">
        <v>773</v>
      </c>
      <c r="Q236" s="20" t="s">
        <v>774</v>
      </c>
      <c r="R236" s="20" t="s">
        <v>768</v>
      </c>
      <c r="S236" s="20">
        <v>245</v>
      </c>
      <c r="T236" s="25" t="s">
        <v>617</v>
      </c>
      <c r="U236" s="20" t="s">
        <v>467</v>
      </c>
      <c r="V236" s="20" t="s">
        <v>251</v>
      </c>
      <c r="W236" s="26">
        <v>39650</v>
      </c>
      <c r="X236" s="20">
        <v>233</v>
      </c>
      <c r="Y236" s="20" t="s">
        <v>251</v>
      </c>
      <c r="Z236" s="20">
        <f t="shared" si="50"/>
        <v>3031</v>
      </c>
      <c r="AA236" s="20" t="s">
        <v>775</v>
      </c>
      <c r="AB236" s="20">
        <v>46101</v>
      </c>
      <c r="AC236" s="27">
        <v>11762500000</v>
      </c>
      <c r="AD236" s="20" t="s">
        <v>281</v>
      </c>
      <c r="AE236" s="20" t="s">
        <v>16</v>
      </c>
      <c r="AF236" s="20" t="s">
        <v>16</v>
      </c>
      <c r="AG236" s="20" t="s">
        <v>16</v>
      </c>
      <c r="AH236" s="20" t="s">
        <v>16</v>
      </c>
      <c r="AI236" s="20" t="s">
        <v>16</v>
      </c>
      <c r="AJ236" s="20" t="s">
        <v>16</v>
      </c>
      <c r="AK236" s="20" t="s">
        <v>16</v>
      </c>
      <c r="AL236" s="20" t="s">
        <v>16</v>
      </c>
      <c r="AM236" s="20" t="s">
        <v>16</v>
      </c>
      <c r="AN236" s="20" t="s">
        <v>16</v>
      </c>
      <c r="AO236" s="20" t="s">
        <v>16</v>
      </c>
      <c r="AP236" s="28">
        <v>42276</v>
      </c>
      <c r="AQ236" s="26">
        <v>42488</v>
      </c>
      <c r="AR236" s="26" t="s">
        <v>16</v>
      </c>
      <c r="AS236" s="20">
        <v>7</v>
      </c>
      <c r="AT236" s="26">
        <v>42349</v>
      </c>
      <c r="AU236" s="26">
        <v>42526</v>
      </c>
      <c r="AV236" s="26">
        <v>42534</v>
      </c>
      <c r="AW236" s="28">
        <v>42467</v>
      </c>
      <c r="AX236" s="28">
        <v>42558</v>
      </c>
      <c r="AY236" s="28">
        <v>42569</v>
      </c>
      <c r="AZ236" s="28" t="s">
        <v>16</v>
      </c>
      <c r="BA236" s="28" t="s">
        <v>16</v>
      </c>
      <c r="BB236" s="29">
        <v>1</v>
      </c>
      <c r="BC236" s="26">
        <v>42681</v>
      </c>
      <c r="BD236" s="26">
        <v>43415</v>
      </c>
      <c r="BE236" s="26">
        <v>42409</v>
      </c>
      <c r="BF236" s="20" t="s">
        <v>764</v>
      </c>
      <c r="BG236" s="30">
        <v>0.4</v>
      </c>
      <c r="BH236" s="27">
        <v>2943681828</v>
      </c>
      <c r="BI236" s="20">
        <v>1</v>
      </c>
      <c r="BJ236" s="20">
        <v>10</v>
      </c>
      <c r="BK236" s="22">
        <v>8.2781456955748137E-2</v>
      </c>
      <c r="BL236" s="20">
        <v>609205676.34000003</v>
      </c>
      <c r="BM236" s="20">
        <v>38</v>
      </c>
      <c r="BN236" s="20">
        <v>42</v>
      </c>
      <c r="BO236" s="20">
        <v>34</v>
      </c>
      <c r="BP236" s="20">
        <v>28</v>
      </c>
      <c r="BQ236" s="20" t="s">
        <v>16</v>
      </c>
      <c r="BR236" s="20" t="s">
        <v>16</v>
      </c>
      <c r="BS236" s="20" t="s">
        <v>16</v>
      </c>
      <c r="BT236" s="20">
        <v>1504</v>
      </c>
      <c r="BU236" s="20">
        <v>364</v>
      </c>
      <c r="BV236" s="20">
        <v>1</v>
      </c>
      <c r="BW236" s="20">
        <v>16</v>
      </c>
      <c r="BX236" s="20">
        <v>9</v>
      </c>
      <c r="BY236" s="20" t="s">
        <v>289</v>
      </c>
      <c r="BZ236" s="20" t="s">
        <v>341</v>
      </c>
      <c r="CA236" s="20" t="s">
        <v>16</v>
      </c>
      <c r="CB236" s="20">
        <v>4</v>
      </c>
      <c r="CC236" s="20">
        <v>0</v>
      </c>
      <c r="CD236" s="20">
        <v>5</v>
      </c>
      <c r="CE236" s="20">
        <f t="shared" si="51"/>
        <v>9</v>
      </c>
      <c r="CF236" s="20" t="str">
        <f t="shared" si="61"/>
        <v>YES</v>
      </c>
      <c r="CG236" s="20" t="str">
        <f t="shared" si="62"/>
        <v>YES</v>
      </c>
      <c r="CH236" s="20">
        <v>7</v>
      </c>
      <c r="CI236" s="27">
        <v>9</v>
      </c>
      <c r="CJ236" s="27">
        <v>221124344.19</v>
      </c>
      <c r="CK236" s="21">
        <v>1</v>
      </c>
      <c r="CL236" s="27">
        <v>2326762888.0900002</v>
      </c>
      <c r="CM236" s="20" t="s">
        <v>16</v>
      </c>
      <c r="CN236" s="20" t="s">
        <v>16</v>
      </c>
      <c r="CO236" s="20" t="s">
        <v>16</v>
      </c>
      <c r="CP236" s="20" t="s">
        <v>16</v>
      </c>
      <c r="CQ236" s="20" t="s">
        <v>16</v>
      </c>
      <c r="CR236" s="20" t="s">
        <v>16</v>
      </c>
      <c r="CS236" s="27">
        <v>7359204570</v>
      </c>
      <c r="CT236" s="79">
        <f>IF(OR(CS236="",CS236="-"),"NA",IF(CS236&gt;10000000000,1,IF(CS236&gt;3000000000,2,IF(CS236&gt;1000000000,3,IF(CS236&gt;600000000,4,IF(CS236&gt;200000000,5,IF(CS236&gt;100000000,6,IF(CS236&gt;50000000,7,IF(CS236&gt;30000000,8,IF(CS236&gt;10000000,9,IF(CS236&gt;7000000,10,IF(CS236&gt;4000000,11,IF(CS236&gt;2000000,12,IF(CS236&gt;1000000,13,IF(CS236&gt;700000,14,IF(CS236&gt;600000,15,IF(CS236&gt;500000,16,IF(CS236&gt;400000,17,IF(CS236&gt;300000,18,IF(CS236&gt;200000,19,IF(CS236&gt;=0,20,ERROR”)))))))))))))))))))))</f>
        <v>2</v>
      </c>
      <c r="CU236" s="27">
        <v>8536677301.1999998</v>
      </c>
      <c r="CV236" s="27">
        <f t="shared" si="48"/>
        <v>4403295430</v>
      </c>
      <c r="CW236" s="32">
        <v>0.37435030223166843</v>
      </c>
      <c r="CX236" s="32">
        <v>0.62564969776833157</v>
      </c>
      <c r="CY236" s="27">
        <v>3225822698.8000002</v>
      </c>
      <c r="CZ236" s="20">
        <v>200</v>
      </c>
      <c r="DA236" s="66">
        <f>IF(OR(CZ236="",CZ236="-"),"NA",IF(CZ236&gt;300,1,IF(CZ236&gt;200,2,IF(CZ236&gt;100,3,IF(CZ236&gt;50,4,IF(CZ236&gt;40,5,IF(CZ236&gt;30,6,IF(CZ236&gt;20,7,IF(CZ236&gt;10,8,IF(CZ236&lt;=9,9,”ERROR”))))))))))</f>
        <v>3</v>
      </c>
      <c r="DB236" s="20">
        <v>734</v>
      </c>
      <c r="DC236" s="20">
        <v>24.466666666666665</v>
      </c>
      <c r="DD236" s="22">
        <v>2E-3</v>
      </c>
      <c r="DE236" s="20">
        <v>0</v>
      </c>
      <c r="DF236" s="20"/>
      <c r="DG236" s="20" t="s">
        <v>16</v>
      </c>
      <c r="DH236" s="20" t="s">
        <v>16</v>
      </c>
      <c r="DI236" s="20">
        <v>0</v>
      </c>
      <c r="DJ236" s="20"/>
      <c r="DK236" s="20" t="s">
        <v>16</v>
      </c>
      <c r="DL236" s="20" t="s">
        <v>16</v>
      </c>
      <c r="DM236" s="20" t="s">
        <v>16</v>
      </c>
      <c r="DN236" s="20"/>
      <c r="DO236" s="33">
        <f t="shared" si="52"/>
        <v>2</v>
      </c>
      <c r="DP236" s="33">
        <f t="shared" si="53"/>
        <v>2</v>
      </c>
      <c r="DQ236" s="33">
        <f t="shared" si="54"/>
        <v>0</v>
      </c>
      <c r="DR236" s="33">
        <f t="shared" si="55"/>
        <v>0</v>
      </c>
      <c r="DS236" s="27">
        <f t="shared" si="56"/>
        <v>92187541890</v>
      </c>
      <c r="DT236" s="27">
        <f t="shared" si="57"/>
        <v>92187541890</v>
      </c>
      <c r="DU236" s="27">
        <f t="shared" si="58"/>
        <v>0</v>
      </c>
      <c r="DV236" s="27">
        <f t="shared" si="59"/>
        <v>0</v>
      </c>
      <c r="DW236" s="27">
        <f t="shared" si="63"/>
        <v>46093770945</v>
      </c>
      <c r="DX236" s="20">
        <v>12</v>
      </c>
      <c r="DY236" s="20">
        <v>99</v>
      </c>
      <c r="DZ236" s="20">
        <v>14</v>
      </c>
      <c r="EA236" s="20">
        <v>609205676.34000003</v>
      </c>
      <c r="EB236" s="20">
        <v>7359204570</v>
      </c>
      <c r="EC236" s="30">
        <v>0.2</v>
      </c>
      <c r="ED236" s="20">
        <v>1</v>
      </c>
      <c r="EE236" s="30">
        <v>0.1</v>
      </c>
      <c r="EF236" s="30">
        <v>0.1</v>
      </c>
      <c r="EG236" s="20" t="s">
        <v>655</v>
      </c>
      <c r="EH236" s="20">
        <v>7359204570</v>
      </c>
      <c r="EI236" s="20">
        <v>42</v>
      </c>
      <c r="EJ236" s="20">
        <v>16</v>
      </c>
      <c r="EK236" s="20">
        <v>9</v>
      </c>
      <c r="EL236" s="20" t="s">
        <v>281</v>
      </c>
      <c r="EM236" s="20" t="s">
        <v>764</v>
      </c>
      <c r="EN236" s="20" t="s">
        <v>16</v>
      </c>
      <c r="EO236" s="20" t="s">
        <v>16</v>
      </c>
      <c r="EP236" s="20" t="s">
        <v>16</v>
      </c>
      <c r="EQ236" s="20" t="s">
        <v>16</v>
      </c>
      <c r="ER236" s="20" t="s">
        <v>770</v>
      </c>
      <c r="ES236" s="20" t="s">
        <v>771</v>
      </c>
      <c r="ET236" s="20">
        <v>245</v>
      </c>
      <c r="EU236" s="20">
        <v>11529</v>
      </c>
      <c r="EV236" s="20" t="s">
        <v>500</v>
      </c>
      <c r="EW236" s="20" t="s">
        <v>251</v>
      </c>
      <c r="EX236" s="34">
        <v>103</v>
      </c>
      <c r="EY236" s="58">
        <v>0.5</v>
      </c>
      <c r="EZ236" s="21"/>
    </row>
    <row r="237" spans="1:156" s="64" customFormat="1" ht="12.75" customHeight="1" x14ac:dyDescent="0.2">
      <c r="A237" s="64" t="s">
        <v>16</v>
      </c>
      <c r="B237" s="64" t="s">
        <v>290</v>
      </c>
      <c r="C237" s="64" t="s">
        <v>16</v>
      </c>
      <c r="D237" s="64" t="s">
        <v>16</v>
      </c>
      <c r="E237" s="64" t="s">
        <v>16</v>
      </c>
      <c r="F237" s="64" t="s">
        <v>290</v>
      </c>
      <c r="G237" s="20" t="s">
        <v>194</v>
      </c>
      <c r="H237" s="20">
        <v>6220</v>
      </c>
      <c r="I237" s="22" t="s">
        <v>358</v>
      </c>
      <c r="J237" s="22" t="s">
        <v>764</v>
      </c>
      <c r="K237" s="23">
        <v>1</v>
      </c>
      <c r="L237" s="23">
        <v>1</v>
      </c>
      <c r="M237" s="23">
        <v>5</v>
      </c>
      <c r="N237" s="23">
        <v>3</v>
      </c>
      <c r="O237" s="24" t="s">
        <v>776</v>
      </c>
      <c r="P237" s="20" t="s">
        <v>777</v>
      </c>
      <c r="Q237" s="20" t="s">
        <v>778</v>
      </c>
      <c r="R237" s="20" t="s">
        <v>779</v>
      </c>
      <c r="S237" s="20">
        <v>383</v>
      </c>
      <c r="T237" s="25" t="s">
        <v>617</v>
      </c>
      <c r="U237" s="20" t="s">
        <v>695</v>
      </c>
      <c r="V237" s="20" t="s">
        <v>251</v>
      </c>
      <c r="W237" s="26">
        <v>37568</v>
      </c>
      <c r="X237" s="20">
        <v>140</v>
      </c>
      <c r="Y237" s="20" t="s">
        <v>251</v>
      </c>
      <c r="Z237" s="20">
        <f t="shared" si="50"/>
        <v>5113</v>
      </c>
      <c r="AA237" s="20" t="s">
        <v>780</v>
      </c>
      <c r="AB237" s="20">
        <v>46101</v>
      </c>
      <c r="AC237" s="27">
        <v>11762500000</v>
      </c>
      <c r="AD237" s="20" t="s">
        <v>281</v>
      </c>
      <c r="AE237" s="20" t="s">
        <v>16</v>
      </c>
      <c r="AF237" s="20" t="s">
        <v>16</v>
      </c>
      <c r="AG237" s="20" t="s">
        <v>16</v>
      </c>
      <c r="AH237" s="20" t="s">
        <v>16</v>
      </c>
      <c r="AI237" s="20" t="s">
        <v>16</v>
      </c>
      <c r="AJ237" s="20" t="s">
        <v>16</v>
      </c>
      <c r="AK237" s="20" t="s">
        <v>16</v>
      </c>
      <c r="AL237" s="20" t="s">
        <v>16</v>
      </c>
      <c r="AM237" s="20" t="s">
        <v>16</v>
      </c>
      <c r="AN237" s="20" t="s">
        <v>16</v>
      </c>
      <c r="AO237" s="20" t="s">
        <v>16</v>
      </c>
      <c r="AP237" s="28">
        <v>42271</v>
      </c>
      <c r="AQ237" s="26">
        <v>42488</v>
      </c>
      <c r="AR237" s="26" t="s">
        <v>16</v>
      </c>
      <c r="AS237" s="20">
        <v>7</v>
      </c>
      <c r="AT237" s="26">
        <v>42321</v>
      </c>
      <c r="AU237" s="26">
        <v>42526</v>
      </c>
      <c r="AV237" s="26">
        <v>42534</v>
      </c>
      <c r="AW237" s="28">
        <v>42467</v>
      </c>
      <c r="AX237" s="28">
        <v>42558</v>
      </c>
      <c r="AY237" s="28">
        <v>42569</v>
      </c>
      <c r="AZ237" s="28" t="s">
        <v>16</v>
      </c>
      <c r="BA237" s="28" t="s">
        <v>16</v>
      </c>
      <c r="BB237" s="29">
        <v>1</v>
      </c>
      <c r="BC237" s="26">
        <v>42681</v>
      </c>
      <c r="BD237" s="26">
        <v>43415</v>
      </c>
      <c r="BE237" s="26">
        <v>42409</v>
      </c>
      <c r="BF237" s="20" t="s">
        <v>764</v>
      </c>
      <c r="BG237" s="30">
        <v>0.4</v>
      </c>
      <c r="BH237" s="27">
        <v>2943681828</v>
      </c>
      <c r="BI237" s="20">
        <v>1</v>
      </c>
      <c r="BJ237" s="20">
        <v>10</v>
      </c>
      <c r="BK237" s="22">
        <v>8.2781456955748137E-2</v>
      </c>
      <c r="BL237" s="20">
        <v>609205676.34000003</v>
      </c>
      <c r="BM237" s="20">
        <v>38</v>
      </c>
      <c r="BN237" s="20">
        <v>42</v>
      </c>
      <c r="BO237" s="20">
        <v>34</v>
      </c>
      <c r="BP237" s="20">
        <v>28</v>
      </c>
      <c r="BQ237" s="20" t="s">
        <v>16</v>
      </c>
      <c r="BR237" s="20" t="s">
        <v>16</v>
      </c>
      <c r="BS237" s="20" t="s">
        <v>16</v>
      </c>
      <c r="BT237" s="20">
        <v>1504</v>
      </c>
      <c r="BU237" s="20">
        <v>364</v>
      </c>
      <c r="BV237" s="20">
        <v>1</v>
      </c>
      <c r="BW237" s="20">
        <v>16</v>
      </c>
      <c r="BX237" s="20">
        <v>9</v>
      </c>
      <c r="BY237" s="20" t="s">
        <v>289</v>
      </c>
      <c r="BZ237" s="20" t="s">
        <v>341</v>
      </c>
      <c r="CA237" s="20" t="s">
        <v>16</v>
      </c>
      <c r="CB237" s="20">
        <v>4</v>
      </c>
      <c r="CC237" s="20">
        <v>0</v>
      </c>
      <c r="CD237" s="20">
        <v>5</v>
      </c>
      <c r="CE237" s="20">
        <f t="shared" si="51"/>
        <v>9</v>
      </c>
      <c r="CF237" s="20" t="str">
        <f t="shared" si="61"/>
        <v>YES</v>
      </c>
      <c r="CG237" s="20" t="str">
        <f t="shared" si="62"/>
        <v>YES</v>
      </c>
      <c r="CH237" s="20">
        <v>7</v>
      </c>
      <c r="CI237" s="27">
        <v>9</v>
      </c>
      <c r="CJ237" s="27">
        <v>221124344.19</v>
      </c>
      <c r="CK237" s="21">
        <v>1</v>
      </c>
      <c r="CL237" s="27">
        <v>2326762888.0900002</v>
      </c>
      <c r="CM237" s="20" t="s">
        <v>16</v>
      </c>
      <c r="CN237" s="20" t="s">
        <v>16</v>
      </c>
      <c r="CO237" s="20" t="s">
        <v>16</v>
      </c>
      <c r="CP237" s="20" t="s">
        <v>16</v>
      </c>
      <c r="CQ237" s="20" t="s">
        <v>16</v>
      </c>
      <c r="CR237" s="20" t="s">
        <v>16</v>
      </c>
      <c r="CS237" s="27">
        <v>7359204570</v>
      </c>
      <c r="CT237" s="79">
        <f>IF(OR(CS237="",CS237="-"),"NA",IF(CS237&gt;10000000000,1,IF(CS237&gt;3000000000,2,IF(CS237&gt;1000000000,3,IF(CS237&gt;600000000,4,IF(CS237&gt;200000000,5,IF(CS237&gt;100000000,6,IF(CS237&gt;50000000,7,IF(CS237&gt;30000000,8,IF(CS237&gt;10000000,9,IF(CS237&gt;7000000,10,IF(CS237&gt;4000000,11,IF(CS237&gt;2000000,12,IF(CS237&gt;1000000,13,IF(CS237&gt;700000,14,IF(CS237&gt;600000,15,IF(CS237&gt;500000,16,IF(CS237&gt;400000,17,IF(CS237&gt;300000,18,IF(CS237&gt;200000,19,IF(CS237&gt;=0,20,ERROR”)))))))))))))))))))))</f>
        <v>2</v>
      </c>
      <c r="CU237" s="27">
        <v>8536677301.1999998</v>
      </c>
      <c r="CV237" s="27">
        <f t="shared" si="48"/>
        <v>4403295430</v>
      </c>
      <c r="CW237" s="32">
        <v>0.37435030223166843</v>
      </c>
      <c r="CX237" s="32">
        <v>0.62564969776833157</v>
      </c>
      <c r="CY237" s="27">
        <v>3225822698.8000002</v>
      </c>
      <c r="CZ237" s="20">
        <v>200</v>
      </c>
      <c r="DA237" s="66">
        <f>IF(OR(CZ237="",CZ237="-"),"NA",IF(CZ237&gt;300,1,IF(CZ237&gt;200,2,IF(CZ237&gt;100,3,IF(CZ237&gt;50,4,IF(CZ237&gt;40,5,IF(CZ237&gt;30,6,IF(CZ237&gt;20,7,IF(CZ237&gt;10,8,IF(CZ237&lt;=9,9,”ERROR”))))))))))</f>
        <v>3</v>
      </c>
      <c r="DB237" s="20">
        <v>734</v>
      </c>
      <c r="DC237" s="20">
        <v>24.466666666666665</v>
      </c>
      <c r="DD237" s="22">
        <v>2E-3</v>
      </c>
      <c r="DE237" s="20">
        <v>0</v>
      </c>
      <c r="DF237" s="20"/>
      <c r="DG237" s="20" t="s">
        <v>16</v>
      </c>
      <c r="DH237" s="20" t="s">
        <v>16</v>
      </c>
      <c r="DI237" s="20">
        <v>0</v>
      </c>
      <c r="DJ237" s="20"/>
      <c r="DK237" s="20" t="s">
        <v>16</v>
      </c>
      <c r="DL237" s="20" t="s">
        <v>16</v>
      </c>
      <c r="DM237" s="20" t="s">
        <v>16</v>
      </c>
      <c r="DN237" s="20"/>
      <c r="DO237" s="33">
        <f t="shared" si="52"/>
        <v>2</v>
      </c>
      <c r="DP237" s="33">
        <f t="shared" si="53"/>
        <v>2</v>
      </c>
      <c r="DQ237" s="33">
        <f t="shared" si="54"/>
        <v>0</v>
      </c>
      <c r="DR237" s="33">
        <f t="shared" si="55"/>
        <v>0</v>
      </c>
      <c r="DS237" s="27">
        <f t="shared" si="56"/>
        <v>92187541890</v>
      </c>
      <c r="DT237" s="27">
        <f t="shared" si="57"/>
        <v>92187541890</v>
      </c>
      <c r="DU237" s="27">
        <f t="shared" si="58"/>
        <v>0</v>
      </c>
      <c r="DV237" s="27">
        <f t="shared" si="59"/>
        <v>0</v>
      </c>
      <c r="DW237" s="27">
        <f t="shared" si="63"/>
        <v>46093770945</v>
      </c>
      <c r="DX237" s="20">
        <v>12</v>
      </c>
      <c r="DY237" s="20">
        <v>99</v>
      </c>
      <c r="DZ237" s="20">
        <v>14</v>
      </c>
      <c r="EA237" s="20">
        <v>609205676.34000003</v>
      </c>
      <c r="EB237" s="20">
        <v>7359204570</v>
      </c>
      <c r="EC237" s="30">
        <v>0.2</v>
      </c>
      <c r="ED237" s="20">
        <v>1</v>
      </c>
      <c r="EE237" s="30">
        <v>0.1</v>
      </c>
      <c r="EF237" s="30">
        <v>0.1</v>
      </c>
      <c r="EG237" s="20" t="s">
        <v>655</v>
      </c>
      <c r="EH237" s="20">
        <v>7359204570</v>
      </c>
      <c r="EI237" s="20">
        <v>42</v>
      </c>
      <c r="EJ237" s="20">
        <v>16</v>
      </c>
      <c r="EK237" s="20">
        <v>9</v>
      </c>
      <c r="EL237" s="20" t="s">
        <v>281</v>
      </c>
      <c r="EM237" s="20" t="s">
        <v>764</v>
      </c>
      <c r="EN237" s="20" t="s">
        <v>16</v>
      </c>
      <c r="EO237" s="20" t="s">
        <v>16</v>
      </c>
      <c r="EP237" s="20" t="s">
        <v>16</v>
      </c>
      <c r="EQ237" s="20" t="s">
        <v>16</v>
      </c>
      <c r="ER237" s="20" t="s">
        <v>781</v>
      </c>
      <c r="ES237" s="20" t="s">
        <v>782</v>
      </c>
      <c r="ET237" s="20">
        <v>383</v>
      </c>
      <c r="EU237" s="20">
        <v>6500</v>
      </c>
      <c r="EV237" s="20" t="s">
        <v>698</v>
      </c>
      <c r="EW237" s="20" t="s">
        <v>251</v>
      </c>
      <c r="EX237" s="34">
        <v>103</v>
      </c>
      <c r="EY237" s="58">
        <v>0.5</v>
      </c>
      <c r="EZ237" s="21"/>
    </row>
    <row r="238" spans="1:156" s="64" customFormat="1" ht="12.75" customHeight="1" x14ac:dyDescent="0.2">
      <c r="A238" s="64" t="s">
        <v>16</v>
      </c>
      <c r="B238" s="64" t="s">
        <v>290</v>
      </c>
      <c r="C238" s="64" t="s">
        <v>16</v>
      </c>
      <c r="D238" s="64" t="s">
        <v>16</v>
      </c>
      <c r="E238" s="64" t="s">
        <v>16</v>
      </c>
      <c r="F238" s="64" t="s">
        <v>290</v>
      </c>
      <c r="G238" s="20" t="s">
        <v>194</v>
      </c>
      <c r="H238" s="20">
        <v>6220</v>
      </c>
      <c r="I238" s="22" t="s">
        <v>358</v>
      </c>
      <c r="J238" s="22" t="s">
        <v>764</v>
      </c>
      <c r="K238" s="23">
        <v>1</v>
      </c>
      <c r="L238" s="23">
        <v>1</v>
      </c>
      <c r="M238" s="23">
        <v>5</v>
      </c>
      <c r="N238" s="23">
        <v>4</v>
      </c>
      <c r="O238" s="24" t="s">
        <v>783</v>
      </c>
      <c r="P238" s="20" t="s">
        <v>784</v>
      </c>
      <c r="Q238" s="20" t="s">
        <v>785</v>
      </c>
      <c r="R238" s="20" t="s">
        <v>786</v>
      </c>
      <c r="S238" s="20">
        <v>553</v>
      </c>
      <c r="T238" s="25" t="s">
        <v>635</v>
      </c>
      <c r="U238" s="20" t="s">
        <v>787</v>
      </c>
      <c r="V238" s="20" t="s">
        <v>251</v>
      </c>
      <c r="W238" s="26">
        <v>35201</v>
      </c>
      <c r="X238" s="20">
        <v>50</v>
      </c>
      <c r="Y238" s="20" t="s">
        <v>251</v>
      </c>
      <c r="Z238" s="20">
        <f t="shared" si="50"/>
        <v>7480</v>
      </c>
      <c r="AA238" s="20" t="s">
        <v>788</v>
      </c>
      <c r="AB238" s="20">
        <v>46101</v>
      </c>
      <c r="AC238" s="27">
        <v>11762500000</v>
      </c>
      <c r="AD238" s="20" t="s">
        <v>281</v>
      </c>
      <c r="AE238" s="20" t="s">
        <v>16</v>
      </c>
      <c r="AF238" s="20" t="s">
        <v>16</v>
      </c>
      <c r="AG238" s="20" t="s">
        <v>16</v>
      </c>
      <c r="AH238" s="20" t="s">
        <v>16</v>
      </c>
      <c r="AI238" s="20" t="s">
        <v>16</v>
      </c>
      <c r="AJ238" s="20" t="s">
        <v>16</v>
      </c>
      <c r="AK238" s="20" t="s">
        <v>16</v>
      </c>
      <c r="AL238" s="20" t="s">
        <v>16</v>
      </c>
      <c r="AM238" s="20" t="s">
        <v>16</v>
      </c>
      <c r="AN238" s="20" t="s">
        <v>16</v>
      </c>
      <c r="AO238" s="20" t="s">
        <v>16</v>
      </c>
      <c r="AP238" s="28">
        <v>42276</v>
      </c>
      <c r="AQ238" s="26">
        <v>42488</v>
      </c>
      <c r="AR238" s="26" t="s">
        <v>16</v>
      </c>
      <c r="AS238" s="20">
        <v>7</v>
      </c>
      <c r="AT238" s="26">
        <v>42317</v>
      </c>
      <c r="AU238" s="26">
        <v>42526</v>
      </c>
      <c r="AV238" s="26">
        <v>42534</v>
      </c>
      <c r="AW238" s="28">
        <v>42467</v>
      </c>
      <c r="AX238" s="28">
        <v>42558</v>
      </c>
      <c r="AY238" s="28">
        <v>42569</v>
      </c>
      <c r="AZ238" s="28" t="s">
        <v>16</v>
      </c>
      <c r="BA238" s="28" t="s">
        <v>16</v>
      </c>
      <c r="BB238" s="29">
        <v>1</v>
      </c>
      <c r="BC238" s="26">
        <v>42681</v>
      </c>
      <c r="BD238" s="26">
        <v>43415</v>
      </c>
      <c r="BE238" s="26">
        <v>42409</v>
      </c>
      <c r="BF238" s="20" t="s">
        <v>764</v>
      </c>
      <c r="BG238" s="30">
        <v>0.4</v>
      </c>
      <c r="BH238" s="27">
        <v>2943681828</v>
      </c>
      <c r="BI238" s="20">
        <v>1</v>
      </c>
      <c r="BJ238" s="20">
        <v>10</v>
      </c>
      <c r="BK238" s="22">
        <v>8.2781456955748137E-2</v>
      </c>
      <c r="BL238" s="20">
        <v>609205676.34000003</v>
      </c>
      <c r="BM238" s="20">
        <v>38</v>
      </c>
      <c r="BN238" s="20">
        <v>42</v>
      </c>
      <c r="BO238" s="20">
        <v>34</v>
      </c>
      <c r="BP238" s="20">
        <v>28</v>
      </c>
      <c r="BQ238" s="20" t="s">
        <v>16</v>
      </c>
      <c r="BR238" s="20" t="s">
        <v>16</v>
      </c>
      <c r="BS238" s="20" t="s">
        <v>16</v>
      </c>
      <c r="BT238" s="20">
        <v>1504</v>
      </c>
      <c r="BU238" s="20">
        <v>364</v>
      </c>
      <c r="BV238" s="20">
        <v>1</v>
      </c>
      <c r="BW238" s="20">
        <v>16</v>
      </c>
      <c r="BX238" s="20">
        <v>9</v>
      </c>
      <c r="BY238" s="20" t="s">
        <v>289</v>
      </c>
      <c r="BZ238" s="20" t="s">
        <v>341</v>
      </c>
      <c r="CA238" s="20" t="s">
        <v>16</v>
      </c>
      <c r="CB238" s="20">
        <v>4</v>
      </c>
      <c r="CC238" s="20">
        <v>0</v>
      </c>
      <c r="CD238" s="20">
        <v>5</v>
      </c>
      <c r="CE238" s="20">
        <f t="shared" si="51"/>
        <v>9</v>
      </c>
      <c r="CF238" s="20" t="str">
        <f t="shared" si="61"/>
        <v>YES</v>
      </c>
      <c r="CG238" s="20" t="str">
        <f t="shared" si="62"/>
        <v>YES</v>
      </c>
      <c r="CH238" s="20">
        <v>7</v>
      </c>
      <c r="CI238" s="27">
        <v>9</v>
      </c>
      <c r="CJ238" s="27">
        <v>221124344.19</v>
      </c>
      <c r="CK238" s="21">
        <v>1</v>
      </c>
      <c r="CL238" s="27">
        <v>2326762888.0900002</v>
      </c>
      <c r="CM238" s="20" t="s">
        <v>16</v>
      </c>
      <c r="CN238" s="20" t="s">
        <v>16</v>
      </c>
      <c r="CO238" s="20" t="s">
        <v>16</v>
      </c>
      <c r="CP238" s="20" t="s">
        <v>16</v>
      </c>
      <c r="CQ238" s="20" t="s">
        <v>16</v>
      </c>
      <c r="CR238" s="20" t="s">
        <v>16</v>
      </c>
      <c r="CS238" s="27">
        <v>7359204570</v>
      </c>
      <c r="CT238" s="79">
        <f>IF(OR(CS238="",CS238="-"),"NA",IF(CS238&gt;10000000000,1,IF(CS238&gt;3000000000,2,IF(CS238&gt;1000000000,3,IF(CS238&gt;600000000,4,IF(CS238&gt;200000000,5,IF(CS238&gt;100000000,6,IF(CS238&gt;50000000,7,IF(CS238&gt;30000000,8,IF(CS238&gt;10000000,9,IF(CS238&gt;7000000,10,IF(CS238&gt;4000000,11,IF(CS238&gt;2000000,12,IF(CS238&gt;1000000,13,IF(CS238&gt;700000,14,IF(CS238&gt;600000,15,IF(CS238&gt;500000,16,IF(CS238&gt;400000,17,IF(CS238&gt;300000,18,IF(CS238&gt;200000,19,IF(CS238&gt;=0,20,ERROR”)))))))))))))))))))))</f>
        <v>2</v>
      </c>
      <c r="CU238" s="27">
        <v>8536677301.1999998</v>
      </c>
      <c r="CV238" s="27">
        <f t="shared" si="48"/>
        <v>4403295430</v>
      </c>
      <c r="CW238" s="32">
        <v>0.37435030223166843</v>
      </c>
      <c r="CX238" s="32">
        <v>0.62564969776833157</v>
      </c>
      <c r="CY238" s="27">
        <v>3225822698.8000002</v>
      </c>
      <c r="CZ238" s="20">
        <v>200</v>
      </c>
      <c r="DA238" s="66">
        <f>IF(OR(CZ238="",CZ238="-"),"NA",IF(CZ238&gt;300,1,IF(CZ238&gt;200,2,IF(CZ238&gt;100,3,IF(CZ238&gt;50,4,IF(CZ238&gt;40,5,IF(CZ238&gt;30,6,IF(CZ238&gt;20,7,IF(CZ238&gt;10,8,IF(CZ238&lt;=9,9,”ERROR”))))))))))</f>
        <v>3</v>
      </c>
      <c r="DB238" s="20">
        <v>734</v>
      </c>
      <c r="DC238" s="20">
        <v>24.466666666666665</v>
      </c>
      <c r="DD238" s="22">
        <v>2E-3</v>
      </c>
      <c r="DE238" s="20">
        <v>0</v>
      </c>
      <c r="DF238" s="20"/>
      <c r="DG238" s="20" t="s">
        <v>16</v>
      </c>
      <c r="DH238" s="20" t="s">
        <v>16</v>
      </c>
      <c r="DI238" s="20">
        <v>0</v>
      </c>
      <c r="DJ238" s="20"/>
      <c r="DK238" s="20" t="s">
        <v>16</v>
      </c>
      <c r="DL238" s="20" t="s">
        <v>16</v>
      </c>
      <c r="DM238" s="20" t="s">
        <v>16</v>
      </c>
      <c r="DN238" s="20"/>
      <c r="DO238" s="33">
        <f t="shared" si="52"/>
        <v>2</v>
      </c>
      <c r="DP238" s="33">
        <f t="shared" si="53"/>
        <v>2</v>
      </c>
      <c r="DQ238" s="33">
        <f t="shared" si="54"/>
        <v>0</v>
      </c>
      <c r="DR238" s="33">
        <f t="shared" si="55"/>
        <v>0</v>
      </c>
      <c r="DS238" s="27">
        <f t="shared" si="56"/>
        <v>92187541890</v>
      </c>
      <c r="DT238" s="27">
        <f t="shared" si="57"/>
        <v>92187541890</v>
      </c>
      <c r="DU238" s="27">
        <f t="shared" si="58"/>
        <v>0</v>
      </c>
      <c r="DV238" s="27">
        <f t="shared" si="59"/>
        <v>0</v>
      </c>
      <c r="DW238" s="27">
        <f t="shared" si="63"/>
        <v>46093770945</v>
      </c>
      <c r="DX238" s="20">
        <v>12</v>
      </c>
      <c r="DY238" s="20">
        <v>99</v>
      </c>
      <c r="DZ238" s="20">
        <v>14</v>
      </c>
      <c r="EA238" s="20">
        <v>609205676.34000003</v>
      </c>
      <c r="EB238" s="20">
        <v>7359204570</v>
      </c>
      <c r="EC238" s="30">
        <v>0.2</v>
      </c>
      <c r="ED238" s="20">
        <v>1</v>
      </c>
      <c r="EE238" s="30">
        <v>0.1</v>
      </c>
      <c r="EF238" s="30">
        <v>0.1</v>
      </c>
      <c r="EG238" s="20" t="s">
        <v>655</v>
      </c>
      <c r="EH238" s="20">
        <v>7359204570</v>
      </c>
      <c r="EI238" s="20">
        <v>42</v>
      </c>
      <c r="EJ238" s="20">
        <v>16</v>
      </c>
      <c r="EK238" s="20">
        <v>9</v>
      </c>
      <c r="EL238" s="20" t="s">
        <v>281</v>
      </c>
      <c r="EM238" s="20" t="s">
        <v>764</v>
      </c>
      <c r="EN238" s="20" t="s">
        <v>16</v>
      </c>
      <c r="EO238" s="20" t="s">
        <v>16</v>
      </c>
      <c r="EP238" s="20" t="s">
        <v>16</v>
      </c>
      <c r="EQ238" s="20" t="s">
        <v>16</v>
      </c>
      <c r="ER238" s="20" t="s">
        <v>789</v>
      </c>
      <c r="ES238" s="20" t="s">
        <v>790</v>
      </c>
      <c r="ET238" s="20">
        <v>553</v>
      </c>
      <c r="EU238" s="20">
        <v>11800</v>
      </c>
      <c r="EV238" s="20" t="s">
        <v>791</v>
      </c>
      <c r="EW238" s="20" t="s">
        <v>251</v>
      </c>
      <c r="EX238" s="34">
        <v>103</v>
      </c>
      <c r="EY238" s="58">
        <v>0.5</v>
      </c>
      <c r="EZ238" s="21"/>
    </row>
    <row r="239" spans="1:156" s="64" customFormat="1" ht="12.75" customHeight="1" x14ac:dyDescent="0.2">
      <c r="A239" s="64" t="s">
        <v>16</v>
      </c>
      <c r="B239" s="64" t="s">
        <v>290</v>
      </c>
      <c r="C239" s="64" t="s">
        <v>16</v>
      </c>
      <c r="D239" s="64" t="s">
        <v>16</v>
      </c>
      <c r="E239" s="64" t="s">
        <v>16</v>
      </c>
      <c r="F239" s="64" t="s">
        <v>290</v>
      </c>
      <c r="G239" s="20" t="s">
        <v>194</v>
      </c>
      <c r="H239" s="20">
        <v>6220</v>
      </c>
      <c r="I239" s="22" t="s">
        <v>358</v>
      </c>
      <c r="J239" s="22" t="s">
        <v>764</v>
      </c>
      <c r="K239" s="23">
        <v>1</v>
      </c>
      <c r="L239" s="23">
        <v>1</v>
      </c>
      <c r="M239" s="23">
        <v>5</v>
      </c>
      <c r="N239" s="23">
        <v>5</v>
      </c>
      <c r="O239" s="24" t="s">
        <v>792</v>
      </c>
      <c r="P239" s="20" t="s">
        <v>793</v>
      </c>
      <c r="Q239" s="20" t="s">
        <v>794</v>
      </c>
      <c r="R239" s="20" t="s">
        <v>786</v>
      </c>
      <c r="S239" s="20">
        <v>1811</v>
      </c>
      <c r="T239" s="25" t="s">
        <v>648</v>
      </c>
      <c r="U239" s="20" t="s">
        <v>795</v>
      </c>
      <c r="V239" s="20" t="s">
        <v>251</v>
      </c>
      <c r="W239" s="26" t="s">
        <v>796</v>
      </c>
      <c r="X239" s="20">
        <v>21</v>
      </c>
      <c r="Y239" s="20" t="s">
        <v>576</v>
      </c>
      <c r="Z239" s="20" t="str">
        <f t="shared" si="50"/>
        <v>-</v>
      </c>
      <c r="AA239" s="20" t="s">
        <v>797</v>
      </c>
      <c r="AB239" s="20">
        <v>46101</v>
      </c>
      <c r="AC239" s="27">
        <v>11762500000</v>
      </c>
      <c r="AD239" s="20" t="s">
        <v>281</v>
      </c>
      <c r="AE239" s="20" t="s">
        <v>16</v>
      </c>
      <c r="AF239" s="20" t="s">
        <v>16</v>
      </c>
      <c r="AG239" s="20" t="s">
        <v>16</v>
      </c>
      <c r="AH239" s="20" t="s">
        <v>16</v>
      </c>
      <c r="AI239" s="20" t="s">
        <v>16</v>
      </c>
      <c r="AJ239" s="20" t="s">
        <v>16</v>
      </c>
      <c r="AK239" s="20" t="s">
        <v>16</v>
      </c>
      <c r="AL239" s="20" t="s">
        <v>16</v>
      </c>
      <c r="AM239" s="20" t="s">
        <v>16</v>
      </c>
      <c r="AN239" s="20" t="s">
        <v>16</v>
      </c>
      <c r="AO239" s="20" t="s">
        <v>16</v>
      </c>
      <c r="AP239" s="28">
        <v>42355</v>
      </c>
      <c r="AQ239" s="26">
        <v>42488</v>
      </c>
      <c r="AR239" s="26" t="s">
        <v>16</v>
      </c>
      <c r="AS239" s="20">
        <v>7</v>
      </c>
      <c r="AT239" s="26">
        <v>42402</v>
      </c>
      <c r="AU239" s="26">
        <v>42526</v>
      </c>
      <c r="AV239" s="26">
        <v>42534</v>
      </c>
      <c r="AW239" s="28">
        <v>42467</v>
      </c>
      <c r="AX239" s="28">
        <v>42558</v>
      </c>
      <c r="AY239" s="28">
        <v>42569</v>
      </c>
      <c r="AZ239" s="28" t="s">
        <v>16</v>
      </c>
      <c r="BA239" s="28" t="s">
        <v>16</v>
      </c>
      <c r="BB239" s="29">
        <v>1</v>
      </c>
      <c r="BC239" s="26">
        <v>42681</v>
      </c>
      <c r="BD239" s="26">
        <v>43415</v>
      </c>
      <c r="BE239" s="26">
        <v>42409</v>
      </c>
      <c r="BF239" s="20" t="s">
        <v>764</v>
      </c>
      <c r="BG239" s="30">
        <v>0.4</v>
      </c>
      <c r="BH239" s="27">
        <v>2943681828</v>
      </c>
      <c r="BI239" s="20">
        <v>1</v>
      </c>
      <c r="BJ239" s="20">
        <v>10</v>
      </c>
      <c r="BK239" s="22">
        <v>8.2781456955748137E-2</v>
      </c>
      <c r="BL239" s="20">
        <v>609205676.34000003</v>
      </c>
      <c r="BM239" s="20">
        <v>38</v>
      </c>
      <c r="BN239" s="20">
        <v>42</v>
      </c>
      <c r="BO239" s="20">
        <v>34</v>
      </c>
      <c r="BP239" s="20">
        <v>28</v>
      </c>
      <c r="BQ239" s="20" t="s">
        <v>16</v>
      </c>
      <c r="BR239" s="20" t="s">
        <v>16</v>
      </c>
      <c r="BS239" s="20" t="s">
        <v>16</v>
      </c>
      <c r="BT239" s="20">
        <v>1504</v>
      </c>
      <c r="BU239" s="20">
        <v>364</v>
      </c>
      <c r="BV239" s="20">
        <v>1</v>
      </c>
      <c r="BW239" s="20">
        <v>16</v>
      </c>
      <c r="BX239" s="20">
        <v>9</v>
      </c>
      <c r="BY239" s="20" t="s">
        <v>289</v>
      </c>
      <c r="BZ239" s="20" t="s">
        <v>341</v>
      </c>
      <c r="CA239" s="20" t="s">
        <v>16</v>
      </c>
      <c r="CB239" s="20">
        <v>4</v>
      </c>
      <c r="CC239" s="20" t="s">
        <v>16</v>
      </c>
      <c r="CD239" s="20">
        <v>5</v>
      </c>
      <c r="CE239" s="20">
        <f t="shared" si="51"/>
        <v>9</v>
      </c>
      <c r="CF239" s="20" t="str">
        <f t="shared" si="61"/>
        <v>YES</v>
      </c>
      <c r="CG239" s="20" t="str">
        <f t="shared" si="62"/>
        <v>YES</v>
      </c>
      <c r="CH239" s="20">
        <v>7</v>
      </c>
      <c r="CI239" s="27">
        <v>9</v>
      </c>
      <c r="CJ239" s="27">
        <v>221124344.19</v>
      </c>
      <c r="CK239" s="21">
        <v>1</v>
      </c>
      <c r="CL239" s="27">
        <v>2326762888.0900002</v>
      </c>
      <c r="CM239" s="20" t="s">
        <v>16</v>
      </c>
      <c r="CN239" s="20" t="s">
        <v>16</v>
      </c>
      <c r="CO239" s="20" t="s">
        <v>16</v>
      </c>
      <c r="CP239" s="20" t="s">
        <v>16</v>
      </c>
      <c r="CQ239" s="20" t="s">
        <v>16</v>
      </c>
      <c r="CR239" s="20" t="s">
        <v>16</v>
      </c>
      <c r="CS239" s="27">
        <v>7359204570</v>
      </c>
      <c r="CT239" s="79">
        <f>IF(OR(CS239="",CS239="-"),"NA",IF(CS239&gt;10000000000,1,IF(CS239&gt;3000000000,2,IF(CS239&gt;1000000000,3,IF(CS239&gt;600000000,4,IF(CS239&gt;200000000,5,IF(CS239&gt;100000000,6,IF(CS239&gt;50000000,7,IF(CS239&gt;30000000,8,IF(CS239&gt;10000000,9,IF(CS239&gt;7000000,10,IF(CS239&gt;4000000,11,IF(CS239&gt;2000000,12,IF(CS239&gt;1000000,13,IF(CS239&gt;700000,14,IF(CS239&gt;600000,15,IF(CS239&gt;500000,16,IF(CS239&gt;400000,17,IF(CS239&gt;300000,18,IF(CS239&gt;200000,19,IF(CS239&gt;=0,20,ERROR”)))))))))))))))))))))</f>
        <v>2</v>
      </c>
      <c r="CU239" s="27">
        <v>8536677301.1999998</v>
      </c>
      <c r="CV239" s="27">
        <f t="shared" si="48"/>
        <v>4403295430</v>
      </c>
      <c r="CW239" s="32">
        <v>0.37435030223166843</v>
      </c>
      <c r="CX239" s="32">
        <v>0.62564969776833157</v>
      </c>
      <c r="CY239" s="27">
        <v>3225822698.8000002</v>
      </c>
      <c r="CZ239" s="20">
        <v>200</v>
      </c>
      <c r="DA239" s="66">
        <f>IF(OR(CZ239="",CZ239="-"),"NA",IF(CZ239&gt;300,1,IF(CZ239&gt;200,2,IF(CZ239&gt;100,3,IF(CZ239&gt;50,4,IF(CZ239&gt;40,5,IF(CZ239&gt;30,6,IF(CZ239&gt;20,7,IF(CZ239&gt;10,8,IF(CZ239&lt;=9,9,”ERROR”))))))))))</f>
        <v>3</v>
      </c>
      <c r="DB239" s="20">
        <v>734</v>
      </c>
      <c r="DC239" s="20">
        <v>24.466666666666665</v>
      </c>
      <c r="DD239" s="22">
        <v>2E-3</v>
      </c>
      <c r="DE239" s="20">
        <v>0</v>
      </c>
      <c r="DF239" s="20"/>
      <c r="DG239" s="20" t="s">
        <v>16</v>
      </c>
      <c r="DH239" s="20" t="s">
        <v>16</v>
      </c>
      <c r="DI239" s="20">
        <v>0</v>
      </c>
      <c r="DJ239" s="20"/>
      <c r="DK239" s="20" t="s">
        <v>16</v>
      </c>
      <c r="DL239" s="20" t="s">
        <v>16</v>
      </c>
      <c r="DM239" s="20" t="s">
        <v>16</v>
      </c>
      <c r="DN239" s="20"/>
      <c r="DO239" s="33">
        <f t="shared" si="52"/>
        <v>2</v>
      </c>
      <c r="DP239" s="33">
        <f t="shared" si="53"/>
        <v>2</v>
      </c>
      <c r="DQ239" s="33">
        <f t="shared" si="54"/>
        <v>0</v>
      </c>
      <c r="DR239" s="33">
        <f t="shared" si="55"/>
        <v>0</v>
      </c>
      <c r="DS239" s="27">
        <f t="shared" si="56"/>
        <v>92187541890</v>
      </c>
      <c r="DT239" s="27">
        <f t="shared" si="57"/>
        <v>92187541890</v>
      </c>
      <c r="DU239" s="27">
        <f t="shared" si="58"/>
        <v>0</v>
      </c>
      <c r="DV239" s="27">
        <f t="shared" si="59"/>
        <v>0</v>
      </c>
      <c r="DW239" s="27">
        <f t="shared" si="63"/>
        <v>46093770945</v>
      </c>
      <c r="DX239" s="20">
        <v>12</v>
      </c>
      <c r="DY239" s="20">
        <v>99</v>
      </c>
      <c r="DZ239" s="20">
        <v>14</v>
      </c>
      <c r="EA239" s="20">
        <v>609205676.34000003</v>
      </c>
      <c r="EB239" s="20">
        <v>7359204570</v>
      </c>
      <c r="EC239" s="30">
        <v>0.2</v>
      </c>
      <c r="ED239" s="20">
        <v>1</v>
      </c>
      <c r="EE239" s="30">
        <v>0.1</v>
      </c>
      <c r="EF239" s="30">
        <v>0.1</v>
      </c>
      <c r="EG239" s="20" t="s">
        <v>655</v>
      </c>
      <c r="EH239" s="20">
        <v>7359204570</v>
      </c>
      <c r="EI239" s="20">
        <v>42</v>
      </c>
      <c r="EJ239" s="20">
        <v>16</v>
      </c>
      <c r="EK239" s="20">
        <v>9</v>
      </c>
      <c r="EL239" s="20" t="s">
        <v>281</v>
      </c>
      <c r="EM239" s="20" t="s">
        <v>764</v>
      </c>
      <c r="EN239" s="20" t="s">
        <v>16</v>
      </c>
      <c r="EO239" s="20" t="s">
        <v>16</v>
      </c>
      <c r="EP239" s="20" t="s">
        <v>16</v>
      </c>
      <c r="EQ239" s="20" t="s">
        <v>16</v>
      </c>
      <c r="ER239" s="20" t="s">
        <v>798</v>
      </c>
      <c r="ES239" s="20" t="s">
        <v>790</v>
      </c>
      <c r="ET239" s="20">
        <v>1811</v>
      </c>
      <c r="EU239" s="20">
        <v>1020</v>
      </c>
      <c r="EV239" s="20" t="s">
        <v>799</v>
      </c>
      <c r="EW239" s="20" t="s">
        <v>251</v>
      </c>
      <c r="EX239" s="34">
        <v>103</v>
      </c>
      <c r="EY239" s="58">
        <v>0.5</v>
      </c>
      <c r="EZ239" s="21"/>
    </row>
    <row r="240" spans="1:156" s="64" customFormat="1" ht="12.75" customHeight="1" x14ac:dyDescent="0.2">
      <c r="A240" s="64" t="s">
        <v>861</v>
      </c>
      <c r="B240" s="64" t="s">
        <v>337</v>
      </c>
      <c r="C240" s="64">
        <v>1101253</v>
      </c>
      <c r="D240" s="64" t="s">
        <v>861</v>
      </c>
      <c r="E240" s="64" t="s">
        <v>862</v>
      </c>
      <c r="F240" s="64" t="s">
        <v>337</v>
      </c>
      <c r="G240" s="20" t="s">
        <v>194</v>
      </c>
      <c r="H240" s="20">
        <v>6220</v>
      </c>
      <c r="I240" s="20" t="s">
        <v>358</v>
      </c>
      <c r="J240" s="22" t="s">
        <v>863</v>
      </c>
      <c r="K240" s="23">
        <v>1</v>
      </c>
      <c r="L240" s="23">
        <v>1</v>
      </c>
      <c r="M240" s="23">
        <v>5</v>
      </c>
      <c r="N240" s="23">
        <v>1</v>
      </c>
      <c r="O240" s="24" t="s">
        <v>229</v>
      </c>
      <c r="P240" s="20" t="s">
        <v>864</v>
      </c>
      <c r="Q240" s="20" t="s">
        <v>865</v>
      </c>
      <c r="R240" s="20" t="s">
        <v>866</v>
      </c>
      <c r="S240" s="20">
        <v>27</v>
      </c>
      <c r="T240" s="25" t="s">
        <v>574</v>
      </c>
      <c r="U240" s="20" t="s">
        <v>365</v>
      </c>
      <c r="V240" s="20" t="s">
        <v>251</v>
      </c>
      <c r="W240" s="26">
        <v>40410</v>
      </c>
      <c r="X240" s="20">
        <v>38</v>
      </c>
      <c r="Y240" s="20" t="s">
        <v>251</v>
      </c>
      <c r="Z240" s="20">
        <f t="shared" si="50"/>
        <v>2314</v>
      </c>
      <c r="AA240" s="20" t="s">
        <v>867</v>
      </c>
      <c r="AB240" s="20">
        <v>46101</v>
      </c>
      <c r="AC240" s="27">
        <v>11310000</v>
      </c>
      <c r="AD240" s="20" t="s">
        <v>281</v>
      </c>
      <c r="AE240" s="20" t="s">
        <v>16</v>
      </c>
      <c r="AF240" s="20" t="s">
        <v>16</v>
      </c>
      <c r="AG240" s="20" t="s">
        <v>16</v>
      </c>
      <c r="AH240" s="20" t="s">
        <v>16</v>
      </c>
      <c r="AI240" s="20" t="s">
        <v>16</v>
      </c>
      <c r="AJ240" s="20" t="s">
        <v>16</v>
      </c>
      <c r="AK240" s="20" t="s">
        <v>16</v>
      </c>
      <c r="AL240" s="20" t="s">
        <v>16</v>
      </c>
      <c r="AM240" s="20" t="s">
        <v>16</v>
      </c>
      <c r="AN240" s="20" t="s">
        <v>16</v>
      </c>
      <c r="AO240" s="20" t="s">
        <v>16</v>
      </c>
      <c r="AP240" s="26">
        <v>42089</v>
      </c>
      <c r="AQ240" s="26">
        <v>42562</v>
      </c>
      <c r="AR240" s="26">
        <v>42604</v>
      </c>
      <c r="AS240" s="20">
        <v>7</v>
      </c>
      <c r="AT240" s="26">
        <v>42110</v>
      </c>
      <c r="AU240" s="26">
        <v>42573</v>
      </c>
      <c r="AV240" s="26">
        <v>42408</v>
      </c>
      <c r="AW240" s="28">
        <v>42601</v>
      </c>
      <c r="AX240" s="28">
        <v>42605</v>
      </c>
      <c r="AY240" s="28">
        <v>42612</v>
      </c>
      <c r="AZ240" s="28">
        <v>42635</v>
      </c>
      <c r="BA240" s="28">
        <v>42639</v>
      </c>
      <c r="BB240" s="29">
        <v>1</v>
      </c>
      <c r="BC240" s="26">
        <v>42724</v>
      </c>
      <c r="BD240" s="26">
        <v>43262</v>
      </c>
      <c r="BE240" s="26">
        <v>42664</v>
      </c>
      <c r="BF240" s="20" t="s">
        <v>863</v>
      </c>
      <c r="BG240" s="30">
        <v>0.4</v>
      </c>
      <c r="BH240" s="27">
        <v>3022258990.8000002</v>
      </c>
      <c r="BI240" s="20">
        <v>1</v>
      </c>
      <c r="BJ240" s="20">
        <v>10</v>
      </c>
      <c r="BK240" s="22">
        <v>0.11286681702341683</v>
      </c>
      <c r="BL240" s="20">
        <v>852781881.27999997</v>
      </c>
      <c r="BM240" s="20">
        <v>23</v>
      </c>
      <c r="BN240" s="20">
        <v>19</v>
      </c>
      <c r="BO240" s="20">
        <v>25</v>
      </c>
      <c r="BP240" s="20">
        <v>26</v>
      </c>
      <c r="BQ240" s="20">
        <v>21</v>
      </c>
      <c r="BR240" s="20">
        <v>19</v>
      </c>
      <c r="BS240" s="20">
        <v>19</v>
      </c>
      <c r="BT240" s="20">
        <v>729</v>
      </c>
      <c r="BU240" s="20">
        <v>120</v>
      </c>
      <c r="BV240" s="20">
        <v>1</v>
      </c>
      <c r="BW240" s="20">
        <v>16</v>
      </c>
      <c r="BX240" s="20">
        <v>10</v>
      </c>
      <c r="BY240" s="20" t="s">
        <v>289</v>
      </c>
      <c r="BZ240" s="20" t="s">
        <v>341</v>
      </c>
      <c r="CA240" s="20" t="s">
        <v>16</v>
      </c>
      <c r="CB240" s="20">
        <v>0</v>
      </c>
      <c r="CC240" s="20">
        <v>1</v>
      </c>
      <c r="CD240" s="20">
        <v>9</v>
      </c>
      <c r="CE240" s="20">
        <f t="shared" si="51"/>
        <v>10</v>
      </c>
      <c r="CF240" s="20" t="str">
        <f t="shared" si="61"/>
        <v>YES</v>
      </c>
      <c r="CG240" s="20" t="str">
        <f t="shared" si="62"/>
        <v>YES</v>
      </c>
      <c r="CH240" s="20">
        <v>6</v>
      </c>
      <c r="CI240" s="27">
        <v>10</v>
      </c>
      <c r="CJ240" s="27">
        <v>157236982.05000001</v>
      </c>
      <c r="CK240" s="21">
        <v>0</v>
      </c>
      <c r="CL240" s="27">
        <v>220623331.61000001</v>
      </c>
      <c r="CM240" s="20" t="s">
        <v>16</v>
      </c>
      <c r="CN240" s="20" t="s">
        <v>16</v>
      </c>
      <c r="CO240" s="20" t="s">
        <v>16</v>
      </c>
      <c r="CP240" s="20" t="s">
        <v>16</v>
      </c>
      <c r="CQ240" s="20" t="s">
        <v>16</v>
      </c>
      <c r="CR240" s="20" t="s">
        <v>16</v>
      </c>
      <c r="CS240" s="27">
        <v>7555647477</v>
      </c>
      <c r="CT240" s="79">
        <f>IF(OR(CS240="",CS240="-"),"NA",IF(CS240&gt;10000000000,1,IF(CS240&gt;3000000000,2,IF(CS240&gt;1000000000,3,IF(CS240&gt;600000000,4,IF(CS240&gt;200000000,5,IF(CS240&gt;100000000,6,IF(CS240&gt;50000000,7,IF(CS240&gt;30000000,8,IF(CS240&gt;10000000,9,IF(CS240&gt;7000000,10,IF(CS240&gt;4000000,11,IF(CS240&gt;2000000,12,IF(CS240&gt;1000000,13,IF(CS240&gt;700000,14,IF(CS240&gt;600000,15,IF(CS240&gt;500000,16,IF(CS240&gt;400000,17,IF(CS240&gt;300000,18,IF(CS240&gt;200000,19,IF(CS240&gt;=0,20,ERROR”)))))))))))))))))))))</f>
        <v>2</v>
      </c>
      <c r="CU240" s="27">
        <v>8764551073.3199997</v>
      </c>
      <c r="CV240" s="27">
        <f t="shared" si="48"/>
        <v>-7544337477</v>
      </c>
      <c r="CW240" s="32">
        <v>-667.05017480106096</v>
      </c>
      <c r="CX240" s="32">
        <v>668.05017480106096</v>
      </c>
      <c r="CY240" s="27">
        <v>-8753241073.3199997</v>
      </c>
      <c r="CZ240" s="20">
        <v>169</v>
      </c>
      <c r="DA240" s="66">
        <f>IF(OR(CZ240="",CZ240="-"),"NA",IF(CZ240&gt;300,1,IF(CZ240&gt;200,2,IF(CZ240&gt;100,3,IF(CZ240&gt;50,4,IF(CZ240&gt;40,5,IF(CZ240&gt;30,6,IF(CZ240&gt;20,7,IF(CZ240&gt;10,8,IF(CZ240&lt;=9,9,”ERROR”))))))))))</f>
        <v>3</v>
      </c>
      <c r="DB240" s="20">
        <v>538</v>
      </c>
      <c r="DC240" s="20">
        <v>17.933333333333334</v>
      </c>
      <c r="DD240" s="22">
        <v>2E-3</v>
      </c>
      <c r="DE240" s="20">
        <v>1</v>
      </c>
      <c r="DF240" s="20">
        <v>1</v>
      </c>
      <c r="DG240" s="20" t="s">
        <v>869</v>
      </c>
      <c r="DH240" s="20">
        <v>1</v>
      </c>
      <c r="DI240" s="20">
        <v>2</v>
      </c>
      <c r="DJ240" s="20">
        <v>2</v>
      </c>
      <c r="DK240" s="20" t="s">
        <v>16</v>
      </c>
      <c r="DL240" s="20" t="s">
        <v>16</v>
      </c>
      <c r="DM240" s="20" t="s">
        <v>16</v>
      </c>
      <c r="DN240" s="20"/>
      <c r="DO240" s="33">
        <f t="shared" si="52"/>
        <v>2</v>
      </c>
      <c r="DP240" s="33">
        <f t="shared" si="53"/>
        <v>2</v>
      </c>
      <c r="DQ240" s="33">
        <f t="shared" si="54"/>
        <v>0</v>
      </c>
      <c r="DR240" s="33">
        <f t="shared" si="55"/>
        <v>0</v>
      </c>
      <c r="DS240" s="27">
        <f t="shared" si="56"/>
        <v>92383984797</v>
      </c>
      <c r="DT240" s="27">
        <f t="shared" si="57"/>
        <v>92383984797</v>
      </c>
      <c r="DU240" s="27">
        <f t="shared" si="58"/>
        <v>0</v>
      </c>
      <c r="DV240" s="27">
        <f t="shared" si="59"/>
        <v>0</v>
      </c>
      <c r="DW240" s="27">
        <f t="shared" si="63"/>
        <v>46191992398.5</v>
      </c>
      <c r="DX240" s="20">
        <v>11</v>
      </c>
      <c r="DY240" s="20">
        <v>72</v>
      </c>
      <c r="DZ240" s="20">
        <v>15</v>
      </c>
      <c r="EA240" s="20">
        <v>852781881.27999997</v>
      </c>
      <c r="EB240" s="20">
        <v>7555647477</v>
      </c>
      <c r="EC240" s="30">
        <v>0.2</v>
      </c>
      <c r="ED240" s="20" t="s">
        <v>870</v>
      </c>
      <c r="EE240" s="30">
        <v>0.1</v>
      </c>
      <c r="EF240" s="30">
        <v>0.1</v>
      </c>
      <c r="EG240" s="27" t="s">
        <v>403</v>
      </c>
      <c r="EH240" s="20">
        <v>7555647477</v>
      </c>
      <c r="EI240" s="20">
        <v>26</v>
      </c>
      <c r="EJ240" s="20">
        <v>16</v>
      </c>
      <c r="EK240" s="20">
        <v>10</v>
      </c>
      <c r="EL240" s="20" t="s">
        <v>281</v>
      </c>
      <c r="EM240" s="20" t="s">
        <v>863</v>
      </c>
      <c r="EN240" s="20" t="s">
        <v>16</v>
      </c>
      <c r="EO240" s="20" t="s">
        <v>16</v>
      </c>
      <c r="EP240" s="20" t="s">
        <v>16</v>
      </c>
      <c r="EQ240" s="20">
        <v>729</v>
      </c>
      <c r="ER240" s="20" t="s">
        <v>871</v>
      </c>
      <c r="ES240" s="20" t="s">
        <v>872</v>
      </c>
      <c r="ET240" s="20">
        <v>27</v>
      </c>
      <c r="EU240" s="20">
        <v>3810</v>
      </c>
      <c r="EV240" s="20" t="s">
        <v>406</v>
      </c>
      <c r="EW240" s="20" t="s">
        <v>251</v>
      </c>
      <c r="EX240" s="34">
        <v>85</v>
      </c>
      <c r="EY240" s="58">
        <v>0.5</v>
      </c>
      <c r="EZ240" s="21"/>
    </row>
    <row r="241" spans="1:156" s="64" customFormat="1" ht="12.75" customHeight="1" x14ac:dyDescent="0.2">
      <c r="A241" s="64" t="s">
        <v>16</v>
      </c>
      <c r="B241" s="64" t="s">
        <v>337</v>
      </c>
      <c r="C241" s="64" t="s">
        <v>16</v>
      </c>
      <c r="D241" s="64" t="s">
        <v>16</v>
      </c>
      <c r="E241" s="64" t="s">
        <v>16</v>
      </c>
      <c r="F241" s="64" t="s">
        <v>337</v>
      </c>
      <c r="G241" s="20" t="s">
        <v>194</v>
      </c>
      <c r="H241" s="20">
        <v>6221</v>
      </c>
      <c r="I241" s="20" t="s">
        <v>358</v>
      </c>
      <c r="J241" s="22" t="s">
        <v>863</v>
      </c>
      <c r="K241" s="23">
        <v>1</v>
      </c>
      <c r="L241" s="23">
        <v>1</v>
      </c>
      <c r="M241" s="23">
        <v>5</v>
      </c>
      <c r="N241" s="23">
        <v>2</v>
      </c>
      <c r="O241" s="24" t="s">
        <v>873</v>
      </c>
      <c r="P241" s="20" t="s">
        <v>874</v>
      </c>
      <c r="Q241" s="20" t="s">
        <v>875</v>
      </c>
      <c r="R241" s="20" t="s">
        <v>876</v>
      </c>
      <c r="S241" s="20" t="s">
        <v>877</v>
      </c>
      <c r="T241" s="25" t="s">
        <v>617</v>
      </c>
      <c r="U241" s="20" t="s">
        <v>695</v>
      </c>
      <c r="V241" s="20" t="s">
        <v>251</v>
      </c>
      <c r="W241" s="28" t="s">
        <v>878</v>
      </c>
      <c r="X241" s="20">
        <v>188</v>
      </c>
      <c r="Y241" s="20" t="s">
        <v>251</v>
      </c>
      <c r="Z241" s="20" t="str">
        <f t="shared" si="50"/>
        <v>-</v>
      </c>
      <c r="AA241" s="20" t="s">
        <v>659</v>
      </c>
      <c r="AB241" s="20">
        <v>46101</v>
      </c>
      <c r="AC241" s="27">
        <v>11310000</v>
      </c>
      <c r="AD241" s="20" t="s">
        <v>281</v>
      </c>
      <c r="AE241" s="20" t="s">
        <v>16</v>
      </c>
      <c r="AF241" s="20" t="s">
        <v>16</v>
      </c>
      <c r="AG241" s="20" t="s">
        <v>16</v>
      </c>
      <c r="AH241" s="20" t="s">
        <v>16</v>
      </c>
      <c r="AI241" s="20" t="s">
        <v>16</v>
      </c>
      <c r="AJ241" s="20" t="s">
        <v>16</v>
      </c>
      <c r="AK241" s="20" t="s">
        <v>16</v>
      </c>
      <c r="AL241" s="20" t="s">
        <v>16</v>
      </c>
      <c r="AM241" s="20" t="s">
        <v>16</v>
      </c>
      <c r="AN241" s="20" t="s">
        <v>16</v>
      </c>
      <c r="AO241" s="20" t="s">
        <v>16</v>
      </c>
      <c r="AP241" s="28">
        <v>42093</v>
      </c>
      <c r="AQ241" s="26">
        <v>42562</v>
      </c>
      <c r="AR241" s="26">
        <v>42604</v>
      </c>
      <c r="AS241" s="20">
        <v>7</v>
      </c>
      <c r="AT241" s="26">
        <v>42109</v>
      </c>
      <c r="AU241" s="26">
        <v>42573</v>
      </c>
      <c r="AV241" s="26">
        <v>42408</v>
      </c>
      <c r="AW241" s="28">
        <v>42601</v>
      </c>
      <c r="AX241" s="28">
        <v>42605</v>
      </c>
      <c r="AY241" s="28">
        <v>42612</v>
      </c>
      <c r="AZ241" s="28">
        <v>42635</v>
      </c>
      <c r="BA241" s="28">
        <v>42639</v>
      </c>
      <c r="BB241" s="29">
        <v>1</v>
      </c>
      <c r="BC241" s="26">
        <v>42724</v>
      </c>
      <c r="BD241" s="26">
        <v>43262</v>
      </c>
      <c r="BE241" s="26">
        <v>42664</v>
      </c>
      <c r="BF241" s="20" t="s">
        <v>863</v>
      </c>
      <c r="BG241" s="30">
        <v>0.4</v>
      </c>
      <c r="BH241" s="27">
        <v>3022258990.8000002</v>
      </c>
      <c r="BI241" s="20">
        <v>1</v>
      </c>
      <c r="BJ241" s="20">
        <v>10</v>
      </c>
      <c r="BK241" s="22">
        <v>0.11286681702341683</v>
      </c>
      <c r="BL241" s="20">
        <v>852781881.27999997</v>
      </c>
      <c r="BM241" s="20">
        <v>23</v>
      </c>
      <c r="BN241" s="20">
        <v>19</v>
      </c>
      <c r="BO241" s="20">
        <v>25</v>
      </c>
      <c r="BP241" s="20">
        <v>26</v>
      </c>
      <c r="BQ241" s="20">
        <v>21</v>
      </c>
      <c r="BR241" s="20">
        <v>19</v>
      </c>
      <c r="BS241" s="20">
        <v>19</v>
      </c>
      <c r="BT241" s="20">
        <v>729</v>
      </c>
      <c r="BU241" s="20">
        <v>120</v>
      </c>
      <c r="BV241" s="20">
        <v>1</v>
      </c>
      <c r="BW241" s="20">
        <v>16</v>
      </c>
      <c r="BX241" s="20">
        <v>10</v>
      </c>
      <c r="BY241" s="20" t="s">
        <v>289</v>
      </c>
      <c r="BZ241" s="20" t="s">
        <v>341</v>
      </c>
      <c r="CA241" s="20" t="s">
        <v>16</v>
      </c>
      <c r="CB241" s="20">
        <v>0</v>
      </c>
      <c r="CC241" s="20">
        <v>1</v>
      </c>
      <c r="CD241" s="20">
        <v>9</v>
      </c>
      <c r="CE241" s="20">
        <f t="shared" si="51"/>
        <v>10</v>
      </c>
      <c r="CF241" s="20" t="str">
        <f t="shared" si="61"/>
        <v>YES</v>
      </c>
      <c r="CG241" s="20" t="str">
        <f t="shared" si="62"/>
        <v>YES</v>
      </c>
      <c r="CH241" s="20">
        <v>6</v>
      </c>
      <c r="CI241" s="27">
        <v>10</v>
      </c>
      <c r="CJ241" s="27">
        <v>157236982.05000001</v>
      </c>
      <c r="CK241" s="21">
        <v>0</v>
      </c>
      <c r="CL241" s="27">
        <v>220623331.61000001</v>
      </c>
      <c r="CM241" s="20" t="s">
        <v>16</v>
      </c>
      <c r="CN241" s="20" t="s">
        <v>16</v>
      </c>
      <c r="CO241" s="20" t="s">
        <v>16</v>
      </c>
      <c r="CP241" s="20" t="s">
        <v>16</v>
      </c>
      <c r="CQ241" s="20" t="s">
        <v>16</v>
      </c>
      <c r="CR241" s="20" t="s">
        <v>16</v>
      </c>
      <c r="CS241" s="27">
        <v>7555647477</v>
      </c>
      <c r="CT241" s="79">
        <f>IF(OR(CS241="",CS241="-"),"NA",IF(CS241&gt;10000000000,1,IF(CS241&gt;3000000000,2,IF(CS241&gt;1000000000,3,IF(CS241&gt;600000000,4,IF(CS241&gt;200000000,5,IF(CS241&gt;100000000,6,IF(CS241&gt;50000000,7,IF(CS241&gt;30000000,8,IF(CS241&gt;10000000,9,IF(CS241&gt;7000000,10,IF(CS241&gt;4000000,11,IF(CS241&gt;2000000,12,IF(CS241&gt;1000000,13,IF(CS241&gt;700000,14,IF(CS241&gt;600000,15,IF(CS241&gt;500000,16,IF(CS241&gt;400000,17,IF(CS241&gt;300000,18,IF(CS241&gt;200000,19,IF(CS241&gt;=0,20,ERROR”)))))))))))))))))))))</f>
        <v>2</v>
      </c>
      <c r="CU241" s="27">
        <v>8764551073.3199997</v>
      </c>
      <c r="CV241" s="27">
        <f t="shared" si="48"/>
        <v>-7544337477</v>
      </c>
      <c r="CW241" s="32">
        <v>-667.05017480106096</v>
      </c>
      <c r="CX241" s="32">
        <v>668.05017480106096</v>
      </c>
      <c r="CY241" s="27">
        <v>-8753241073.3199997</v>
      </c>
      <c r="CZ241" s="20">
        <v>169</v>
      </c>
      <c r="DA241" s="66">
        <f>IF(OR(CZ241="",CZ241="-"),"NA",IF(CZ241&gt;300,1,IF(CZ241&gt;200,2,IF(CZ241&gt;100,3,IF(CZ241&gt;50,4,IF(CZ241&gt;40,5,IF(CZ241&gt;30,6,IF(CZ241&gt;20,7,IF(CZ241&gt;10,8,IF(CZ241&lt;=9,9,”ERROR”))))))))))</f>
        <v>3</v>
      </c>
      <c r="DB241" s="20">
        <v>538</v>
      </c>
      <c r="DC241" s="20">
        <v>17.933333333333334</v>
      </c>
      <c r="DD241" s="22">
        <v>2E-3</v>
      </c>
      <c r="DE241" s="20">
        <v>1</v>
      </c>
      <c r="DF241" s="20"/>
      <c r="DG241" s="20" t="s">
        <v>869</v>
      </c>
      <c r="DH241" s="20">
        <v>1</v>
      </c>
      <c r="DI241" s="20">
        <v>2</v>
      </c>
      <c r="DJ241" s="20"/>
      <c r="DK241" s="20" t="s">
        <v>16</v>
      </c>
      <c r="DL241" s="20" t="s">
        <v>16</v>
      </c>
      <c r="DM241" s="20" t="s">
        <v>16</v>
      </c>
      <c r="DN241" s="20"/>
      <c r="DO241" s="33">
        <f t="shared" si="52"/>
        <v>1</v>
      </c>
      <c r="DP241" s="33">
        <f t="shared" si="53"/>
        <v>1</v>
      </c>
      <c r="DQ241" s="33">
        <f t="shared" si="54"/>
        <v>0</v>
      </c>
      <c r="DR241" s="33">
        <f t="shared" si="55"/>
        <v>0</v>
      </c>
      <c r="DS241" s="27">
        <f t="shared" si="56"/>
        <v>7555647477</v>
      </c>
      <c r="DT241" s="27">
        <f t="shared" si="57"/>
        <v>7555647477</v>
      </c>
      <c r="DU241" s="27">
        <f t="shared" si="58"/>
        <v>0</v>
      </c>
      <c r="DV241" s="27">
        <f t="shared" si="59"/>
        <v>0</v>
      </c>
      <c r="DW241" s="27">
        <f t="shared" si="63"/>
        <v>7555647477</v>
      </c>
      <c r="DX241" s="20">
        <v>11</v>
      </c>
      <c r="DY241" s="20">
        <v>72</v>
      </c>
      <c r="DZ241" s="20">
        <v>15</v>
      </c>
      <c r="EA241" s="20">
        <v>852781881.27999997</v>
      </c>
      <c r="EB241" s="20">
        <v>7555647477</v>
      </c>
      <c r="EC241" s="30">
        <v>0.2</v>
      </c>
      <c r="ED241" s="20" t="s">
        <v>870</v>
      </c>
      <c r="EE241" s="30">
        <v>0.1</v>
      </c>
      <c r="EF241" s="30">
        <v>0.1</v>
      </c>
      <c r="EG241" s="27" t="s">
        <v>403</v>
      </c>
      <c r="EH241" s="20">
        <v>7555647477</v>
      </c>
      <c r="EI241" s="20">
        <v>26</v>
      </c>
      <c r="EJ241" s="20">
        <v>16</v>
      </c>
      <c r="EK241" s="20">
        <v>10</v>
      </c>
      <c r="EL241" s="20" t="s">
        <v>281</v>
      </c>
      <c r="EM241" s="20" t="s">
        <v>863</v>
      </c>
      <c r="EN241" s="20" t="s">
        <v>16</v>
      </c>
      <c r="EO241" s="20" t="s">
        <v>16</v>
      </c>
      <c r="EP241" s="20" t="s">
        <v>16</v>
      </c>
      <c r="EQ241" s="20" t="s">
        <v>16</v>
      </c>
      <c r="ER241" s="20" t="s">
        <v>879</v>
      </c>
      <c r="ES241" s="20" t="s">
        <v>880</v>
      </c>
      <c r="ET241" s="20" t="s">
        <v>877</v>
      </c>
      <c r="EU241" s="20">
        <v>6100</v>
      </c>
      <c r="EV241" s="20" t="s">
        <v>698</v>
      </c>
      <c r="EW241" s="20" t="s">
        <v>251</v>
      </c>
      <c r="EX241" s="34">
        <v>85</v>
      </c>
      <c r="EY241" s="58">
        <v>0.5</v>
      </c>
      <c r="EZ241" s="21"/>
    </row>
    <row r="242" spans="1:156" s="64" customFormat="1" ht="12.75" customHeight="1" x14ac:dyDescent="0.2">
      <c r="A242" s="64" t="s">
        <v>16</v>
      </c>
      <c r="B242" s="64" t="s">
        <v>337</v>
      </c>
      <c r="C242" s="64" t="s">
        <v>16</v>
      </c>
      <c r="D242" s="64" t="s">
        <v>16</v>
      </c>
      <c r="E242" s="64" t="s">
        <v>16</v>
      </c>
      <c r="F242" s="64" t="s">
        <v>337</v>
      </c>
      <c r="G242" s="20" t="s">
        <v>194</v>
      </c>
      <c r="H242" s="20">
        <v>6222</v>
      </c>
      <c r="I242" s="20" t="s">
        <v>358</v>
      </c>
      <c r="J242" s="22" t="s">
        <v>863</v>
      </c>
      <c r="K242" s="23">
        <v>1</v>
      </c>
      <c r="L242" s="23">
        <v>1</v>
      </c>
      <c r="M242" s="23">
        <v>5</v>
      </c>
      <c r="N242" s="23">
        <v>3</v>
      </c>
      <c r="O242" s="24" t="s">
        <v>228</v>
      </c>
      <c r="P242" s="20" t="s">
        <v>881</v>
      </c>
      <c r="Q242" s="20" t="s">
        <v>865</v>
      </c>
      <c r="R242" s="20" t="s">
        <v>866</v>
      </c>
      <c r="S242" s="20">
        <v>27</v>
      </c>
      <c r="T242" s="25" t="s">
        <v>882</v>
      </c>
      <c r="U242" s="20" t="s">
        <v>365</v>
      </c>
      <c r="V242" s="20" t="s">
        <v>251</v>
      </c>
      <c r="W242" s="26">
        <v>36882</v>
      </c>
      <c r="X242" s="20">
        <v>103</v>
      </c>
      <c r="Y242" s="20" t="s">
        <v>251</v>
      </c>
      <c r="Z242" s="20">
        <f t="shared" si="50"/>
        <v>5842</v>
      </c>
      <c r="AA242" s="20" t="s">
        <v>883</v>
      </c>
      <c r="AB242" s="20">
        <v>46101</v>
      </c>
      <c r="AC242" s="27">
        <v>11310000</v>
      </c>
      <c r="AD242" s="20" t="s">
        <v>281</v>
      </c>
      <c r="AE242" s="20" t="s">
        <v>16</v>
      </c>
      <c r="AF242" s="20" t="s">
        <v>16</v>
      </c>
      <c r="AG242" s="20" t="s">
        <v>16</v>
      </c>
      <c r="AH242" s="20" t="s">
        <v>16</v>
      </c>
      <c r="AI242" s="20" t="s">
        <v>16</v>
      </c>
      <c r="AJ242" s="20" t="s">
        <v>16</v>
      </c>
      <c r="AK242" s="20" t="s">
        <v>16</v>
      </c>
      <c r="AL242" s="20" t="s">
        <v>16</v>
      </c>
      <c r="AM242" s="20" t="s">
        <v>16</v>
      </c>
      <c r="AN242" s="20" t="s">
        <v>16</v>
      </c>
      <c r="AO242" s="20" t="s">
        <v>16</v>
      </c>
      <c r="AP242" s="28">
        <v>42429</v>
      </c>
      <c r="AQ242" s="26">
        <v>42562</v>
      </c>
      <c r="AR242" s="26">
        <v>42604</v>
      </c>
      <c r="AS242" s="20">
        <v>7</v>
      </c>
      <c r="AT242" s="26">
        <v>42458</v>
      </c>
      <c r="AU242" s="26">
        <v>42573</v>
      </c>
      <c r="AV242" s="26">
        <v>42408</v>
      </c>
      <c r="AW242" s="28">
        <v>42601</v>
      </c>
      <c r="AX242" s="28">
        <v>42605</v>
      </c>
      <c r="AY242" s="28">
        <v>42612</v>
      </c>
      <c r="AZ242" s="28">
        <v>42635</v>
      </c>
      <c r="BA242" s="28">
        <v>42639</v>
      </c>
      <c r="BB242" s="29">
        <v>1</v>
      </c>
      <c r="BC242" s="26">
        <v>42724</v>
      </c>
      <c r="BD242" s="26">
        <v>43262</v>
      </c>
      <c r="BE242" s="26">
        <v>42664</v>
      </c>
      <c r="BF242" s="20" t="s">
        <v>863</v>
      </c>
      <c r="BG242" s="30">
        <v>0.4</v>
      </c>
      <c r="BH242" s="27">
        <v>3022258990.8000002</v>
      </c>
      <c r="BI242" s="20">
        <v>1</v>
      </c>
      <c r="BJ242" s="20">
        <v>10</v>
      </c>
      <c r="BK242" s="22">
        <v>0.11286681702341683</v>
      </c>
      <c r="BL242" s="20">
        <v>852781881.27999997</v>
      </c>
      <c r="BM242" s="20">
        <v>23</v>
      </c>
      <c r="BN242" s="20">
        <v>19</v>
      </c>
      <c r="BO242" s="20">
        <v>25</v>
      </c>
      <c r="BP242" s="20">
        <v>26</v>
      </c>
      <c r="BQ242" s="20">
        <v>21</v>
      </c>
      <c r="BR242" s="20">
        <v>19</v>
      </c>
      <c r="BS242" s="20">
        <v>19</v>
      </c>
      <c r="BT242" s="20">
        <v>729</v>
      </c>
      <c r="BU242" s="20">
        <v>120</v>
      </c>
      <c r="BV242" s="20">
        <v>1</v>
      </c>
      <c r="BW242" s="20">
        <v>16</v>
      </c>
      <c r="BX242" s="20">
        <v>10</v>
      </c>
      <c r="BY242" s="20" t="s">
        <v>289</v>
      </c>
      <c r="BZ242" s="20" t="s">
        <v>341</v>
      </c>
      <c r="CA242" s="20" t="s">
        <v>16</v>
      </c>
      <c r="CB242" s="20">
        <v>0</v>
      </c>
      <c r="CC242" s="20">
        <v>1</v>
      </c>
      <c r="CD242" s="20">
        <v>9</v>
      </c>
      <c r="CE242" s="20">
        <f t="shared" si="51"/>
        <v>10</v>
      </c>
      <c r="CF242" s="20" t="str">
        <f t="shared" si="61"/>
        <v>YES</v>
      </c>
      <c r="CG242" s="20" t="str">
        <f t="shared" si="62"/>
        <v>YES</v>
      </c>
      <c r="CH242" s="20">
        <v>6</v>
      </c>
      <c r="CI242" s="27">
        <v>10</v>
      </c>
      <c r="CJ242" s="27">
        <v>157236982.05000001</v>
      </c>
      <c r="CK242" s="21">
        <v>0</v>
      </c>
      <c r="CL242" s="27">
        <v>220623331.61000001</v>
      </c>
      <c r="CM242" s="20" t="s">
        <v>16</v>
      </c>
      <c r="CN242" s="20" t="s">
        <v>16</v>
      </c>
      <c r="CO242" s="20" t="s">
        <v>16</v>
      </c>
      <c r="CP242" s="20" t="s">
        <v>16</v>
      </c>
      <c r="CQ242" s="20" t="s">
        <v>16</v>
      </c>
      <c r="CR242" s="20" t="s">
        <v>16</v>
      </c>
      <c r="CS242" s="27">
        <v>7555647477</v>
      </c>
      <c r="CT242" s="79">
        <f>IF(OR(CS242="",CS242="-"),"NA",IF(CS242&gt;10000000000,1,IF(CS242&gt;3000000000,2,IF(CS242&gt;1000000000,3,IF(CS242&gt;600000000,4,IF(CS242&gt;200000000,5,IF(CS242&gt;100000000,6,IF(CS242&gt;50000000,7,IF(CS242&gt;30000000,8,IF(CS242&gt;10000000,9,IF(CS242&gt;7000000,10,IF(CS242&gt;4000000,11,IF(CS242&gt;2000000,12,IF(CS242&gt;1000000,13,IF(CS242&gt;700000,14,IF(CS242&gt;600000,15,IF(CS242&gt;500000,16,IF(CS242&gt;400000,17,IF(CS242&gt;300000,18,IF(CS242&gt;200000,19,IF(CS242&gt;=0,20,ERROR”)))))))))))))))))))))</f>
        <v>2</v>
      </c>
      <c r="CU242" s="27">
        <v>8764551073.3199997</v>
      </c>
      <c r="CV242" s="27">
        <f t="shared" si="48"/>
        <v>-7544337477</v>
      </c>
      <c r="CW242" s="32">
        <v>-667.05017480106096</v>
      </c>
      <c r="CX242" s="32">
        <v>668.05017480106096</v>
      </c>
      <c r="CY242" s="27">
        <v>-8753241073.3199997</v>
      </c>
      <c r="CZ242" s="20">
        <v>169</v>
      </c>
      <c r="DA242" s="66">
        <f>IF(OR(CZ242="",CZ242="-"),"NA",IF(CZ242&gt;300,1,IF(CZ242&gt;200,2,IF(CZ242&gt;100,3,IF(CZ242&gt;50,4,IF(CZ242&gt;40,5,IF(CZ242&gt;30,6,IF(CZ242&gt;20,7,IF(CZ242&gt;10,8,IF(CZ242&lt;=9,9,”ERROR”))))))))))</f>
        <v>3</v>
      </c>
      <c r="DB242" s="20">
        <v>538</v>
      </c>
      <c r="DC242" s="20">
        <v>17.933333333333334</v>
      </c>
      <c r="DD242" s="22">
        <v>2E-3</v>
      </c>
      <c r="DE242" s="20">
        <v>1</v>
      </c>
      <c r="DF242" s="20"/>
      <c r="DG242" s="20" t="s">
        <v>869</v>
      </c>
      <c r="DH242" s="20">
        <v>1</v>
      </c>
      <c r="DI242" s="20">
        <v>2</v>
      </c>
      <c r="DJ242" s="20"/>
      <c r="DK242" s="20" t="s">
        <v>16</v>
      </c>
      <c r="DL242" s="20" t="s">
        <v>16</v>
      </c>
      <c r="DM242" s="20" t="s">
        <v>16</v>
      </c>
      <c r="DN242" s="20"/>
      <c r="DO242" s="33">
        <f t="shared" si="52"/>
        <v>1</v>
      </c>
      <c r="DP242" s="33">
        <f t="shared" si="53"/>
        <v>1</v>
      </c>
      <c r="DQ242" s="33">
        <f t="shared" si="54"/>
        <v>0</v>
      </c>
      <c r="DR242" s="33">
        <f t="shared" si="55"/>
        <v>0</v>
      </c>
      <c r="DS242" s="27">
        <f t="shared" si="56"/>
        <v>7555647477</v>
      </c>
      <c r="DT242" s="27">
        <f t="shared" si="57"/>
        <v>7555647477</v>
      </c>
      <c r="DU242" s="27">
        <f t="shared" si="58"/>
        <v>0</v>
      </c>
      <c r="DV242" s="27">
        <f t="shared" si="59"/>
        <v>0</v>
      </c>
      <c r="DW242" s="27">
        <f t="shared" si="63"/>
        <v>7555647477</v>
      </c>
      <c r="DX242" s="20">
        <v>11</v>
      </c>
      <c r="DY242" s="20">
        <v>72</v>
      </c>
      <c r="DZ242" s="20">
        <v>15</v>
      </c>
      <c r="EA242" s="20">
        <v>852781881.27999997</v>
      </c>
      <c r="EB242" s="20">
        <v>7555647477</v>
      </c>
      <c r="EC242" s="30">
        <v>0.2</v>
      </c>
      <c r="ED242" s="20" t="s">
        <v>870</v>
      </c>
      <c r="EE242" s="30">
        <v>0.1</v>
      </c>
      <c r="EF242" s="30">
        <v>0.1</v>
      </c>
      <c r="EG242" s="27" t="s">
        <v>403</v>
      </c>
      <c r="EH242" s="20">
        <v>7555647477</v>
      </c>
      <c r="EI242" s="20">
        <v>26</v>
      </c>
      <c r="EJ242" s="20">
        <v>16</v>
      </c>
      <c r="EK242" s="20">
        <v>10</v>
      </c>
      <c r="EL242" s="20" t="s">
        <v>281</v>
      </c>
      <c r="EM242" s="20" t="s">
        <v>863</v>
      </c>
      <c r="EN242" s="20" t="s">
        <v>16</v>
      </c>
      <c r="EO242" s="20" t="s">
        <v>16</v>
      </c>
      <c r="EP242" s="20" t="s">
        <v>16</v>
      </c>
      <c r="EQ242" s="20" t="s">
        <v>16</v>
      </c>
      <c r="ER242" s="20" t="s">
        <v>884</v>
      </c>
      <c r="ES242" s="20" t="s">
        <v>872</v>
      </c>
      <c r="ET242" s="20">
        <v>27</v>
      </c>
      <c r="EU242" s="20">
        <v>3810</v>
      </c>
      <c r="EV242" s="20" t="s">
        <v>406</v>
      </c>
      <c r="EW242" s="20" t="s">
        <v>251</v>
      </c>
      <c r="EX242" s="34">
        <v>85</v>
      </c>
      <c r="EY242" s="58">
        <v>0.5</v>
      </c>
      <c r="EZ242" s="21"/>
    </row>
    <row r="243" spans="1:156" s="64" customFormat="1" ht="12.75" customHeight="1" x14ac:dyDescent="0.2">
      <c r="A243" s="64" t="s">
        <v>16</v>
      </c>
      <c r="B243" s="64" t="s">
        <v>337</v>
      </c>
      <c r="C243" s="64" t="s">
        <v>16</v>
      </c>
      <c r="D243" s="64" t="s">
        <v>16</v>
      </c>
      <c r="E243" s="64" t="s">
        <v>16</v>
      </c>
      <c r="F243" s="64" t="s">
        <v>337</v>
      </c>
      <c r="G243" s="20" t="s">
        <v>194</v>
      </c>
      <c r="H243" s="20">
        <v>6223</v>
      </c>
      <c r="I243" s="20" t="s">
        <v>358</v>
      </c>
      <c r="J243" s="22" t="s">
        <v>863</v>
      </c>
      <c r="K243" s="23">
        <v>1</v>
      </c>
      <c r="L243" s="23">
        <v>1</v>
      </c>
      <c r="M243" s="23">
        <v>5</v>
      </c>
      <c r="N243" s="23">
        <v>4</v>
      </c>
      <c r="O243" s="24" t="s">
        <v>885</v>
      </c>
      <c r="P243" s="20" t="s">
        <v>886</v>
      </c>
      <c r="Q243" s="20" t="s">
        <v>865</v>
      </c>
      <c r="R243" s="20" t="s">
        <v>887</v>
      </c>
      <c r="S243" s="20">
        <v>36</v>
      </c>
      <c r="T243" s="25">
        <v>11000</v>
      </c>
      <c r="U243" s="20" t="s">
        <v>467</v>
      </c>
      <c r="V243" s="20" t="s">
        <v>251</v>
      </c>
      <c r="W243" s="26" t="s">
        <v>888</v>
      </c>
      <c r="X243" s="20">
        <v>38</v>
      </c>
      <c r="Y243" s="20" t="s">
        <v>251</v>
      </c>
      <c r="Z243" s="20" t="str">
        <f t="shared" si="50"/>
        <v>-</v>
      </c>
      <c r="AA243" s="20" t="s">
        <v>889</v>
      </c>
      <c r="AB243" s="20">
        <v>46101</v>
      </c>
      <c r="AC243" s="27">
        <v>11310000</v>
      </c>
      <c r="AD243" s="20" t="s">
        <v>281</v>
      </c>
      <c r="AE243" s="20" t="s">
        <v>16</v>
      </c>
      <c r="AF243" s="20" t="s">
        <v>16</v>
      </c>
      <c r="AG243" s="20" t="s">
        <v>16</v>
      </c>
      <c r="AH243" s="20" t="s">
        <v>16</v>
      </c>
      <c r="AI243" s="20" t="s">
        <v>16</v>
      </c>
      <c r="AJ243" s="20" t="s">
        <v>16</v>
      </c>
      <c r="AK243" s="20" t="s">
        <v>16</v>
      </c>
      <c r="AL243" s="20" t="s">
        <v>16</v>
      </c>
      <c r="AM243" s="20" t="s">
        <v>16</v>
      </c>
      <c r="AN243" s="20" t="s">
        <v>16</v>
      </c>
      <c r="AO243" s="20" t="s">
        <v>16</v>
      </c>
      <c r="AP243" s="28">
        <v>42166</v>
      </c>
      <c r="AQ243" s="26">
        <v>42562</v>
      </c>
      <c r="AR243" s="26">
        <v>42604</v>
      </c>
      <c r="AS243" s="20">
        <v>7</v>
      </c>
      <c r="AT243" s="26">
        <v>42184</v>
      </c>
      <c r="AU243" s="26">
        <v>42573</v>
      </c>
      <c r="AV243" s="26">
        <v>42408</v>
      </c>
      <c r="AW243" s="28">
        <v>42601</v>
      </c>
      <c r="AX243" s="28">
        <v>42605</v>
      </c>
      <c r="AY243" s="28">
        <v>42612</v>
      </c>
      <c r="AZ243" s="28">
        <v>42635</v>
      </c>
      <c r="BA243" s="28">
        <v>42639</v>
      </c>
      <c r="BB243" s="29">
        <v>1</v>
      </c>
      <c r="BC243" s="26">
        <v>42724</v>
      </c>
      <c r="BD243" s="26">
        <v>43262</v>
      </c>
      <c r="BE243" s="26">
        <v>42664</v>
      </c>
      <c r="BF243" s="20" t="s">
        <v>863</v>
      </c>
      <c r="BG243" s="30">
        <v>0.4</v>
      </c>
      <c r="BH243" s="27">
        <v>3022258990.8000002</v>
      </c>
      <c r="BI243" s="20">
        <v>1</v>
      </c>
      <c r="BJ243" s="20">
        <v>10</v>
      </c>
      <c r="BK243" s="22">
        <v>0.11286681702341683</v>
      </c>
      <c r="BL243" s="20">
        <v>852781881.27999997</v>
      </c>
      <c r="BM243" s="20">
        <v>23</v>
      </c>
      <c r="BN243" s="20">
        <v>19</v>
      </c>
      <c r="BO243" s="20">
        <v>25</v>
      </c>
      <c r="BP243" s="20">
        <v>26</v>
      </c>
      <c r="BQ243" s="20">
        <v>21</v>
      </c>
      <c r="BR243" s="20">
        <v>19</v>
      </c>
      <c r="BS243" s="20">
        <v>19</v>
      </c>
      <c r="BT243" s="20">
        <v>729</v>
      </c>
      <c r="BU243" s="20">
        <v>120</v>
      </c>
      <c r="BV243" s="20">
        <v>1</v>
      </c>
      <c r="BW243" s="20">
        <v>16</v>
      </c>
      <c r="BX243" s="20">
        <v>10</v>
      </c>
      <c r="BY243" s="20" t="s">
        <v>289</v>
      </c>
      <c r="BZ243" s="20" t="s">
        <v>341</v>
      </c>
      <c r="CA243" s="20" t="s">
        <v>16</v>
      </c>
      <c r="CB243" s="20">
        <v>0</v>
      </c>
      <c r="CC243" s="20">
        <v>1</v>
      </c>
      <c r="CD243" s="20">
        <v>9</v>
      </c>
      <c r="CE243" s="20">
        <f t="shared" si="51"/>
        <v>10</v>
      </c>
      <c r="CF243" s="20" t="str">
        <f t="shared" si="61"/>
        <v>YES</v>
      </c>
      <c r="CG243" s="20" t="str">
        <f t="shared" si="62"/>
        <v>YES</v>
      </c>
      <c r="CH243" s="20">
        <v>6</v>
      </c>
      <c r="CI243" s="27">
        <v>10</v>
      </c>
      <c r="CJ243" s="27">
        <v>157236982.05000001</v>
      </c>
      <c r="CK243" s="21">
        <v>0</v>
      </c>
      <c r="CL243" s="27">
        <v>220623331.61000001</v>
      </c>
      <c r="CM243" s="20" t="s">
        <v>16</v>
      </c>
      <c r="CN243" s="20" t="s">
        <v>16</v>
      </c>
      <c r="CO243" s="20" t="s">
        <v>16</v>
      </c>
      <c r="CP243" s="20" t="s">
        <v>16</v>
      </c>
      <c r="CQ243" s="20" t="s">
        <v>16</v>
      </c>
      <c r="CR243" s="20" t="s">
        <v>16</v>
      </c>
      <c r="CS243" s="27">
        <v>7555647477</v>
      </c>
      <c r="CT243" s="79">
        <f>IF(OR(CS243="",CS243="-"),"NA",IF(CS243&gt;10000000000,1,IF(CS243&gt;3000000000,2,IF(CS243&gt;1000000000,3,IF(CS243&gt;600000000,4,IF(CS243&gt;200000000,5,IF(CS243&gt;100000000,6,IF(CS243&gt;50000000,7,IF(CS243&gt;30000000,8,IF(CS243&gt;10000000,9,IF(CS243&gt;7000000,10,IF(CS243&gt;4000000,11,IF(CS243&gt;2000000,12,IF(CS243&gt;1000000,13,IF(CS243&gt;700000,14,IF(CS243&gt;600000,15,IF(CS243&gt;500000,16,IF(CS243&gt;400000,17,IF(CS243&gt;300000,18,IF(CS243&gt;200000,19,IF(CS243&gt;=0,20,ERROR”)))))))))))))))))))))</f>
        <v>2</v>
      </c>
      <c r="CU243" s="27">
        <v>8764551073.3199997</v>
      </c>
      <c r="CV243" s="27">
        <f t="shared" si="48"/>
        <v>-7544337477</v>
      </c>
      <c r="CW243" s="32">
        <v>-667.05017480106096</v>
      </c>
      <c r="CX243" s="32">
        <v>668.05017480106096</v>
      </c>
      <c r="CY243" s="27">
        <v>-8753241073.3199997</v>
      </c>
      <c r="CZ243" s="20">
        <v>169</v>
      </c>
      <c r="DA243" s="66">
        <f>IF(OR(CZ243="",CZ243="-"),"NA",IF(CZ243&gt;300,1,IF(CZ243&gt;200,2,IF(CZ243&gt;100,3,IF(CZ243&gt;50,4,IF(CZ243&gt;40,5,IF(CZ243&gt;30,6,IF(CZ243&gt;20,7,IF(CZ243&gt;10,8,IF(CZ243&lt;=9,9,”ERROR”))))))))))</f>
        <v>3</v>
      </c>
      <c r="DB243" s="20">
        <v>538</v>
      </c>
      <c r="DC243" s="20">
        <v>17.933333333333334</v>
      </c>
      <c r="DD243" s="22">
        <v>2E-3</v>
      </c>
      <c r="DE243" s="20">
        <v>1</v>
      </c>
      <c r="DF243" s="20"/>
      <c r="DG243" s="20" t="s">
        <v>869</v>
      </c>
      <c r="DH243" s="20">
        <v>1</v>
      </c>
      <c r="DI243" s="20">
        <v>2</v>
      </c>
      <c r="DJ243" s="20"/>
      <c r="DK243" s="20" t="s">
        <v>16</v>
      </c>
      <c r="DL243" s="20" t="s">
        <v>16</v>
      </c>
      <c r="DM243" s="20" t="s">
        <v>16</v>
      </c>
      <c r="DN243" s="20"/>
      <c r="DO243" s="33">
        <f t="shared" si="52"/>
        <v>1</v>
      </c>
      <c r="DP243" s="33">
        <f t="shared" si="53"/>
        <v>1</v>
      </c>
      <c r="DQ243" s="33">
        <f t="shared" si="54"/>
        <v>0</v>
      </c>
      <c r="DR243" s="33">
        <f t="shared" si="55"/>
        <v>0</v>
      </c>
      <c r="DS243" s="27">
        <f t="shared" si="56"/>
        <v>7555647477</v>
      </c>
      <c r="DT243" s="27">
        <f t="shared" si="57"/>
        <v>7555647477</v>
      </c>
      <c r="DU243" s="27">
        <f t="shared" si="58"/>
        <v>0</v>
      </c>
      <c r="DV243" s="27">
        <f t="shared" si="59"/>
        <v>0</v>
      </c>
      <c r="DW243" s="27">
        <f t="shared" si="63"/>
        <v>7555647477</v>
      </c>
      <c r="DX243" s="20">
        <v>11</v>
      </c>
      <c r="DY243" s="20">
        <v>72</v>
      </c>
      <c r="DZ243" s="20">
        <v>15</v>
      </c>
      <c r="EA243" s="20">
        <v>852781881.27999997</v>
      </c>
      <c r="EB243" s="20">
        <v>7555647477</v>
      </c>
      <c r="EC243" s="30">
        <v>0.2</v>
      </c>
      <c r="ED243" s="20" t="s">
        <v>870</v>
      </c>
      <c r="EE243" s="30">
        <v>0.1</v>
      </c>
      <c r="EF243" s="30">
        <v>0.1</v>
      </c>
      <c r="EG243" s="27" t="s">
        <v>403</v>
      </c>
      <c r="EH243" s="20">
        <v>7555647477</v>
      </c>
      <c r="EI243" s="20">
        <v>26</v>
      </c>
      <c r="EJ243" s="20">
        <v>16</v>
      </c>
      <c r="EK243" s="20">
        <v>10</v>
      </c>
      <c r="EL243" s="20" t="s">
        <v>281</v>
      </c>
      <c r="EM243" s="20" t="s">
        <v>863</v>
      </c>
      <c r="EN243" s="20" t="s">
        <v>16</v>
      </c>
      <c r="EO243" s="20" t="s">
        <v>16</v>
      </c>
      <c r="EP243" s="20" t="s">
        <v>16</v>
      </c>
      <c r="EQ243" s="20" t="s">
        <v>16</v>
      </c>
      <c r="ER243" s="20" t="s">
        <v>871</v>
      </c>
      <c r="ES243" s="20" t="s">
        <v>890</v>
      </c>
      <c r="ET243" s="20">
        <v>36</v>
      </c>
      <c r="EU243" s="20">
        <v>11000</v>
      </c>
      <c r="EV243" s="20" t="s">
        <v>500</v>
      </c>
      <c r="EW243" s="20" t="s">
        <v>251</v>
      </c>
      <c r="EX243" s="34">
        <v>85</v>
      </c>
      <c r="EY243" s="58">
        <v>0.5</v>
      </c>
      <c r="EZ243" s="21"/>
    </row>
    <row r="244" spans="1:156" s="64" customFormat="1" ht="12.75" customHeight="1" x14ac:dyDescent="0.2">
      <c r="A244" s="64" t="s">
        <v>16</v>
      </c>
      <c r="B244" s="64" t="s">
        <v>337</v>
      </c>
      <c r="C244" s="64" t="s">
        <v>16</v>
      </c>
      <c r="D244" s="64" t="s">
        <v>16</v>
      </c>
      <c r="E244" s="64" t="s">
        <v>16</v>
      </c>
      <c r="F244" s="64" t="s">
        <v>337</v>
      </c>
      <c r="G244" s="20" t="s">
        <v>194</v>
      </c>
      <c r="H244" s="20">
        <v>6224</v>
      </c>
      <c r="I244" s="20" t="s">
        <v>358</v>
      </c>
      <c r="J244" s="22" t="s">
        <v>863</v>
      </c>
      <c r="K244" s="23">
        <v>1</v>
      </c>
      <c r="L244" s="23">
        <v>1</v>
      </c>
      <c r="M244" s="23">
        <v>5</v>
      </c>
      <c r="N244" s="23">
        <v>5</v>
      </c>
      <c r="O244" s="24" t="s">
        <v>226</v>
      </c>
      <c r="P244" s="20" t="s">
        <v>891</v>
      </c>
      <c r="Q244" s="20" t="s">
        <v>865</v>
      </c>
      <c r="R244" s="20" t="s">
        <v>866</v>
      </c>
      <c r="S244" s="20">
        <v>27</v>
      </c>
      <c r="T244" s="25" t="s">
        <v>882</v>
      </c>
      <c r="U244" s="20" t="s">
        <v>365</v>
      </c>
      <c r="V244" s="20" t="s">
        <v>251</v>
      </c>
      <c r="W244" s="26" t="s">
        <v>892</v>
      </c>
      <c r="X244" s="20">
        <v>31</v>
      </c>
      <c r="Y244" s="20" t="s">
        <v>251</v>
      </c>
      <c r="Z244" s="20" t="str">
        <f t="shared" si="50"/>
        <v>-</v>
      </c>
      <c r="AA244" s="20" t="s">
        <v>893</v>
      </c>
      <c r="AB244" s="20">
        <v>46101</v>
      </c>
      <c r="AC244" s="27">
        <v>11310000</v>
      </c>
      <c r="AD244" s="20" t="s">
        <v>281</v>
      </c>
      <c r="AE244" s="20" t="s">
        <v>16</v>
      </c>
      <c r="AF244" s="20" t="s">
        <v>16</v>
      </c>
      <c r="AG244" s="20" t="s">
        <v>16</v>
      </c>
      <c r="AH244" s="20" t="s">
        <v>16</v>
      </c>
      <c r="AI244" s="20" t="s">
        <v>16</v>
      </c>
      <c r="AJ244" s="20" t="s">
        <v>16</v>
      </c>
      <c r="AK244" s="20" t="s">
        <v>16</v>
      </c>
      <c r="AL244" s="20" t="s">
        <v>16</v>
      </c>
      <c r="AM244" s="20" t="s">
        <v>16</v>
      </c>
      <c r="AN244" s="20" t="s">
        <v>16</v>
      </c>
      <c r="AO244" s="20" t="s">
        <v>16</v>
      </c>
      <c r="AP244" s="28">
        <v>42166</v>
      </c>
      <c r="AQ244" s="26">
        <v>42562</v>
      </c>
      <c r="AR244" s="26">
        <v>42604</v>
      </c>
      <c r="AS244" s="20">
        <v>7</v>
      </c>
      <c r="AT244" s="26">
        <v>42184</v>
      </c>
      <c r="AU244" s="26">
        <v>42573</v>
      </c>
      <c r="AV244" s="26">
        <v>42408</v>
      </c>
      <c r="AW244" s="28">
        <v>42601</v>
      </c>
      <c r="AX244" s="28">
        <v>42605</v>
      </c>
      <c r="AY244" s="28">
        <v>42612</v>
      </c>
      <c r="AZ244" s="28">
        <v>42635</v>
      </c>
      <c r="BA244" s="28">
        <v>42639</v>
      </c>
      <c r="BB244" s="29">
        <v>1</v>
      </c>
      <c r="BC244" s="26">
        <v>42724</v>
      </c>
      <c r="BD244" s="26">
        <v>43262</v>
      </c>
      <c r="BE244" s="26">
        <v>42664</v>
      </c>
      <c r="BF244" s="20" t="s">
        <v>863</v>
      </c>
      <c r="BG244" s="30">
        <v>0.4</v>
      </c>
      <c r="BH244" s="27">
        <v>3022258990.8000002</v>
      </c>
      <c r="BI244" s="20">
        <v>1</v>
      </c>
      <c r="BJ244" s="20">
        <v>10</v>
      </c>
      <c r="BK244" s="22">
        <v>0.11286681702341683</v>
      </c>
      <c r="BL244" s="20">
        <v>852781881.27999997</v>
      </c>
      <c r="BM244" s="20">
        <v>23</v>
      </c>
      <c r="BN244" s="20">
        <v>19</v>
      </c>
      <c r="BO244" s="20">
        <v>25</v>
      </c>
      <c r="BP244" s="20">
        <v>26</v>
      </c>
      <c r="BQ244" s="20">
        <v>21</v>
      </c>
      <c r="BR244" s="20">
        <v>19</v>
      </c>
      <c r="BS244" s="20">
        <v>19</v>
      </c>
      <c r="BT244" s="20">
        <v>729</v>
      </c>
      <c r="BU244" s="20">
        <v>120</v>
      </c>
      <c r="BV244" s="20">
        <v>1</v>
      </c>
      <c r="BW244" s="20">
        <v>16</v>
      </c>
      <c r="BX244" s="20">
        <v>10</v>
      </c>
      <c r="BY244" s="20" t="s">
        <v>289</v>
      </c>
      <c r="BZ244" s="20" t="s">
        <v>341</v>
      </c>
      <c r="CA244" s="20" t="s">
        <v>16</v>
      </c>
      <c r="CB244" s="20">
        <v>0</v>
      </c>
      <c r="CC244" s="20">
        <v>1</v>
      </c>
      <c r="CD244" s="20">
        <v>9</v>
      </c>
      <c r="CE244" s="20">
        <f t="shared" si="51"/>
        <v>10</v>
      </c>
      <c r="CF244" s="20" t="str">
        <f t="shared" si="61"/>
        <v>YES</v>
      </c>
      <c r="CG244" s="20" t="str">
        <f t="shared" si="62"/>
        <v>YES</v>
      </c>
      <c r="CH244" s="20">
        <v>6</v>
      </c>
      <c r="CI244" s="27">
        <v>10</v>
      </c>
      <c r="CJ244" s="27">
        <v>157236982.05000001</v>
      </c>
      <c r="CK244" s="21">
        <v>0</v>
      </c>
      <c r="CL244" s="27">
        <v>220623331.61000001</v>
      </c>
      <c r="CM244" s="20" t="s">
        <v>16</v>
      </c>
      <c r="CN244" s="20" t="s">
        <v>16</v>
      </c>
      <c r="CO244" s="20" t="s">
        <v>16</v>
      </c>
      <c r="CP244" s="20" t="s">
        <v>16</v>
      </c>
      <c r="CQ244" s="20" t="s">
        <v>16</v>
      </c>
      <c r="CR244" s="20" t="s">
        <v>16</v>
      </c>
      <c r="CS244" s="27">
        <v>7555647477</v>
      </c>
      <c r="CT244" s="79">
        <f>IF(OR(CS244="",CS244="-"),"NA",IF(CS244&gt;10000000000,1,IF(CS244&gt;3000000000,2,IF(CS244&gt;1000000000,3,IF(CS244&gt;600000000,4,IF(CS244&gt;200000000,5,IF(CS244&gt;100000000,6,IF(CS244&gt;50000000,7,IF(CS244&gt;30000000,8,IF(CS244&gt;10000000,9,IF(CS244&gt;7000000,10,IF(CS244&gt;4000000,11,IF(CS244&gt;2000000,12,IF(CS244&gt;1000000,13,IF(CS244&gt;700000,14,IF(CS244&gt;600000,15,IF(CS244&gt;500000,16,IF(CS244&gt;400000,17,IF(CS244&gt;300000,18,IF(CS244&gt;200000,19,IF(CS244&gt;=0,20,ERROR”)))))))))))))))))))))</f>
        <v>2</v>
      </c>
      <c r="CU244" s="27">
        <v>8764551073.3199997</v>
      </c>
      <c r="CV244" s="27">
        <f t="shared" si="48"/>
        <v>-7544337477</v>
      </c>
      <c r="CW244" s="32">
        <v>-667.05017480106096</v>
      </c>
      <c r="CX244" s="32">
        <v>668.05017480106096</v>
      </c>
      <c r="CY244" s="27">
        <v>-8753241073.3199997</v>
      </c>
      <c r="CZ244" s="20">
        <v>169</v>
      </c>
      <c r="DA244" s="66">
        <f>IF(OR(CZ244="",CZ244="-"),"NA",IF(CZ244&gt;300,1,IF(CZ244&gt;200,2,IF(CZ244&gt;100,3,IF(CZ244&gt;50,4,IF(CZ244&gt;40,5,IF(CZ244&gt;30,6,IF(CZ244&gt;20,7,IF(CZ244&gt;10,8,IF(CZ244&lt;=9,9,”ERROR”))))))))))</f>
        <v>3</v>
      </c>
      <c r="DB244" s="20">
        <v>538</v>
      </c>
      <c r="DC244" s="20">
        <v>17.933333333333334</v>
      </c>
      <c r="DD244" s="22">
        <v>2E-3</v>
      </c>
      <c r="DE244" s="20">
        <v>1</v>
      </c>
      <c r="DF244" s="20"/>
      <c r="DG244" s="20" t="s">
        <v>869</v>
      </c>
      <c r="DH244" s="20">
        <v>1</v>
      </c>
      <c r="DI244" s="20">
        <v>2</v>
      </c>
      <c r="DJ244" s="20"/>
      <c r="DK244" s="20" t="s">
        <v>16</v>
      </c>
      <c r="DL244" s="20" t="s">
        <v>16</v>
      </c>
      <c r="DM244" s="20" t="s">
        <v>16</v>
      </c>
      <c r="DN244" s="20"/>
      <c r="DO244" s="33">
        <f t="shared" si="52"/>
        <v>1</v>
      </c>
      <c r="DP244" s="33">
        <f t="shared" si="53"/>
        <v>1</v>
      </c>
      <c r="DQ244" s="33">
        <f t="shared" si="54"/>
        <v>0</v>
      </c>
      <c r="DR244" s="33">
        <f t="shared" si="55"/>
        <v>0</v>
      </c>
      <c r="DS244" s="27">
        <f t="shared" si="56"/>
        <v>7555647477</v>
      </c>
      <c r="DT244" s="27">
        <f t="shared" si="57"/>
        <v>7555647477</v>
      </c>
      <c r="DU244" s="27">
        <f t="shared" si="58"/>
        <v>0</v>
      </c>
      <c r="DV244" s="27">
        <f t="shared" si="59"/>
        <v>0</v>
      </c>
      <c r="DW244" s="27">
        <f t="shared" si="63"/>
        <v>7555647477</v>
      </c>
      <c r="DX244" s="20">
        <v>11</v>
      </c>
      <c r="DY244" s="20">
        <v>72</v>
      </c>
      <c r="DZ244" s="20">
        <v>15</v>
      </c>
      <c r="EA244" s="20">
        <v>852781881.27999997</v>
      </c>
      <c r="EB244" s="20">
        <v>7555647477</v>
      </c>
      <c r="EC244" s="30">
        <v>0.2</v>
      </c>
      <c r="ED244" s="20" t="s">
        <v>870</v>
      </c>
      <c r="EE244" s="30">
        <v>0.1</v>
      </c>
      <c r="EF244" s="30">
        <v>0.1</v>
      </c>
      <c r="EG244" s="27" t="s">
        <v>403</v>
      </c>
      <c r="EH244" s="20">
        <v>7555647477</v>
      </c>
      <c r="EI244" s="20">
        <v>26</v>
      </c>
      <c r="EJ244" s="20">
        <v>16</v>
      </c>
      <c r="EK244" s="20">
        <v>10</v>
      </c>
      <c r="EL244" s="20" t="s">
        <v>281</v>
      </c>
      <c r="EM244" s="20" t="s">
        <v>863</v>
      </c>
      <c r="EN244" s="20" t="s">
        <v>16</v>
      </c>
      <c r="EO244" s="20" t="s">
        <v>16</v>
      </c>
      <c r="EP244" s="20" t="s">
        <v>16</v>
      </c>
      <c r="EQ244" s="20" t="s">
        <v>16</v>
      </c>
      <c r="ER244" s="20" t="s">
        <v>894</v>
      </c>
      <c r="ES244" s="20" t="s">
        <v>872</v>
      </c>
      <c r="ET244" s="20">
        <v>27</v>
      </c>
      <c r="EU244" s="20">
        <v>3810</v>
      </c>
      <c r="EV244" s="20" t="s">
        <v>406</v>
      </c>
      <c r="EW244" s="20" t="s">
        <v>251</v>
      </c>
      <c r="EX244" s="34">
        <v>85</v>
      </c>
      <c r="EY244" s="58">
        <v>0.5</v>
      </c>
      <c r="EZ244" s="21"/>
    </row>
    <row r="245" spans="1:156" s="64" customFormat="1" ht="12.75" customHeight="1" x14ac:dyDescent="0.2">
      <c r="A245" s="64" t="s">
        <v>3607</v>
      </c>
      <c r="B245" s="64" t="s">
        <v>200</v>
      </c>
      <c r="C245" s="64">
        <v>1169171</v>
      </c>
      <c r="D245" s="64" t="s">
        <v>3607</v>
      </c>
      <c r="E245" s="64" t="s">
        <v>3608</v>
      </c>
      <c r="F245" s="64" t="s">
        <v>200</v>
      </c>
      <c r="G245" s="33" t="s">
        <v>194</v>
      </c>
      <c r="H245" s="33">
        <v>6220</v>
      </c>
      <c r="I245" s="33" t="s">
        <v>358</v>
      </c>
      <c r="J245" s="33" t="s">
        <v>3609</v>
      </c>
      <c r="K245" s="33">
        <v>0</v>
      </c>
      <c r="L245" s="23">
        <v>1</v>
      </c>
      <c r="M245" s="33" t="s">
        <v>16</v>
      </c>
      <c r="N245" s="23">
        <v>1</v>
      </c>
      <c r="O245" s="33" t="s">
        <v>3610</v>
      </c>
      <c r="P245" s="33" t="s">
        <v>527</v>
      </c>
      <c r="Q245" s="33" t="s">
        <v>3611</v>
      </c>
      <c r="R245" s="33" t="s">
        <v>821</v>
      </c>
      <c r="S245" s="33" t="s">
        <v>3612</v>
      </c>
      <c r="T245" s="33">
        <v>11560</v>
      </c>
      <c r="U245" s="33" t="s">
        <v>365</v>
      </c>
      <c r="V245" s="33" t="s">
        <v>251</v>
      </c>
      <c r="W245" s="40">
        <v>42692</v>
      </c>
      <c r="X245" s="33">
        <v>82</v>
      </c>
      <c r="Y245" s="33" t="s">
        <v>251</v>
      </c>
      <c r="Z245" s="20">
        <f t="shared" si="50"/>
        <v>55</v>
      </c>
      <c r="AA245" s="33" t="s">
        <v>3613</v>
      </c>
      <c r="AB245" s="20">
        <v>46101</v>
      </c>
      <c r="AC245" s="46">
        <v>2139759365</v>
      </c>
      <c r="AD245" s="33" t="s">
        <v>281</v>
      </c>
      <c r="AE245" s="33" t="s">
        <v>3614</v>
      </c>
      <c r="AF245" s="33" t="s">
        <v>16</v>
      </c>
      <c r="AG245" s="33" t="s">
        <v>16</v>
      </c>
      <c r="AH245" s="33" t="s">
        <v>16</v>
      </c>
      <c r="AI245" s="33" t="s">
        <v>16</v>
      </c>
      <c r="AJ245" s="33" t="s">
        <v>16</v>
      </c>
      <c r="AK245" s="33" t="s">
        <v>16</v>
      </c>
      <c r="AL245" s="33" t="s">
        <v>16</v>
      </c>
      <c r="AM245" s="33" t="s">
        <v>16</v>
      </c>
      <c r="AN245" s="33" t="s">
        <v>16</v>
      </c>
      <c r="AO245" s="33" t="s">
        <v>16</v>
      </c>
      <c r="AP245" s="26">
        <v>42166</v>
      </c>
      <c r="AQ245" s="26">
        <v>42654</v>
      </c>
      <c r="AR245" s="26" t="s">
        <v>16</v>
      </c>
      <c r="AS245" s="20">
        <v>5</v>
      </c>
      <c r="AT245" s="26">
        <v>42184</v>
      </c>
      <c r="AU245" s="26">
        <v>42669</v>
      </c>
      <c r="AV245" s="26">
        <v>42663</v>
      </c>
      <c r="AW245" s="33" t="s">
        <v>16</v>
      </c>
      <c r="AX245" s="33" t="s">
        <v>16</v>
      </c>
      <c r="AY245" s="33"/>
      <c r="AZ245" s="33"/>
      <c r="BA245" s="33"/>
      <c r="BB245" s="36">
        <v>1</v>
      </c>
      <c r="BC245" s="26">
        <v>42747</v>
      </c>
      <c r="BD245" s="26">
        <v>43291</v>
      </c>
      <c r="BE245" s="26">
        <v>42717</v>
      </c>
      <c r="BF245" s="39" t="s">
        <v>4863</v>
      </c>
      <c r="BG245" s="39">
        <v>0.4</v>
      </c>
      <c r="BH245" s="39">
        <v>0.18</v>
      </c>
      <c r="BI245" s="33" t="s">
        <v>16</v>
      </c>
      <c r="BJ245" s="33" t="s">
        <v>16</v>
      </c>
      <c r="BK245" s="33" t="s">
        <v>16</v>
      </c>
      <c r="BL245" s="33" t="s">
        <v>16</v>
      </c>
      <c r="BM245" s="33">
        <v>11</v>
      </c>
      <c r="BN245" s="33" t="s">
        <v>16</v>
      </c>
      <c r="BO245" s="33" t="s">
        <v>16</v>
      </c>
      <c r="BP245" s="33" t="s">
        <v>16</v>
      </c>
      <c r="BQ245" s="33" t="s">
        <v>16</v>
      </c>
      <c r="BR245" s="33" t="s">
        <v>16</v>
      </c>
      <c r="BS245" s="33" t="s">
        <v>16</v>
      </c>
      <c r="BT245" s="33">
        <v>231</v>
      </c>
      <c r="BU245" s="33">
        <v>0</v>
      </c>
      <c r="BV245" s="33">
        <v>1</v>
      </c>
      <c r="BW245" s="33">
        <v>14</v>
      </c>
      <c r="BX245" s="33">
        <v>10</v>
      </c>
      <c r="BY245" s="33">
        <v>1</v>
      </c>
      <c r="BZ245" s="33">
        <v>2</v>
      </c>
      <c r="CA245" s="33">
        <v>3</v>
      </c>
      <c r="CB245" s="33">
        <v>1</v>
      </c>
      <c r="CC245" s="33">
        <v>1</v>
      </c>
      <c r="CD245" s="33">
        <v>8</v>
      </c>
      <c r="CE245" s="20">
        <f t="shared" si="51"/>
        <v>10</v>
      </c>
      <c r="CF245" s="20" t="str">
        <f t="shared" si="61"/>
        <v>YES</v>
      </c>
      <c r="CG245" s="20" t="str">
        <f t="shared" si="62"/>
        <v>YES</v>
      </c>
      <c r="CH245" s="33">
        <v>4</v>
      </c>
      <c r="CI245" s="27">
        <v>10</v>
      </c>
      <c r="CJ245" s="27">
        <v>53087389.149999999</v>
      </c>
      <c r="CK245" s="21">
        <v>1</v>
      </c>
      <c r="CL245" s="27">
        <v>409236746.19999999</v>
      </c>
      <c r="CM245" s="33" t="s">
        <v>16</v>
      </c>
      <c r="CN245" s="33" t="s">
        <v>16</v>
      </c>
      <c r="CO245" s="33" t="s">
        <v>16</v>
      </c>
      <c r="CP245" s="33" t="s">
        <v>16</v>
      </c>
      <c r="CQ245" s="33" t="s">
        <v>16</v>
      </c>
      <c r="CR245" s="33" t="s">
        <v>16</v>
      </c>
      <c r="CS245" s="27">
        <v>1399983018</v>
      </c>
      <c r="CT245" s="79">
        <f>IF(OR(CS245="",CS245="-"),"NA",IF(CS245&gt;10000000000,1,IF(CS245&gt;3000000000,2,IF(CS245&gt;1000000000,3,IF(CS245&gt;600000000,4,IF(CS245&gt;200000000,5,IF(CS245&gt;100000000,6,IF(CS245&gt;50000000,7,IF(CS245&gt;30000000,8,IF(CS245&gt;10000000,9,IF(CS245&gt;7000000,10,IF(CS245&gt;4000000,11,IF(CS245&gt;2000000,12,IF(CS245&gt;1000000,13,IF(CS245&gt;700000,14,IF(CS245&gt;600000,15,IF(CS245&gt;500000,16,IF(CS245&gt;400000,17,IF(CS245&gt;300000,18,IF(CS245&gt;200000,19,IF(CS245&gt;=0,20,ERROR”)))))))))))))))))))))</f>
        <v>3</v>
      </c>
      <c r="CU245" s="27">
        <v>1623980301</v>
      </c>
      <c r="CV245" s="27">
        <f t="shared" si="48"/>
        <v>739776347</v>
      </c>
      <c r="CW245" s="32">
        <v>0.34572875768673172</v>
      </c>
      <c r="CX245" s="32">
        <v>0.65427124231794165</v>
      </c>
      <c r="CY245" s="27">
        <v>515779064.13</v>
      </c>
      <c r="CZ245" s="33">
        <v>96</v>
      </c>
      <c r="DA245" s="66">
        <f>IF(OR(CZ245="",CZ245="-"),"NA",IF(CZ245&gt;300,1,IF(CZ245&gt;200,2,IF(CZ245&gt;100,3,IF(CZ245&gt;50,4,IF(CZ245&gt;40,5,IF(CZ245&gt;30,6,IF(CZ245&gt;20,7,IF(CZ245&gt;10,8,IF(CZ245&lt;=9,9,”ERROR”))))))))))</f>
        <v>4</v>
      </c>
      <c r="DB245" s="33">
        <v>538</v>
      </c>
      <c r="DC245" s="20">
        <v>17.933333333333334</v>
      </c>
      <c r="DD245" s="20" t="s">
        <v>16</v>
      </c>
      <c r="DE245" s="33">
        <v>0</v>
      </c>
      <c r="DF245" s="33"/>
      <c r="DG245" s="33">
        <v>0</v>
      </c>
      <c r="DH245" s="33">
        <v>0</v>
      </c>
      <c r="DI245" s="23" t="s">
        <v>16</v>
      </c>
      <c r="DJ245" s="23"/>
      <c r="DK245" s="23" t="s">
        <v>16</v>
      </c>
      <c r="DL245" s="23" t="s">
        <v>16</v>
      </c>
      <c r="DM245" s="23" t="s">
        <v>16</v>
      </c>
      <c r="DN245" s="23"/>
      <c r="DO245" s="33">
        <f t="shared" si="52"/>
        <v>2</v>
      </c>
      <c r="DP245" s="33">
        <f t="shared" si="53"/>
        <v>2</v>
      </c>
      <c r="DQ245" s="33">
        <f t="shared" si="54"/>
        <v>0</v>
      </c>
      <c r="DR245" s="33">
        <f t="shared" si="55"/>
        <v>0</v>
      </c>
      <c r="DS245" s="27">
        <f t="shared" si="56"/>
        <v>1411952547.5999999</v>
      </c>
      <c r="DT245" s="27">
        <f t="shared" si="57"/>
        <v>1411952547.5999999</v>
      </c>
      <c r="DU245" s="27">
        <f t="shared" si="58"/>
        <v>0</v>
      </c>
      <c r="DV245" s="27">
        <f t="shared" si="59"/>
        <v>0</v>
      </c>
      <c r="DW245" s="27">
        <f t="shared" ref="DW245:DW284" si="64">(DS245/DO245)</f>
        <v>705976273.79999995</v>
      </c>
      <c r="DX245" s="33">
        <v>11</v>
      </c>
      <c r="DY245" s="33">
        <v>130</v>
      </c>
      <c r="DZ245" s="33">
        <v>10</v>
      </c>
      <c r="EA245" s="33" t="s">
        <v>16</v>
      </c>
      <c r="EB245" s="46">
        <v>1399983017.99</v>
      </c>
      <c r="EC245" s="39">
        <v>0.1</v>
      </c>
      <c r="ED245" s="33" t="s">
        <v>3615</v>
      </c>
      <c r="EE245" s="33">
        <v>0</v>
      </c>
      <c r="EF245" s="39">
        <v>0.08</v>
      </c>
      <c r="EG245" s="33" t="s">
        <v>316</v>
      </c>
      <c r="EH245" s="46">
        <v>1399983017.99</v>
      </c>
      <c r="EI245" s="33">
        <v>11</v>
      </c>
      <c r="EJ245" s="33">
        <v>14</v>
      </c>
      <c r="EK245" s="33">
        <v>10</v>
      </c>
      <c r="EL245" s="20" t="s">
        <v>281</v>
      </c>
      <c r="EM245" s="39" t="s">
        <v>4863</v>
      </c>
      <c r="EN245" s="20" t="s">
        <v>16</v>
      </c>
      <c r="EO245" s="33" t="s">
        <v>3614</v>
      </c>
      <c r="EP245" s="20" t="s">
        <v>16</v>
      </c>
      <c r="EQ245" s="33" t="s">
        <v>16</v>
      </c>
      <c r="ER245" s="33" t="s">
        <v>3616</v>
      </c>
      <c r="ES245" s="33" t="s">
        <v>16</v>
      </c>
      <c r="ET245" s="33" t="s">
        <v>16</v>
      </c>
      <c r="EU245" s="33" t="s">
        <v>16</v>
      </c>
      <c r="EV245" s="33" t="s">
        <v>16</v>
      </c>
      <c r="EW245" s="33" t="s">
        <v>16</v>
      </c>
      <c r="EX245" s="34">
        <v>46</v>
      </c>
      <c r="EY245" s="59">
        <v>0.50919999999999999</v>
      </c>
      <c r="EZ245" s="21"/>
    </row>
    <row r="246" spans="1:156" s="64" customFormat="1" ht="12.75" customHeight="1" x14ac:dyDescent="0.2">
      <c r="A246" s="64" t="s">
        <v>610</v>
      </c>
      <c r="B246" s="64" t="s">
        <v>243</v>
      </c>
      <c r="C246" s="64">
        <v>781926</v>
      </c>
      <c r="D246" s="64" t="s">
        <v>610</v>
      </c>
      <c r="E246" s="64" t="s">
        <v>611</v>
      </c>
      <c r="F246" s="64" t="s">
        <v>243</v>
      </c>
      <c r="G246" s="20" t="s">
        <v>194</v>
      </c>
      <c r="H246" s="20">
        <v>6250</v>
      </c>
      <c r="I246" s="30" t="s">
        <v>323</v>
      </c>
      <c r="J246" s="22" t="s">
        <v>612</v>
      </c>
      <c r="K246" s="23">
        <v>1</v>
      </c>
      <c r="L246" s="23">
        <v>1</v>
      </c>
      <c r="M246" s="23">
        <v>2</v>
      </c>
      <c r="N246" s="23">
        <v>1</v>
      </c>
      <c r="O246" s="24" t="s">
        <v>613</v>
      </c>
      <c r="P246" s="20" t="s">
        <v>614</v>
      </c>
      <c r="Q246" s="20" t="s">
        <v>615</v>
      </c>
      <c r="R246" s="20" t="s">
        <v>616</v>
      </c>
      <c r="S246" s="20">
        <v>843</v>
      </c>
      <c r="T246" s="25" t="s">
        <v>617</v>
      </c>
      <c r="U246" s="20" t="s">
        <v>467</v>
      </c>
      <c r="V246" s="20" t="s">
        <v>251</v>
      </c>
      <c r="W246" s="26" t="s">
        <v>618</v>
      </c>
      <c r="X246" s="20">
        <v>142</v>
      </c>
      <c r="Y246" s="20" t="s">
        <v>576</v>
      </c>
      <c r="Z246" s="20" t="str">
        <f t="shared" si="50"/>
        <v>-</v>
      </c>
      <c r="AA246" s="20" t="s">
        <v>621</v>
      </c>
      <c r="AB246" s="20">
        <v>46101</v>
      </c>
      <c r="AC246" s="27">
        <v>16000000</v>
      </c>
      <c r="AD246" s="20" t="s">
        <v>281</v>
      </c>
      <c r="AE246" s="20" t="s">
        <v>16</v>
      </c>
      <c r="AF246" s="20" t="s">
        <v>16</v>
      </c>
      <c r="AG246" s="20" t="s">
        <v>16</v>
      </c>
      <c r="AH246" s="20" t="s">
        <v>16</v>
      </c>
      <c r="AI246" s="20" t="s">
        <v>16</v>
      </c>
      <c r="AJ246" s="20" t="s">
        <v>16</v>
      </c>
      <c r="AK246" s="20" t="s">
        <v>16</v>
      </c>
      <c r="AL246" s="20" t="s">
        <v>16</v>
      </c>
      <c r="AM246" s="20" t="s">
        <v>16</v>
      </c>
      <c r="AN246" s="20" t="s">
        <v>16</v>
      </c>
      <c r="AO246" s="20" t="s">
        <v>16</v>
      </c>
      <c r="AP246" s="26">
        <v>42321</v>
      </c>
      <c r="AQ246" s="26" t="s">
        <v>16</v>
      </c>
      <c r="AR246" s="26" t="s">
        <v>16</v>
      </c>
      <c r="AS246" s="20" t="s">
        <v>16</v>
      </c>
      <c r="AT246" s="26">
        <v>42345</v>
      </c>
      <c r="AU246" s="26">
        <v>42102</v>
      </c>
      <c r="AV246" s="26" t="s">
        <v>16</v>
      </c>
      <c r="AW246" s="28" t="s">
        <v>16</v>
      </c>
      <c r="AX246" s="28" t="s">
        <v>16</v>
      </c>
      <c r="AY246" s="28" t="s">
        <v>16</v>
      </c>
      <c r="AZ246" s="28" t="s">
        <v>16</v>
      </c>
      <c r="BA246" s="28" t="s">
        <v>16</v>
      </c>
      <c r="BB246" s="29">
        <v>0</v>
      </c>
      <c r="BC246" s="26" t="s">
        <v>622</v>
      </c>
      <c r="BD246" s="26">
        <v>42250</v>
      </c>
      <c r="BE246" s="26">
        <v>42138</v>
      </c>
      <c r="BF246" s="20" t="s">
        <v>612</v>
      </c>
      <c r="BG246" s="30">
        <v>0.3</v>
      </c>
      <c r="BH246" s="27">
        <v>3495000</v>
      </c>
      <c r="BI246" s="20">
        <v>1</v>
      </c>
      <c r="BJ246" s="20">
        <v>10</v>
      </c>
      <c r="BK246" s="22">
        <v>0.621118012360515</v>
      </c>
      <c r="BL246" s="20">
        <v>7236024.8439999996</v>
      </c>
      <c r="BM246" s="20">
        <v>10</v>
      </c>
      <c r="BN246" s="20" t="s">
        <v>16</v>
      </c>
      <c r="BO246" s="20" t="s">
        <v>16</v>
      </c>
      <c r="BP246" s="20" t="s">
        <v>16</v>
      </c>
      <c r="BQ246" s="20" t="s">
        <v>16</v>
      </c>
      <c r="BR246" s="20" t="s">
        <v>16</v>
      </c>
      <c r="BS246" s="20" t="s">
        <v>16</v>
      </c>
      <c r="BT246" s="20">
        <v>174</v>
      </c>
      <c r="BU246" s="20">
        <v>0</v>
      </c>
      <c r="BV246" s="20">
        <v>0</v>
      </c>
      <c r="BW246" s="20">
        <v>4</v>
      </c>
      <c r="BX246" s="20">
        <v>1</v>
      </c>
      <c r="BY246" s="20" t="s">
        <v>289</v>
      </c>
      <c r="BZ246" s="20" t="s">
        <v>341</v>
      </c>
      <c r="CA246" s="20" t="s">
        <v>16</v>
      </c>
      <c r="CB246" s="20">
        <v>1</v>
      </c>
      <c r="CC246" s="20">
        <v>0</v>
      </c>
      <c r="CD246" s="20">
        <v>0</v>
      </c>
      <c r="CE246" s="20">
        <f t="shared" si="51"/>
        <v>1</v>
      </c>
      <c r="CF246" s="20" t="str">
        <f t="shared" si="61"/>
        <v>YES</v>
      </c>
      <c r="CG246" s="20" t="str">
        <f t="shared" si="62"/>
        <v>YES</v>
      </c>
      <c r="CH246" s="20">
        <v>3</v>
      </c>
      <c r="CI246" s="27">
        <v>1</v>
      </c>
      <c r="CJ246" s="27">
        <v>473300</v>
      </c>
      <c r="CK246" s="21">
        <v>1</v>
      </c>
      <c r="CL246" s="27">
        <v>4250000</v>
      </c>
      <c r="CM246" s="20" t="s">
        <v>16</v>
      </c>
      <c r="CN246" s="20" t="s">
        <v>16</v>
      </c>
      <c r="CO246" s="20" t="s">
        <v>16</v>
      </c>
      <c r="CP246" s="20" t="s">
        <v>16</v>
      </c>
      <c r="CQ246" s="20" t="s">
        <v>16</v>
      </c>
      <c r="CR246" s="20" t="s">
        <v>16</v>
      </c>
      <c r="CS246" s="27">
        <v>11650000</v>
      </c>
      <c r="CT246" s="79">
        <f>IF(OR(CS246="",CS246="-"),"NA",IF(CS246&gt;10000000000,1,IF(CS246&gt;3000000000,2,IF(CS246&gt;1000000000,3,IF(CS246&gt;600000000,4,IF(CS246&gt;200000000,5,IF(CS246&gt;100000000,6,IF(CS246&gt;50000000,7,IF(CS246&gt;30000000,8,IF(CS246&gt;10000000,9,IF(CS246&gt;7000000,10,IF(CS246&gt;4000000,11,IF(CS246&gt;2000000,12,IF(CS246&gt;1000000,13,IF(CS246&gt;700000,14,IF(CS246&gt;600000,15,IF(CS246&gt;500000,16,IF(CS246&gt;400000,17,IF(CS246&gt;300000,18,IF(CS246&gt;200000,19,IF(CS246&gt;=0,20,ERROR”)))))))))))))))))))))</f>
        <v>9</v>
      </c>
      <c r="CU246" s="27">
        <v>13514000</v>
      </c>
      <c r="CV246" s="27">
        <f t="shared" si="48"/>
        <v>4350000</v>
      </c>
      <c r="CW246" s="32">
        <v>0.27187499999999998</v>
      </c>
      <c r="CX246" s="32">
        <v>0.72812500000000002</v>
      </c>
      <c r="CY246" s="27">
        <v>2486000</v>
      </c>
      <c r="CZ246" s="20">
        <v>33</v>
      </c>
      <c r="DA246" s="66">
        <f>IF(OR(CZ246="",CZ246="-"),"NA",IF(CZ246&gt;300,1,IF(CZ246&gt;200,2,IF(CZ246&gt;100,3,IF(CZ246&gt;50,4,IF(CZ246&gt;40,5,IF(CZ246&gt;30,6,IF(CZ246&gt;20,7,IF(CZ246&gt;10,8,IF(CZ246&lt;=9,9,”ERROR”))))))))))</f>
        <v>6</v>
      </c>
      <c r="DB246" s="20" t="e">
        <v>#NAME?</v>
      </c>
      <c r="DC246" s="20" t="e">
        <v>#NAME?</v>
      </c>
      <c r="DD246" s="30">
        <v>0.05</v>
      </c>
      <c r="DE246" s="20">
        <v>0</v>
      </c>
      <c r="DF246" s="20"/>
      <c r="DG246" s="20">
        <v>0</v>
      </c>
      <c r="DH246" s="20">
        <v>0</v>
      </c>
      <c r="DI246" s="20">
        <v>1</v>
      </c>
      <c r="DJ246" s="20">
        <v>0</v>
      </c>
      <c r="DK246" s="20">
        <v>11650000</v>
      </c>
      <c r="DL246" s="69">
        <v>0</v>
      </c>
      <c r="DM246" s="51">
        <v>42072</v>
      </c>
      <c r="DN246" s="34">
        <v>0</v>
      </c>
      <c r="DO246" s="33">
        <f t="shared" si="52"/>
        <v>2</v>
      </c>
      <c r="DP246" s="33">
        <f t="shared" si="53"/>
        <v>2</v>
      </c>
      <c r="DQ246" s="33">
        <f t="shared" si="54"/>
        <v>0</v>
      </c>
      <c r="DR246" s="33">
        <f t="shared" si="55"/>
        <v>0</v>
      </c>
      <c r="DS246" s="27">
        <f t="shared" si="56"/>
        <v>25650000</v>
      </c>
      <c r="DT246" s="27">
        <f t="shared" si="57"/>
        <v>25650000</v>
      </c>
      <c r="DU246" s="27">
        <f t="shared" si="58"/>
        <v>0</v>
      </c>
      <c r="DV246" s="27">
        <f t="shared" si="59"/>
        <v>0</v>
      </c>
      <c r="DW246" s="27">
        <f t="shared" si="64"/>
        <v>12825000</v>
      </c>
      <c r="DX246" s="20">
        <v>12</v>
      </c>
      <c r="DY246" s="20">
        <v>77</v>
      </c>
      <c r="DZ246" s="20">
        <v>10</v>
      </c>
      <c r="EA246" s="20">
        <v>7236024.8439999996</v>
      </c>
      <c r="EB246" s="20">
        <v>11650000</v>
      </c>
      <c r="EC246" s="30">
        <v>0.1</v>
      </c>
      <c r="ED246" s="20" t="s">
        <v>437</v>
      </c>
      <c r="EE246" s="30">
        <v>0.1</v>
      </c>
      <c r="EF246" s="30">
        <v>0.1</v>
      </c>
      <c r="EG246" s="27" t="s">
        <v>403</v>
      </c>
      <c r="EH246" s="20">
        <v>11650000</v>
      </c>
      <c r="EI246" s="20">
        <v>10</v>
      </c>
      <c r="EJ246" s="20">
        <v>4</v>
      </c>
      <c r="EK246" s="20">
        <v>1</v>
      </c>
      <c r="EL246" s="20" t="s">
        <v>281</v>
      </c>
      <c r="EM246" s="20" t="s">
        <v>612</v>
      </c>
      <c r="EN246" s="20" t="s">
        <v>16</v>
      </c>
      <c r="EO246" s="20" t="s">
        <v>16</v>
      </c>
      <c r="EP246" s="20" t="s">
        <v>16</v>
      </c>
      <c r="EQ246" s="20">
        <v>174</v>
      </c>
      <c r="ER246" s="20" t="s">
        <v>631</v>
      </c>
      <c r="ES246" s="20" t="s">
        <v>632</v>
      </c>
      <c r="ET246" s="20">
        <v>843</v>
      </c>
      <c r="EU246" s="20">
        <v>11520</v>
      </c>
      <c r="EV246" s="20" t="s">
        <v>500</v>
      </c>
      <c r="EW246" s="20" t="s">
        <v>251</v>
      </c>
      <c r="EX246" s="34">
        <v>4</v>
      </c>
      <c r="EY246" s="58">
        <v>1</v>
      </c>
      <c r="EZ246" s="21"/>
    </row>
    <row r="247" spans="1:156" s="64" customFormat="1" ht="12.75" customHeight="1" x14ac:dyDescent="0.2">
      <c r="A247" s="64" t="s">
        <v>16</v>
      </c>
      <c r="B247" s="64" t="s">
        <v>243</v>
      </c>
      <c r="C247" s="64" t="s">
        <v>16</v>
      </c>
      <c r="D247" s="64" t="s">
        <v>16</v>
      </c>
      <c r="E247" s="64" t="s">
        <v>16</v>
      </c>
      <c r="F247" s="64" t="s">
        <v>243</v>
      </c>
      <c r="G247" s="20" t="s">
        <v>194</v>
      </c>
      <c r="H247" s="20">
        <v>6251</v>
      </c>
      <c r="I247" s="30" t="s">
        <v>323</v>
      </c>
      <c r="J247" s="22" t="s">
        <v>612</v>
      </c>
      <c r="K247" s="23">
        <v>1</v>
      </c>
      <c r="L247" s="23">
        <v>1</v>
      </c>
      <c r="M247" s="23">
        <v>2</v>
      </c>
      <c r="N247" s="23">
        <v>2</v>
      </c>
      <c r="O247" s="33" t="s">
        <v>633</v>
      </c>
      <c r="P247" s="20" t="s">
        <v>634</v>
      </c>
      <c r="Q247" s="20" t="s">
        <v>615</v>
      </c>
      <c r="R247" s="20" t="s">
        <v>616</v>
      </c>
      <c r="S247" s="20">
        <v>843</v>
      </c>
      <c r="T247" s="25" t="s">
        <v>635</v>
      </c>
      <c r="U247" s="20" t="s">
        <v>467</v>
      </c>
      <c r="V247" s="20" t="s">
        <v>251</v>
      </c>
      <c r="W247" s="28" t="s">
        <v>636</v>
      </c>
      <c r="X247" s="20">
        <v>40</v>
      </c>
      <c r="Y247" s="20" t="s">
        <v>576</v>
      </c>
      <c r="Z247" s="20" t="str">
        <f t="shared" si="50"/>
        <v>-</v>
      </c>
      <c r="AA247" s="20" t="s">
        <v>621</v>
      </c>
      <c r="AB247" s="20">
        <v>46101</v>
      </c>
      <c r="AC247" s="27">
        <v>16000000</v>
      </c>
      <c r="AD247" s="20" t="s">
        <v>281</v>
      </c>
      <c r="AE247" s="20" t="s">
        <v>16</v>
      </c>
      <c r="AF247" s="20" t="s">
        <v>16</v>
      </c>
      <c r="AG247" s="20" t="s">
        <v>16</v>
      </c>
      <c r="AH247" s="20" t="s">
        <v>16</v>
      </c>
      <c r="AI247" s="20" t="s">
        <v>16</v>
      </c>
      <c r="AJ247" s="20" t="s">
        <v>16</v>
      </c>
      <c r="AK247" s="20" t="s">
        <v>16</v>
      </c>
      <c r="AL247" s="20" t="s">
        <v>16</v>
      </c>
      <c r="AM247" s="20" t="s">
        <v>16</v>
      </c>
      <c r="AN247" s="20" t="s">
        <v>16</v>
      </c>
      <c r="AO247" s="20" t="s">
        <v>16</v>
      </c>
      <c r="AP247" s="28">
        <v>42321</v>
      </c>
      <c r="AQ247" s="26" t="s">
        <v>16</v>
      </c>
      <c r="AR247" s="26" t="s">
        <v>16</v>
      </c>
      <c r="AS247" s="20" t="s">
        <v>16</v>
      </c>
      <c r="AT247" s="26">
        <v>42348</v>
      </c>
      <c r="AU247" s="26">
        <v>42102</v>
      </c>
      <c r="AV247" s="26" t="s">
        <v>16</v>
      </c>
      <c r="AW247" s="28" t="s">
        <v>16</v>
      </c>
      <c r="AX247" s="28" t="s">
        <v>16</v>
      </c>
      <c r="AY247" s="28" t="s">
        <v>16</v>
      </c>
      <c r="AZ247" s="28" t="s">
        <v>16</v>
      </c>
      <c r="BA247" s="28" t="s">
        <v>16</v>
      </c>
      <c r="BB247" s="29">
        <v>0</v>
      </c>
      <c r="BC247" s="26" t="s">
        <v>622</v>
      </c>
      <c r="BD247" s="26">
        <v>42250</v>
      </c>
      <c r="BE247" s="26">
        <v>42138</v>
      </c>
      <c r="BF247" s="20" t="s">
        <v>612</v>
      </c>
      <c r="BG247" s="30">
        <v>0.3</v>
      </c>
      <c r="BH247" s="27">
        <v>3495000</v>
      </c>
      <c r="BI247" s="20">
        <v>1</v>
      </c>
      <c r="BJ247" s="20">
        <v>10</v>
      </c>
      <c r="BK247" s="22">
        <v>0.621118012360515</v>
      </c>
      <c r="BL247" s="20">
        <v>7236024.8439999996</v>
      </c>
      <c r="BM247" s="20">
        <v>10</v>
      </c>
      <c r="BN247" s="20" t="s">
        <v>16</v>
      </c>
      <c r="BO247" s="20" t="s">
        <v>16</v>
      </c>
      <c r="BP247" s="20" t="s">
        <v>16</v>
      </c>
      <c r="BQ247" s="20" t="s">
        <v>16</v>
      </c>
      <c r="BR247" s="20" t="s">
        <v>16</v>
      </c>
      <c r="BS247" s="20" t="s">
        <v>16</v>
      </c>
      <c r="BT247" s="20">
        <v>174</v>
      </c>
      <c r="BU247" s="20" t="s">
        <v>16</v>
      </c>
      <c r="BV247" s="20">
        <v>0</v>
      </c>
      <c r="BW247" s="20">
        <v>4</v>
      </c>
      <c r="BX247" s="20">
        <v>1</v>
      </c>
      <c r="BY247" s="20" t="s">
        <v>289</v>
      </c>
      <c r="BZ247" s="20" t="s">
        <v>341</v>
      </c>
      <c r="CA247" s="20" t="s">
        <v>16</v>
      </c>
      <c r="CB247" s="20">
        <v>1</v>
      </c>
      <c r="CC247" s="20">
        <v>0</v>
      </c>
      <c r="CD247" s="20">
        <v>0</v>
      </c>
      <c r="CE247" s="20">
        <f t="shared" si="51"/>
        <v>1</v>
      </c>
      <c r="CF247" s="20" t="str">
        <f t="shared" si="61"/>
        <v>YES</v>
      </c>
      <c r="CG247" s="20" t="str">
        <f t="shared" si="62"/>
        <v>YES</v>
      </c>
      <c r="CH247" s="20">
        <v>3</v>
      </c>
      <c r="CI247" s="27">
        <v>2</v>
      </c>
      <c r="CJ247" s="27">
        <v>473300</v>
      </c>
      <c r="CK247" s="21">
        <v>1</v>
      </c>
      <c r="CL247" s="27">
        <v>4250000</v>
      </c>
      <c r="CM247" s="20" t="s">
        <v>16</v>
      </c>
      <c r="CN247" s="20" t="s">
        <v>16</v>
      </c>
      <c r="CO247" s="20" t="s">
        <v>16</v>
      </c>
      <c r="CP247" s="20" t="s">
        <v>16</v>
      </c>
      <c r="CQ247" s="20" t="s">
        <v>16</v>
      </c>
      <c r="CR247" s="20" t="s">
        <v>16</v>
      </c>
      <c r="CS247" s="27">
        <v>11650000</v>
      </c>
      <c r="CT247" s="79">
        <f>IF(OR(CS247="",CS247="-"),"NA",IF(CS247&gt;10000000000,1,IF(CS247&gt;3000000000,2,IF(CS247&gt;1000000000,3,IF(CS247&gt;600000000,4,IF(CS247&gt;200000000,5,IF(CS247&gt;100000000,6,IF(CS247&gt;50000000,7,IF(CS247&gt;30000000,8,IF(CS247&gt;10000000,9,IF(CS247&gt;7000000,10,IF(CS247&gt;4000000,11,IF(CS247&gt;2000000,12,IF(CS247&gt;1000000,13,IF(CS247&gt;700000,14,IF(CS247&gt;600000,15,IF(CS247&gt;500000,16,IF(CS247&gt;400000,17,IF(CS247&gt;300000,18,IF(CS247&gt;200000,19,IF(CS247&gt;=0,20,ERROR”)))))))))))))))))))))</f>
        <v>9</v>
      </c>
      <c r="CU247" s="27">
        <v>13514000</v>
      </c>
      <c r="CV247" s="27">
        <f t="shared" si="48"/>
        <v>4350000</v>
      </c>
      <c r="CW247" s="32">
        <v>0.27187499999999998</v>
      </c>
      <c r="CX247" s="32">
        <v>0.72812500000000002</v>
      </c>
      <c r="CY247" s="27">
        <v>2486000</v>
      </c>
      <c r="CZ247" s="20">
        <v>33</v>
      </c>
      <c r="DA247" s="66">
        <f>IF(OR(CZ247="",CZ247="-"),"NA",IF(CZ247&gt;300,1,IF(CZ247&gt;200,2,IF(CZ247&gt;100,3,IF(CZ247&gt;50,4,IF(CZ247&gt;40,5,IF(CZ247&gt;30,6,IF(CZ247&gt;20,7,IF(CZ247&gt;10,8,IF(CZ247&lt;=9,9,”ERROR”))))))))))</f>
        <v>6</v>
      </c>
      <c r="DB247" s="20" t="e">
        <v>#NAME?</v>
      </c>
      <c r="DC247" s="20" t="e">
        <v>#NAME?</v>
      </c>
      <c r="DD247" s="30">
        <v>0.05</v>
      </c>
      <c r="DE247" s="20">
        <v>0</v>
      </c>
      <c r="DF247" s="20"/>
      <c r="DG247" s="20" t="s">
        <v>16</v>
      </c>
      <c r="DH247" s="20" t="s">
        <v>16</v>
      </c>
      <c r="DI247" s="20">
        <v>1</v>
      </c>
      <c r="DJ247" s="20"/>
      <c r="DK247" s="20">
        <v>11650000</v>
      </c>
      <c r="DL247" s="20">
        <v>0</v>
      </c>
      <c r="DM247" s="51">
        <v>42072</v>
      </c>
      <c r="DN247" s="51"/>
      <c r="DO247" s="33">
        <f t="shared" si="52"/>
        <v>2</v>
      </c>
      <c r="DP247" s="33">
        <f t="shared" si="53"/>
        <v>2</v>
      </c>
      <c r="DQ247" s="33">
        <f t="shared" si="54"/>
        <v>0</v>
      </c>
      <c r="DR247" s="33">
        <f t="shared" si="55"/>
        <v>0</v>
      </c>
      <c r="DS247" s="27">
        <f t="shared" si="56"/>
        <v>25650000</v>
      </c>
      <c r="DT247" s="27">
        <f t="shared" si="57"/>
        <v>25650000</v>
      </c>
      <c r="DU247" s="27">
        <f t="shared" si="58"/>
        <v>0</v>
      </c>
      <c r="DV247" s="27">
        <f t="shared" si="59"/>
        <v>0</v>
      </c>
      <c r="DW247" s="27">
        <f t="shared" si="64"/>
        <v>12825000</v>
      </c>
      <c r="DX247" s="20">
        <v>12</v>
      </c>
      <c r="DY247" s="20">
        <v>77</v>
      </c>
      <c r="DZ247" s="20">
        <v>10</v>
      </c>
      <c r="EA247" s="20">
        <v>7236024.8439999996</v>
      </c>
      <c r="EB247" s="20">
        <v>11650000</v>
      </c>
      <c r="EC247" s="30">
        <v>0.1</v>
      </c>
      <c r="ED247" s="20" t="s">
        <v>437</v>
      </c>
      <c r="EE247" s="30">
        <v>0.1</v>
      </c>
      <c r="EF247" s="30">
        <v>0.1</v>
      </c>
      <c r="EG247" s="27" t="s">
        <v>403</v>
      </c>
      <c r="EH247" s="20">
        <v>11650000</v>
      </c>
      <c r="EI247" s="20">
        <v>10</v>
      </c>
      <c r="EJ247" s="20">
        <v>5</v>
      </c>
      <c r="EK247" s="20">
        <v>2</v>
      </c>
      <c r="EL247" s="20" t="s">
        <v>281</v>
      </c>
      <c r="EM247" s="20" t="s">
        <v>612</v>
      </c>
      <c r="EN247" s="20" t="s">
        <v>16</v>
      </c>
      <c r="EO247" s="20" t="s">
        <v>16</v>
      </c>
      <c r="EP247" s="20"/>
      <c r="EQ247" s="20" t="s">
        <v>16</v>
      </c>
      <c r="ER247" s="20" t="s">
        <v>16</v>
      </c>
      <c r="ES247" s="20" t="s">
        <v>616</v>
      </c>
      <c r="ET247" s="20">
        <v>843</v>
      </c>
      <c r="EU247" s="25" t="s">
        <v>635</v>
      </c>
      <c r="EV247" s="20" t="s">
        <v>467</v>
      </c>
      <c r="EW247" s="20" t="s">
        <v>251</v>
      </c>
      <c r="EX247" s="34">
        <v>4</v>
      </c>
      <c r="EY247" s="58">
        <v>1</v>
      </c>
      <c r="EZ247" s="21"/>
    </row>
    <row r="248" spans="1:156" s="64" customFormat="1" ht="12.75" customHeight="1" x14ac:dyDescent="0.2">
      <c r="A248" s="64" t="s">
        <v>800</v>
      </c>
      <c r="B248" s="64" t="s">
        <v>296</v>
      </c>
      <c r="C248" s="64">
        <v>1042492</v>
      </c>
      <c r="D248" s="64" t="s">
        <v>800</v>
      </c>
      <c r="E248" s="64" t="s">
        <v>801</v>
      </c>
      <c r="F248" s="64" t="s">
        <v>296</v>
      </c>
      <c r="G248" s="20" t="s">
        <v>194</v>
      </c>
      <c r="H248" s="20">
        <v>6220</v>
      </c>
      <c r="I248" s="22" t="s">
        <v>358</v>
      </c>
      <c r="J248" s="22" t="s">
        <v>802</v>
      </c>
      <c r="K248" s="23">
        <v>1</v>
      </c>
      <c r="L248" s="23">
        <v>1</v>
      </c>
      <c r="M248" s="23">
        <v>9</v>
      </c>
      <c r="N248" s="23">
        <v>1</v>
      </c>
      <c r="O248" s="24" t="s">
        <v>803</v>
      </c>
      <c r="P248" s="20" t="s">
        <v>804</v>
      </c>
      <c r="Q248" s="20" t="s">
        <v>805</v>
      </c>
      <c r="R248" s="20" t="s">
        <v>806</v>
      </c>
      <c r="S248" s="20">
        <v>110</v>
      </c>
      <c r="T248" s="25" t="s">
        <v>648</v>
      </c>
      <c r="U248" s="20" t="s">
        <v>807</v>
      </c>
      <c r="V248" s="20" t="s">
        <v>251</v>
      </c>
      <c r="W248" s="26" t="s">
        <v>16</v>
      </c>
      <c r="X248" s="20">
        <v>158</v>
      </c>
      <c r="Y248" s="20" t="s">
        <v>251</v>
      </c>
      <c r="Z248" s="20" t="str">
        <f t="shared" si="50"/>
        <v>-</v>
      </c>
      <c r="AA248" s="20" t="s">
        <v>808</v>
      </c>
      <c r="AB248" s="20">
        <v>46101</v>
      </c>
      <c r="AC248" s="27">
        <v>4140344828</v>
      </c>
      <c r="AD248" s="20" t="s">
        <v>281</v>
      </c>
      <c r="AE248" s="20" t="s">
        <v>16</v>
      </c>
      <c r="AF248" s="20" t="s">
        <v>16</v>
      </c>
      <c r="AG248" s="20" t="s">
        <v>16</v>
      </c>
      <c r="AH248" s="20" t="s">
        <v>16</v>
      </c>
      <c r="AI248" s="20" t="s">
        <v>16</v>
      </c>
      <c r="AJ248" s="20" t="s">
        <v>16</v>
      </c>
      <c r="AK248" s="20" t="s">
        <v>16</v>
      </c>
      <c r="AL248" s="20" t="s">
        <v>16</v>
      </c>
      <c r="AM248" s="20" t="s">
        <v>16</v>
      </c>
      <c r="AN248" s="20" t="s">
        <v>16</v>
      </c>
      <c r="AO248" s="20" t="s">
        <v>16</v>
      </c>
      <c r="AP248" s="26">
        <v>42819</v>
      </c>
      <c r="AQ248" s="26">
        <v>42517</v>
      </c>
      <c r="AR248" s="26" t="s">
        <v>16</v>
      </c>
      <c r="AS248" s="20">
        <v>30</v>
      </c>
      <c r="AT248" s="26">
        <v>42867</v>
      </c>
      <c r="AU248" s="26">
        <v>42557</v>
      </c>
      <c r="AV248" s="26">
        <v>42565</v>
      </c>
      <c r="AW248" s="28">
        <v>42571</v>
      </c>
      <c r="AX248" s="28">
        <v>42580</v>
      </c>
      <c r="AY248" s="28">
        <v>42585</v>
      </c>
      <c r="AZ248" s="28">
        <v>42594</v>
      </c>
      <c r="BA248" s="28" t="s">
        <v>16</v>
      </c>
      <c r="BB248" s="29">
        <v>1</v>
      </c>
      <c r="BC248" s="26">
        <v>42608</v>
      </c>
      <c r="BD248" s="26">
        <v>44201</v>
      </c>
      <c r="BE248" s="26">
        <v>42632</v>
      </c>
      <c r="BF248" s="20" t="s">
        <v>802</v>
      </c>
      <c r="BG248" s="30">
        <v>0.4</v>
      </c>
      <c r="BH248" s="27">
        <v>462975897.20000005</v>
      </c>
      <c r="BI248" s="20">
        <v>1</v>
      </c>
      <c r="BJ248" s="20">
        <v>8</v>
      </c>
      <c r="BK248" s="22">
        <v>6.8904689615448933E-2</v>
      </c>
      <c r="BL248" s="20">
        <v>79753026.239999995</v>
      </c>
      <c r="BM248" s="20" t="s">
        <v>16</v>
      </c>
      <c r="BN248" s="20" t="s">
        <v>16</v>
      </c>
      <c r="BO248" s="20">
        <v>38</v>
      </c>
      <c r="BP248" s="20">
        <v>27</v>
      </c>
      <c r="BQ248" s="20">
        <v>26</v>
      </c>
      <c r="BR248" s="20">
        <v>22</v>
      </c>
      <c r="BS248" s="20" t="s">
        <v>16</v>
      </c>
      <c r="BT248" s="20">
        <v>1534</v>
      </c>
      <c r="BU248" s="20">
        <v>197</v>
      </c>
      <c r="BV248" s="20">
        <v>1</v>
      </c>
      <c r="BW248" s="20">
        <v>8</v>
      </c>
      <c r="BX248" s="20">
        <v>3</v>
      </c>
      <c r="BY248" s="20" t="s">
        <v>289</v>
      </c>
      <c r="BZ248" s="20" t="s">
        <v>341</v>
      </c>
      <c r="CA248" s="20" t="s">
        <v>16</v>
      </c>
      <c r="CB248" s="20">
        <v>1</v>
      </c>
      <c r="CC248" s="20">
        <v>0</v>
      </c>
      <c r="CD248" s="20">
        <v>2</v>
      </c>
      <c r="CE248" s="20">
        <f t="shared" si="51"/>
        <v>3</v>
      </c>
      <c r="CF248" s="20" t="str">
        <f t="shared" si="61"/>
        <v>YES</v>
      </c>
      <c r="CG248" s="20" t="str">
        <f t="shared" si="62"/>
        <v>YES</v>
      </c>
      <c r="CH248" s="20">
        <v>5</v>
      </c>
      <c r="CI248" s="27">
        <v>3</v>
      </c>
      <c r="CJ248" s="27">
        <v>519052477.97000003</v>
      </c>
      <c r="CK248" s="21">
        <v>1</v>
      </c>
      <c r="CL248" s="27">
        <v>1724993357.49</v>
      </c>
      <c r="CM248" s="20" t="s">
        <v>16</v>
      </c>
      <c r="CN248" s="20" t="s">
        <v>16</v>
      </c>
      <c r="CO248" s="20" t="s">
        <v>16</v>
      </c>
      <c r="CP248" s="20" t="s">
        <v>16</v>
      </c>
      <c r="CQ248" s="20" t="s">
        <v>16</v>
      </c>
      <c r="CR248" s="20" t="s">
        <v>16</v>
      </c>
      <c r="CS248" s="27">
        <v>1157439743</v>
      </c>
      <c r="CT248" s="79">
        <f>IF(OR(CS248="",CS248="-"),"NA",IF(CS248&gt;10000000000,1,IF(CS248&gt;3000000000,2,IF(CS248&gt;1000000000,3,IF(CS248&gt;600000000,4,IF(CS248&gt;200000000,5,IF(CS248&gt;100000000,6,IF(CS248&gt;50000000,7,IF(CS248&gt;30000000,8,IF(CS248&gt;10000000,9,IF(CS248&gt;7000000,10,IF(CS248&gt;4000000,11,IF(CS248&gt;2000000,12,IF(CS248&gt;1000000,13,IF(CS248&gt;700000,14,IF(CS248&gt;600000,15,IF(CS248&gt;500000,16,IF(CS248&gt;400000,17,IF(CS248&gt;300000,18,IF(CS248&gt;200000,19,IF(CS248&gt;=0,20,ERROR”)))))))))))))))))))))</f>
        <v>3</v>
      </c>
      <c r="CU248" s="27">
        <v>1342630101.8799999</v>
      </c>
      <c r="CV248" s="27">
        <f t="shared" si="48"/>
        <v>2982905085</v>
      </c>
      <c r="CW248" s="32">
        <v>0.72044846719709021</v>
      </c>
      <c r="CX248" s="32">
        <v>0.27955153280290984</v>
      </c>
      <c r="CY248" s="27">
        <v>2797714726.1199999</v>
      </c>
      <c r="CZ248" s="20">
        <v>121</v>
      </c>
      <c r="DA248" s="66">
        <f>IF(OR(CZ248="",CZ248="-"),"NA",IF(CZ248&gt;300,1,IF(CZ248&gt;200,2,IF(CZ248&gt;100,3,IF(CZ248&gt;50,4,IF(CZ248&gt;40,5,IF(CZ248&gt;30,6,IF(CZ248&gt;20,7,IF(CZ248&gt;10,8,IF(CZ248&lt;=9,9,”ERROR”))))))))))</f>
        <v>3</v>
      </c>
      <c r="DB248" s="20">
        <v>1593</v>
      </c>
      <c r="DC248" s="20">
        <v>53.1</v>
      </c>
      <c r="DD248" s="22">
        <v>2E-3</v>
      </c>
      <c r="DE248" s="20">
        <v>0</v>
      </c>
      <c r="DF248" s="20"/>
      <c r="DG248" s="20">
        <v>0</v>
      </c>
      <c r="DH248" s="20">
        <v>0</v>
      </c>
      <c r="DI248" s="20">
        <v>2</v>
      </c>
      <c r="DJ248" s="20">
        <v>2</v>
      </c>
      <c r="DK248" s="20" t="s">
        <v>16</v>
      </c>
      <c r="DL248" s="20" t="s">
        <v>16</v>
      </c>
      <c r="DM248" s="20" t="s">
        <v>16</v>
      </c>
      <c r="DN248" s="20"/>
      <c r="DO248" s="33">
        <f t="shared" si="52"/>
        <v>1</v>
      </c>
      <c r="DP248" s="33">
        <f t="shared" si="53"/>
        <v>1</v>
      </c>
      <c r="DQ248" s="33">
        <f t="shared" si="54"/>
        <v>0</v>
      </c>
      <c r="DR248" s="33">
        <f t="shared" si="55"/>
        <v>0</v>
      </c>
      <c r="DS248" s="27">
        <f t="shared" si="56"/>
        <v>1157439743</v>
      </c>
      <c r="DT248" s="27">
        <f t="shared" si="57"/>
        <v>1157439743</v>
      </c>
      <c r="DU248" s="27">
        <f t="shared" si="58"/>
        <v>0</v>
      </c>
      <c r="DV248" s="27">
        <f t="shared" si="59"/>
        <v>0</v>
      </c>
      <c r="DW248" s="27">
        <f t="shared" si="64"/>
        <v>1157439743</v>
      </c>
      <c r="DX248" s="20">
        <v>12</v>
      </c>
      <c r="DY248" s="20">
        <v>310</v>
      </c>
      <c r="DZ248" s="20">
        <v>14</v>
      </c>
      <c r="EA248" s="20">
        <v>79753026.239999995</v>
      </c>
      <c r="EB248" s="20">
        <v>1157439743</v>
      </c>
      <c r="EC248" s="30">
        <v>0.2</v>
      </c>
      <c r="ED248" s="20" t="s">
        <v>16</v>
      </c>
      <c r="EE248" s="30">
        <v>0.1</v>
      </c>
      <c r="EF248" s="30">
        <v>0.1</v>
      </c>
      <c r="EG248" s="27" t="s">
        <v>403</v>
      </c>
      <c r="EH248" s="20">
        <v>1157439743</v>
      </c>
      <c r="EI248" s="20">
        <v>38</v>
      </c>
      <c r="EJ248" s="20">
        <v>8</v>
      </c>
      <c r="EK248" s="20">
        <v>3</v>
      </c>
      <c r="EL248" s="20" t="s">
        <v>281</v>
      </c>
      <c r="EM248" s="20" t="s">
        <v>802</v>
      </c>
      <c r="EN248" s="20" t="s">
        <v>16</v>
      </c>
      <c r="EO248" s="20" t="s">
        <v>16</v>
      </c>
      <c r="EP248" s="20" t="s">
        <v>16</v>
      </c>
      <c r="EQ248" s="20">
        <v>1534</v>
      </c>
      <c r="ER248" s="20" t="s">
        <v>809</v>
      </c>
      <c r="ES248" s="20" t="s">
        <v>810</v>
      </c>
      <c r="ET248" s="20">
        <v>110</v>
      </c>
      <c r="EU248" s="20">
        <v>4040</v>
      </c>
      <c r="EV248" s="20" t="s">
        <v>811</v>
      </c>
      <c r="EW248" s="20" t="s">
        <v>251</v>
      </c>
      <c r="EX248" s="34">
        <v>119</v>
      </c>
      <c r="EY248" s="59">
        <v>0.23350000000000001</v>
      </c>
      <c r="EZ248" s="21"/>
    </row>
    <row r="249" spans="1:156" s="64" customFormat="1" ht="12.75" customHeight="1" x14ac:dyDescent="0.2">
      <c r="A249" s="64" t="s">
        <v>16</v>
      </c>
      <c r="B249" s="64" t="s">
        <v>296</v>
      </c>
      <c r="C249" s="64" t="s">
        <v>16</v>
      </c>
      <c r="D249" s="64" t="s">
        <v>16</v>
      </c>
      <c r="E249" s="64" t="s">
        <v>16</v>
      </c>
      <c r="F249" s="64" t="s">
        <v>296</v>
      </c>
      <c r="G249" s="20" t="s">
        <v>194</v>
      </c>
      <c r="H249" s="20">
        <v>6221</v>
      </c>
      <c r="I249" s="22" t="s">
        <v>358</v>
      </c>
      <c r="J249" s="22" t="s">
        <v>802</v>
      </c>
      <c r="K249" s="23">
        <v>1</v>
      </c>
      <c r="L249" s="23">
        <v>1</v>
      </c>
      <c r="M249" s="23">
        <v>9</v>
      </c>
      <c r="N249" s="23">
        <v>2</v>
      </c>
      <c r="O249" s="24" t="s">
        <v>382</v>
      </c>
      <c r="P249" s="20" t="s">
        <v>812</v>
      </c>
      <c r="Q249" s="20" t="s">
        <v>813</v>
      </c>
      <c r="R249" s="20" t="s">
        <v>814</v>
      </c>
      <c r="S249" s="20">
        <v>174</v>
      </c>
      <c r="T249" s="25" t="s">
        <v>661</v>
      </c>
      <c r="U249" s="20" t="s">
        <v>807</v>
      </c>
      <c r="V249" s="20" t="s">
        <v>251</v>
      </c>
      <c r="W249" s="26">
        <v>30033</v>
      </c>
      <c r="X249" s="20">
        <v>112</v>
      </c>
      <c r="Y249" s="20" t="s">
        <v>251</v>
      </c>
      <c r="Z249" s="20">
        <f t="shared" si="50"/>
        <v>12575</v>
      </c>
      <c r="AA249" s="20" t="s">
        <v>815</v>
      </c>
      <c r="AB249" s="20">
        <v>46101</v>
      </c>
      <c r="AC249" s="27">
        <v>4140344828</v>
      </c>
      <c r="AD249" s="20" t="s">
        <v>281</v>
      </c>
      <c r="AE249" s="20" t="s">
        <v>16</v>
      </c>
      <c r="AF249" s="20" t="s">
        <v>16</v>
      </c>
      <c r="AG249" s="20" t="s">
        <v>16</v>
      </c>
      <c r="AH249" s="20" t="s">
        <v>16</v>
      </c>
      <c r="AI249" s="20" t="s">
        <v>16</v>
      </c>
      <c r="AJ249" s="20" t="s">
        <v>16</v>
      </c>
      <c r="AK249" s="20" t="s">
        <v>16</v>
      </c>
      <c r="AL249" s="20" t="s">
        <v>16</v>
      </c>
      <c r="AM249" s="20" t="s">
        <v>16</v>
      </c>
      <c r="AN249" s="20" t="s">
        <v>16</v>
      </c>
      <c r="AO249" s="20" t="s">
        <v>16</v>
      </c>
      <c r="AP249" s="28">
        <v>42819</v>
      </c>
      <c r="AQ249" s="26">
        <v>42517</v>
      </c>
      <c r="AR249" s="26" t="s">
        <v>16</v>
      </c>
      <c r="AS249" s="20">
        <v>30</v>
      </c>
      <c r="AT249" s="26">
        <v>42873</v>
      </c>
      <c r="AU249" s="26">
        <v>42557</v>
      </c>
      <c r="AV249" s="26">
        <v>42565</v>
      </c>
      <c r="AW249" s="28">
        <v>42571</v>
      </c>
      <c r="AX249" s="28">
        <v>42580</v>
      </c>
      <c r="AY249" s="28">
        <v>42585</v>
      </c>
      <c r="AZ249" s="28">
        <v>42594</v>
      </c>
      <c r="BA249" s="28" t="s">
        <v>16</v>
      </c>
      <c r="BB249" s="29">
        <v>1</v>
      </c>
      <c r="BC249" s="26">
        <v>42608</v>
      </c>
      <c r="BD249" s="26">
        <v>44201</v>
      </c>
      <c r="BE249" s="26">
        <v>42632</v>
      </c>
      <c r="BF249" s="20" t="s">
        <v>802</v>
      </c>
      <c r="BG249" s="30">
        <v>0.4</v>
      </c>
      <c r="BH249" s="27">
        <v>462975897.20000005</v>
      </c>
      <c r="BI249" s="20">
        <v>1</v>
      </c>
      <c r="BJ249" s="20">
        <v>8</v>
      </c>
      <c r="BK249" s="22">
        <v>6.8904689615448933E-2</v>
      </c>
      <c r="BL249" s="20">
        <v>79753026.239999995</v>
      </c>
      <c r="BM249" s="20" t="s">
        <v>16</v>
      </c>
      <c r="BN249" s="20" t="s">
        <v>16</v>
      </c>
      <c r="BO249" s="20">
        <v>38</v>
      </c>
      <c r="BP249" s="20">
        <v>27</v>
      </c>
      <c r="BQ249" s="20">
        <v>26</v>
      </c>
      <c r="BR249" s="20">
        <v>22</v>
      </c>
      <c r="BS249" s="20" t="s">
        <v>16</v>
      </c>
      <c r="BT249" s="20">
        <v>1534</v>
      </c>
      <c r="BU249" s="20">
        <v>197</v>
      </c>
      <c r="BV249" s="20">
        <v>1</v>
      </c>
      <c r="BW249" s="20">
        <v>8</v>
      </c>
      <c r="BX249" s="20">
        <v>3</v>
      </c>
      <c r="BY249" s="20" t="s">
        <v>289</v>
      </c>
      <c r="BZ249" s="20" t="s">
        <v>341</v>
      </c>
      <c r="CA249" s="20" t="s">
        <v>16</v>
      </c>
      <c r="CB249" s="20">
        <v>1</v>
      </c>
      <c r="CC249" s="20">
        <v>0</v>
      </c>
      <c r="CD249" s="20">
        <v>2</v>
      </c>
      <c r="CE249" s="20">
        <f t="shared" ref="CE249:CE257" si="65">SUM(CB249:CD249)</f>
        <v>3</v>
      </c>
      <c r="CF249" s="20" t="str">
        <f t="shared" si="61"/>
        <v>YES</v>
      </c>
      <c r="CG249" s="20" t="str">
        <f t="shared" si="62"/>
        <v>YES</v>
      </c>
      <c r="CH249" s="20">
        <v>5</v>
      </c>
      <c r="CI249" s="27">
        <v>3</v>
      </c>
      <c r="CJ249" s="27">
        <v>519052477.97000003</v>
      </c>
      <c r="CK249" s="21">
        <v>1</v>
      </c>
      <c r="CL249" s="27">
        <v>1724993357.49</v>
      </c>
      <c r="CM249" s="20" t="s">
        <v>16</v>
      </c>
      <c r="CN249" s="20" t="s">
        <v>16</v>
      </c>
      <c r="CO249" s="20" t="s">
        <v>16</v>
      </c>
      <c r="CP249" s="20" t="s">
        <v>16</v>
      </c>
      <c r="CQ249" s="20" t="s">
        <v>16</v>
      </c>
      <c r="CR249" s="20" t="s">
        <v>16</v>
      </c>
      <c r="CS249" s="27">
        <v>1157439743</v>
      </c>
      <c r="CT249" s="79">
        <f>IF(OR(CS249="",CS249="-"),"NA",IF(CS249&gt;10000000000,1,IF(CS249&gt;3000000000,2,IF(CS249&gt;1000000000,3,IF(CS249&gt;600000000,4,IF(CS249&gt;200000000,5,IF(CS249&gt;100000000,6,IF(CS249&gt;50000000,7,IF(CS249&gt;30000000,8,IF(CS249&gt;10000000,9,IF(CS249&gt;7000000,10,IF(CS249&gt;4000000,11,IF(CS249&gt;2000000,12,IF(CS249&gt;1000000,13,IF(CS249&gt;700000,14,IF(CS249&gt;600000,15,IF(CS249&gt;500000,16,IF(CS249&gt;400000,17,IF(CS249&gt;300000,18,IF(CS249&gt;200000,19,IF(CS249&gt;=0,20,ERROR”)))))))))))))))))))))</f>
        <v>3</v>
      </c>
      <c r="CU249" s="27">
        <v>1342630101.8799999</v>
      </c>
      <c r="CV249" s="27">
        <f t="shared" si="48"/>
        <v>2982905085</v>
      </c>
      <c r="CW249" s="32">
        <v>0.72044846719709021</v>
      </c>
      <c r="CX249" s="32">
        <v>0.27955153280290984</v>
      </c>
      <c r="CY249" s="27">
        <v>2797714726.1199999</v>
      </c>
      <c r="CZ249" s="20">
        <v>121</v>
      </c>
      <c r="DA249" s="66">
        <f>IF(OR(CZ249="",CZ249="-"),"NA",IF(CZ249&gt;300,1,IF(CZ249&gt;200,2,IF(CZ249&gt;100,3,IF(CZ249&gt;50,4,IF(CZ249&gt;40,5,IF(CZ249&gt;30,6,IF(CZ249&gt;20,7,IF(CZ249&gt;10,8,IF(CZ249&lt;=9,9,”ERROR”))))))))))</f>
        <v>3</v>
      </c>
      <c r="DB249" s="20">
        <v>1593</v>
      </c>
      <c r="DC249" s="20">
        <v>53.1</v>
      </c>
      <c r="DD249" s="22">
        <v>2E-3</v>
      </c>
      <c r="DE249" s="20">
        <v>0</v>
      </c>
      <c r="DF249" s="20"/>
      <c r="DG249" s="20" t="s">
        <v>16</v>
      </c>
      <c r="DH249" s="20" t="s">
        <v>16</v>
      </c>
      <c r="DI249" s="20">
        <v>2</v>
      </c>
      <c r="DJ249" s="20"/>
      <c r="DK249" s="20" t="s">
        <v>16</v>
      </c>
      <c r="DL249" s="20" t="s">
        <v>16</v>
      </c>
      <c r="DM249" s="20" t="s">
        <v>16</v>
      </c>
      <c r="DN249" s="20"/>
      <c r="DO249" s="33">
        <f t="shared" si="52"/>
        <v>2</v>
      </c>
      <c r="DP249" s="33">
        <f t="shared" si="53"/>
        <v>1</v>
      </c>
      <c r="DQ249" s="33">
        <f t="shared" si="54"/>
        <v>0</v>
      </c>
      <c r="DR249" s="33">
        <f t="shared" si="55"/>
        <v>1</v>
      </c>
      <c r="DS249" s="27">
        <f t="shared" si="56"/>
        <v>1163437741.52</v>
      </c>
      <c r="DT249" s="27">
        <f t="shared" si="57"/>
        <v>1157439743</v>
      </c>
      <c r="DU249" s="27">
        <f t="shared" si="58"/>
        <v>5997998.5199999996</v>
      </c>
      <c r="DV249" s="27">
        <f t="shared" si="59"/>
        <v>0</v>
      </c>
      <c r="DW249" s="27">
        <f t="shared" si="64"/>
        <v>581718870.75999999</v>
      </c>
      <c r="DX249" s="20">
        <v>12</v>
      </c>
      <c r="DY249" s="20">
        <v>310</v>
      </c>
      <c r="DZ249" s="20">
        <v>14</v>
      </c>
      <c r="EA249" s="20">
        <v>79753026.239999995</v>
      </c>
      <c r="EB249" s="20">
        <v>1157439743</v>
      </c>
      <c r="EC249" s="30">
        <v>0.2</v>
      </c>
      <c r="ED249" s="20">
        <v>1</v>
      </c>
      <c r="EE249" s="30">
        <v>0.1</v>
      </c>
      <c r="EF249" s="30">
        <v>0.1</v>
      </c>
      <c r="EG249" s="27" t="s">
        <v>403</v>
      </c>
      <c r="EH249" s="20">
        <v>1157439743</v>
      </c>
      <c r="EI249" s="20">
        <v>38</v>
      </c>
      <c r="EJ249" s="20">
        <v>8</v>
      </c>
      <c r="EK249" s="20">
        <v>3</v>
      </c>
      <c r="EL249" s="20" t="s">
        <v>281</v>
      </c>
      <c r="EM249" s="20" t="s">
        <v>802</v>
      </c>
      <c r="EN249" s="20" t="s">
        <v>16</v>
      </c>
      <c r="EO249" s="20" t="s">
        <v>16</v>
      </c>
      <c r="EP249" s="20" t="s">
        <v>16</v>
      </c>
      <c r="EQ249" s="20" t="s">
        <v>16</v>
      </c>
      <c r="ER249" s="20" t="s">
        <v>816</v>
      </c>
      <c r="ES249" s="20" t="s">
        <v>16</v>
      </c>
      <c r="ET249" s="20" t="s">
        <v>16</v>
      </c>
      <c r="EU249" s="20" t="s">
        <v>16</v>
      </c>
      <c r="EV249" s="20" t="s">
        <v>16</v>
      </c>
      <c r="EW249" s="20" t="s">
        <v>16</v>
      </c>
      <c r="EX249" s="34">
        <v>119</v>
      </c>
      <c r="EY249" s="59">
        <v>0.23350000000000001</v>
      </c>
      <c r="EZ249" s="21"/>
    </row>
    <row r="250" spans="1:156" s="64" customFormat="1" ht="12.75" customHeight="1" x14ac:dyDescent="0.2">
      <c r="A250" s="64" t="s">
        <v>16</v>
      </c>
      <c r="B250" s="64" t="s">
        <v>296</v>
      </c>
      <c r="C250" s="64" t="s">
        <v>16</v>
      </c>
      <c r="D250" s="64" t="s">
        <v>16</v>
      </c>
      <c r="E250" s="64" t="s">
        <v>16</v>
      </c>
      <c r="F250" s="64" t="s">
        <v>296</v>
      </c>
      <c r="G250" s="20" t="s">
        <v>194</v>
      </c>
      <c r="H250" s="20">
        <v>6222</v>
      </c>
      <c r="I250" s="22" t="s">
        <v>358</v>
      </c>
      <c r="J250" s="22" t="s">
        <v>802</v>
      </c>
      <c r="K250" s="23">
        <v>1</v>
      </c>
      <c r="L250" s="23">
        <v>1</v>
      </c>
      <c r="M250" s="23">
        <v>9</v>
      </c>
      <c r="N250" s="23">
        <v>3</v>
      </c>
      <c r="O250" s="24" t="s">
        <v>817</v>
      </c>
      <c r="P250" s="24" t="s">
        <v>817</v>
      </c>
      <c r="Q250" s="20" t="s">
        <v>16</v>
      </c>
      <c r="R250" s="20" t="s">
        <v>818</v>
      </c>
      <c r="S250" s="20">
        <v>361</v>
      </c>
      <c r="T250" s="25" t="s">
        <v>617</v>
      </c>
      <c r="U250" s="20" t="s">
        <v>695</v>
      </c>
      <c r="V250" s="20" t="s">
        <v>251</v>
      </c>
      <c r="W250" s="26">
        <v>41061</v>
      </c>
      <c r="X250" s="20" t="s">
        <v>16</v>
      </c>
      <c r="Y250" s="20" t="s">
        <v>16</v>
      </c>
      <c r="Z250" s="20">
        <f t="shared" si="50"/>
        <v>1547</v>
      </c>
      <c r="AA250" s="20" t="s">
        <v>819</v>
      </c>
      <c r="AB250" s="20">
        <v>46101</v>
      </c>
      <c r="AC250" s="27">
        <v>4140344828</v>
      </c>
      <c r="AD250" s="20" t="s">
        <v>281</v>
      </c>
      <c r="AE250" s="20" t="s">
        <v>16</v>
      </c>
      <c r="AF250" s="20" t="s">
        <v>16</v>
      </c>
      <c r="AG250" s="20" t="s">
        <v>16</v>
      </c>
      <c r="AH250" s="20" t="s">
        <v>16</v>
      </c>
      <c r="AI250" s="20" t="s">
        <v>16</v>
      </c>
      <c r="AJ250" s="20" t="s">
        <v>16</v>
      </c>
      <c r="AK250" s="20" t="s">
        <v>16</v>
      </c>
      <c r="AL250" s="20" t="s">
        <v>16</v>
      </c>
      <c r="AM250" s="20" t="s">
        <v>16</v>
      </c>
      <c r="AN250" s="20" t="s">
        <v>16</v>
      </c>
      <c r="AO250" s="20" t="s">
        <v>16</v>
      </c>
      <c r="AP250" s="28">
        <v>42775</v>
      </c>
      <c r="AQ250" s="26">
        <v>42517</v>
      </c>
      <c r="AR250" s="26" t="s">
        <v>16</v>
      </c>
      <c r="AS250" s="20">
        <v>30</v>
      </c>
      <c r="AT250" s="26">
        <v>42795</v>
      </c>
      <c r="AU250" s="26">
        <v>42557</v>
      </c>
      <c r="AV250" s="26">
        <v>42565</v>
      </c>
      <c r="AW250" s="28">
        <v>42571</v>
      </c>
      <c r="AX250" s="28">
        <v>42580</v>
      </c>
      <c r="AY250" s="28">
        <v>42585</v>
      </c>
      <c r="AZ250" s="28">
        <v>42594</v>
      </c>
      <c r="BA250" s="28" t="s">
        <v>16</v>
      </c>
      <c r="BB250" s="29">
        <v>1</v>
      </c>
      <c r="BC250" s="26">
        <v>42608</v>
      </c>
      <c r="BD250" s="26">
        <v>44201</v>
      </c>
      <c r="BE250" s="26">
        <v>42632</v>
      </c>
      <c r="BF250" s="20" t="s">
        <v>802</v>
      </c>
      <c r="BG250" s="30">
        <v>0.4</v>
      </c>
      <c r="BH250" s="27">
        <v>462975897.20000005</v>
      </c>
      <c r="BI250" s="20">
        <v>1</v>
      </c>
      <c r="BJ250" s="20">
        <v>8</v>
      </c>
      <c r="BK250" s="22">
        <v>6.8904689615448933E-2</v>
      </c>
      <c r="BL250" s="20">
        <v>79753026.239999995</v>
      </c>
      <c r="BM250" s="20" t="s">
        <v>16</v>
      </c>
      <c r="BN250" s="20" t="s">
        <v>16</v>
      </c>
      <c r="BO250" s="20">
        <v>38</v>
      </c>
      <c r="BP250" s="20">
        <v>27</v>
      </c>
      <c r="BQ250" s="20">
        <v>26</v>
      </c>
      <c r="BR250" s="20">
        <v>22</v>
      </c>
      <c r="BS250" s="20" t="s">
        <v>16</v>
      </c>
      <c r="BT250" s="20">
        <v>1534</v>
      </c>
      <c r="BU250" s="20">
        <v>197</v>
      </c>
      <c r="BV250" s="20">
        <v>1</v>
      </c>
      <c r="BW250" s="20">
        <v>8</v>
      </c>
      <c r="BX250" s="20">
        <v>3</v>
      </c>
      <c r="BY250" s="20" t="s">
        <v>289</v>
      </c>
      <c r="BZ250" s="20" t="s">
        <v>341</v>
      </c>
      <c r="CA250" s="20" t="s">
        <v>16</v>
      </c>
      <c r="CB250" s="20">
        <v>1</v>
      </c>
      <c r="CC250" s="20">
        <v>0</v>
      </c>
      <c r="CD250" s="20">
        <v>2</v>
      </c>
      <c r="CE250" s="20">
        <f t="shared" si="65"/>
        <v>3</v>
      </c>
      <c r="CF250" s="20" t="str">
        <f t="shared" si="61"/>
        <v>YES</v>
      </c>
      <c r="CG250" s="20" t="str">
        <f t="shared" si="62"/>
        <v>YES</v>
      </c>
      <c r="CH250" s="20">
        <v>5</v>
      </c>
      <c r="CI250" s="27">
        <v>3</v>
      </c>
      <c r="CJ250" s="27">
        <v>519052477.97000003</v>
      </c>
      <c r="CK250" s="21">
        <v>1</v>
      </c>
      <c r="CL250" s="27">
        <v>1724993357.49</v>
      </c>
      <c r="CM250" s="20" t="s">
        <v>16</v>
      </c>
      <c r="CN250" s="20" t="s">
        <v>16</v>
      </c>
      <c r="CO250" s="20" t="s">
        <v>16</v>
      </c>
      <c r="CP250" s="20" t="s">
        <v>16</v>
      </c>
      <c r="CQ250" s="20" t="s">
        <v>16</v>
      </c>
      <c r="CR250" s="20" t="s">
        <v>16</v>
      </c>
      <c r="CS250" s="27">
        <v>1157439743</v>
      </c>
      <c r="CT250" s="79">
        <f>IF(OR(CS250="",CS250="-"),"NA",IF(CS250&gt;10000000000,1,IF(CS250&gt;3000000000,2,IF(CS250&gt;1000000000,3,IF(CS250&gt;600000000,4,IF(CS250&gt;200000000,5,IF(CS250&gt;100000000,6,IF(CS250&gt;50000000,7,IF(CS250&gt;30000000,8,IF(CS250&gt;10000000,9,IF(CS250&gt;7000000,10,IF(CS250&gt;4000000,11,IF(CS250&gt;2000000,12,IF(CS250&gt;1000000,13,IF(CS250&gt;700000,14,IF(CS250&gt;600000,15,IF(CS250&gt;500000,16,IF(CS250&gt;400000,17,IF(CS250&gt;300000,18,IF(CS250&gt;200000,19,IF(CS250&gt;=0,20,ERROR”)))))))))))))))))))))</f>
        <v>3</v>
      </c>
      <c r="CU250" s="27">
        <v>1342630101.8799999</v>
      </c>
      <c r="CV250" s="27">
        <f t="shared" si="48"/>
        <v>2982905085</v>
      </c>
      <c r="CW250" s="32">
        <v>0.72044846719709021</v>
      </c>
      <c r="CX250" s="32">
        <v>0.27955153280290984</v>
      </c>
      <c r="CY250" s="27">
        <v>2797714726.1199999</v>
      </c>
      <c r="CZ250" s="20">
        <v>121</v>
      </c>
      <c r="DA250" s="66">
        <f>IF(OR(CZ250="",CZ250="-"),"NA",IF(CZ250&gt;300,1,IF(CZ250&gt;200,2,IF(CZ250&gt;100,3,IF(CZ250&gt;50,4,IF(CZ250&gt;40,5,IF(CZ250&gt;30,6,IF(CZ250&gt;20,7,IF(CZ250&gt;10,8,IF(CZ250&lt;=9,9,”ERROR”))))))))))</f>
        <v>3</v>
      </c>
      <c r="DB250" s="20">
        <v>1593</v>
      </c>
      <c r="DC250" s="20">
        <v>53.1</v>
      </c>
      <c r="DD250" s="22">
        <v>2E-3</v>
      </c>
      <c r="DE250" s="20">
        <v>0</v>
      </c>
      <c r="DF250" s="20"/>
      <c r="DG250" s="20" t="s">
        <v>16</v>
      </c>
      <c r="DH250" s="20" t="s">
        <v>16</v>
      </c>
      <c r="DI250" s="20">
        <v>2</v>
      </c>
      <c r="DJ250" s="20"/>
      <c r="DK250" s="20" t="s">
        <v>16</v>
      </c>
      <c r="DL250" s="20" t="s">
        <v>16</v>
      </c>
      <c r="DM250" s="20" t="s">
        <v>16</v>
      </c>
      <c r="DN250" s="20"/>
      <c r="DO250" s="33">
        <f t="shared" si="52"/>
        <v>1</v>
      </c>
      <c r="DP250" s="33">
        <f t="shared" si="53"/>
        <v>1</v>
      </c>
      <c r="DQ250" s="33">
        <f t="shared" si="54"/>
        <v>0</v>
      </c>
      <c r="DR250" s="33">
        <f t="shared" si="55"/>
        <v>0</v>
      </c>
      <c r="DS250" s="27">
        <f t="shared" si="56"/>
        <v>1157439743</v>
      </c>
      <c r="DT250" s="27">
        <f t="shared" si="57"/>
        <v>1157439743</v>
      </c>
      <c r="DU250" s="27">
        <f t="shared" si="58"/>
        <v>0</v>
      </c>
      <c r="DV250" s="27">
        <f t="shared" si="59"/>
        <v>0</v>
      </c>
      <c r="DW250" s="27">
        <f t="shared" si="64"/>
        <v>1157439743</v>
      </c>
      <c r="DX250" s="20">
        <v>12</v>
      </c>
      <c r="DY250" s="20">
        <v>310</v>
      </c>
      <c r="DZ250" s="20">
        <v>14</v>
      </c>
      <c r="EA250" s="20">
        <v>79753026.239999995</v>
      </c>
      <c r="EB250" s="20">
        <v>1157439743</v>
      </c>
      <c r="EC250" s="30">
        <v>0.2</v>
      </c>
      <c r="ED250" s="20">
        <v>1</v>
      </c>
      <c r="EE250" s="30">
        <v>0.1</v>
      </c>
      <c r="EF250" s="30">
        <v>0.1</v>
      </c>
      <c r="EG250" s="27" t="s">
        <v>403</v>
      </c>
      <c r="EH250" s="20">
        <v>1157439743</v>
      </c>
      <c r="EI250" s="20">
        <v>38</v>
      </c>
      <c r="EJ250" s="20">
        <v>8</v>
      </c>
      <c r="EK250" s="20">
        <v>3</v>
      </c>
      <c r="EL250" s="20" t="s">
        <v>281</v>
      </c>
      <c r="EM250" s="20" t="s">
        <v>802</v>
      </c>
      <c r="EN250" s="20" t="s">
        <v>16</v>
      </c>
      <c r="EO250" s="20" t="s">
        <v>16</v>
      </c>
      <c r="EP250" s="20" t="s">
        <v>16</v>
      </c>
      <c r="EQ250" s="20" t="s">
        <v>16</v>
      </c>
      <c r="ER250" s="20" t="s">
        <v>16</v>
      </c>
      <c r="ES250" s="20" t="s">
        <v>818</v>
      </c>
      <c r="ET250" s="20">
        <v>361</v>
      </c>
      <c r="EU250" s="25" t="s">
        <v>617</v>
      </c>
      <c r="EV250" s="20" t="s">
        <v>695</v>
      </c>
      <c r="EW250" s="20" t="s">
        <v>251</v>
      </c>
      <c r="EX250" s="34">
        <v>119</v>
      </c>
      <c r="EY250" s="59">
        <v>0.23350000000000001</v>
      </c>
      <c r="EZ250" s="21"/>
    </row>
    <row r="251" spans="1:156" s="64" customFormat="1" ht="12.75" customHeight="1" x14ac:dyDescent="0.2">
      <c r="A251" s="64" t="s">
        <v>16</v>
      </c>
      <c r="B251" s="64" t="s">
        <v>296</v>
      </c>
      <c r="C251" s="64" t="s">
        <v>16</v>
      </c>
      <c r="D251" s="64" t="s">
        <v>16</v>
      </c>
      <c r="E251" s="64" t="s">
        <v>16</v>
      </c>
      <c r="F251" s="64" t="s">
        <v>296</v>
      </c>
      <c r="G251" s="20" t="s">
        <v>194</v>
      </c>
      <c r="H251" s="20">
        <v>6223</v>
      </c>
      <c r="I251" s="22" t="s">
        <v>358</v>
      </c>
      <c r="J251" s="22" t="s">
        <v>802</v>
      </c>
      <c r="K251" s="23">
        <v>1</v>
      </c>
      <c r="L251" s="23">
        <v>1</v>
      </c>
      <c r="M251" s="23">
        <v>9</v>
      </c>
      <c r="N251" s="23">
        <v>4</v>
      </c>
      <c r="O251" s="24" t="s">
        <v>820</v>
      </c>
      <c r="P251" s="24" t="s">
        <v>820</v>
      </c>
      <c r="Q251" s="20" t="s">
        <v>16</v>
      </c>
      <c r="R251" s="20" t="s">
        <v>821</v>
      </c>
      <c r="S251" s="20">
        <v>101</v>
      </c>
      <c r="T251" s="25" t="s">
        <v>617</v>
      </c>
      <c r="U251" s="20" t="s">
        <v>467</v>
      </c>
      <c r="V251" s="20" t="s">
        <v>251</v>
      </c>
      <c r="W251" s="26">
        <v>41061</v>
      </c>
      <c r="X251" s="20" t="s">
        <v>16</v>
      </c>
      <c r="Y251" s="20" t="s">
        <v>16</v>
      </c>
      <c r="Z251" s="20">
        <f t="shared" si="50"/>
        <v>1547</v>
      </c>
      <c r="AA251" s="20" t="s">
        <v>822</v>
      </c>
      <c r="AB251" s="20">
        <v>46101</v>
      </c>
      <c r="AC251" s="27">
        <v>4140344828</v>
      </c>
      <c r="AD251" s="20" t="s">
        <v>281</v>
      </c>
      <c r="AE251" s="20" t="s">
        <v>16</v>
      </c>
      <c r="AF251" s="20" t="s">
        <v>16</v>
      </c>
      <c r="AG251" s="20" t="s">
        <v>16</v>
      </c>
      <c r="AH251" s="20" t="s">
        <v>16</v>
      </c>
      <c r="AI251" s="20" t="s">
        <v>16</v>
      </c>
      <c r="AJ251" s="20" t="s">
        <v>16</v>
      </c>
      <c r="AK251" s="20" t="s">
        <v>16</v>
      </c>
      <c r="AL251" s="20" t="s">
        <v>16</v>
      </c>
      <c r="AM251" s="20" t="s">
        <v>16</v>
      </c>
      <c r="AN251" s="20" t="s">
        <v>16</v>
      </c>
      <c r="AO251" s="20" t="s">
        <v>16</v>
      </c>
      <c r="AP251" s="28">
        <v>42802</v>
      </c>
      <c r="AQ251" s="26">
        <v>42517</v>
      </c>
      <c r="AR251" s="26" t="s">
        <v>16</v>
      </c>
      <c r="AS251" s="20">
        <v>30</v>
      </c>
      <c r="AT251" s="26">
        <v>42815</v>
      </c>
      <c r="AU251" s="26">
        <v>42557</v>
      </c>
      <c r="AV251" s="26">
        <v>42565</v>
      </c>
      <c r="AW251" s="28">
        <v>42571</v>
      </c>
      <c r="AX251" s="28">
        <v>42580</v>
      </c>
      <c r="AY251" s="28">
        <v>42585</v>
      </c>
      <c r="AZ251" s="28">
        <v>42594</v>
      </c>
      <c r="BA251" s="28" t="s">
        <v>16</v>
      </c>
      <c r="BB251" s="29">
        <v>1</v>
      </c>
      <c r="BC251" s="26">
        <v>42608</v>
      </c>
      <c r="BD251" s="26">
        <v>44201</v>
      </c>
      <c r="BE251" s="26">
        <v>42632</v>
      </c>
      <c r="BF251" s="20" t="s">
        <v>802</v>
      </c>
      <c r="BG251" s="30">
        <v>0.4</v>
      </c>
      <c r="BH251" s="27">
        <v>462975897.20000005</v>
      </c>
      <c r="BI251" s="20">
        <v>1</v>
      </c>
      <c r="BJ251" s="20">
        <v>8</v>
      </c>
      <c r="BK251" s="22">
        <v>6.8904689615448933E-2</v>
      </c>
      <c r="BL251" s="20">
        <v>79753026.239999995</v>
      </c>
      <c r="BM251" s="20" t="s">
        <v>16</v>
      </c>
      <c r="BN251" s="20" t="s">
        <v>16</v>
      </c>
      <c r="BO251" s="20">
        <v>38</v>
      </c>
      <c r="BP251" s="20">
        <v>27</v>
      </c>
      <c r="BQ251" s="20">
        <v>26</v>
      </c>
      <c r="BR251" s="20">
        <v>22</v>
      </c>
      <c r="BS251" s="20" t="s">
        <v>16</v>
      </c>
      <c r="BT251" s="20">
        <v>1534</v>
      </c>
      <c r="BU251" s="20">
        <v>197</v>
      </c>
      <c r="BV251" s="20">
        <v>1</v>
      </c>
      <c r="BW251" s="20">
        <v>8</v>
      </c>
      <c r="BX251" s="20">
        <v>3</v>
      </c>
      <c r="BY251" s="20" t="s">
        <v>289</v>
      </c>
      <c r="BZ251" s="20" t="s">
        <v>341</v>
      </c>
      <c r="CA251" s="20" t="s">
        <v>16</v>
      </c>
      <c r="CB251" s="20">
        <v>1</v>
      </c>
      <c r="CC251" s="20">
        <v>0</v>
      </c>
      <c r="CD251" s="20">
        <v>2</v>
      </c>
      <c r="CE251" s="20">
        <f t="shared" si="65"/>
        <v>3</v>
      </c>
      <c r="CF251" s="20" t="str">
        <f t="shared" si="61"/>
        <v>YES</v>
      </c>
      <c r="CG251" s="20" t="str">
        <f t="shared" si="62"/>
        <v>YES</v>
      </c>
      <c r="CH251" s="20">
        <v>5</v>
      </c>
      <c r="CI251" s="27">
        <v>3</v>
      </c>
      <c r="CJ251" s="27">
        <v>519052477.97000003</v>
      </c>
      <c r="CK251" s="21">
        <v>1</v>
      </c>
      <c r="CL251" s="27">
        <v>1724993357.49</v>
      </c>
      <c r="CM251" s="20" t="s">
        <v>16</v>
      </c>
      <c r="CN251" s="20" t="s">
        <v>16</v>
      </c>
      <c r="CO251" s="20" t="s">
        <v>16</v>
      </c>
      <c r="CP251" s="20" t="s">
        <v>16</v>
      </c>
      <c r="CQ251" s="20" t="s">
        <v>16</v>
      </c>
      <c r="CR251" s="20" t="s">
        <v>16</v>
      </c>
      <c r="CS251" s="27">
        <v>1157439743</v>
      </c>
      <c r="CT251" s="79">
        <f>IF(OR(CS251="",CS251="-"),"NA",IF(CS251&gt;10000000000,1,IF(CS251&gt;3000000000,2,IF(CS251&gt;1000000000,3,IF(CS251&gt;600000000,4,IF(CS251&gt;200000000,5,IF(CS251&gt;100000000,6,IF(CS251&gt;50000000,7,IF(CS251&gt;30000000,8,IF(CS251&gt;10000000,9,IF(CS251&gt;7000000,10,IF(CS251&gt;4000000,11,IF(CS251&gt;2000000,12,IF(CS251&gt;1000000,13,IF(CS251&gt;700000,14,IF(CS251&gt;600000,15,IF(CS251&gt;500000,16,IF(CS251&gt;400000,17,IF(CS251&gt;300000,18,IF(CS251&gt;200000,19,IF(CS251&gt;=0,20,ERROR”)))))))))))))))))))))</f>
        <v>3</v>
      </c>
      <c r="CU251" s="27">
        <v>1342630101.8799999</v>
      </c>
      <c r="CV251" s="27">
        <f t="shared" si="48"/>
        <v>2982905085</v>
      </c>
      <c r="CW251" s="32">
        <v>0.72044846719709021</v>
      </c>
      <c r="CX251" s="32">
        <v>0.27955153280290984</v>
      </c>
      <c r="CY251" s="27">
        <v>2797714726.1199999</v>
      </c>
      <c r="CZ251" s="20">
        <v>121</v>
      </c>
      <c r="DA251" s="66">
        <f>IF(OR(CZ251="",CZ251="-"),"NA",IF(CZ251&gt;300,1,IF(CZ251&gt;200,2,IF(CZ251&gt;100,3,IF(CZ251&gt;50,4,IF(CZ251&gt;40,5,IF(CZ251&gt;30,6,IF(CZ251&gt;20,7,IF(CZ251&gt;10,8,IF(CZ251&lt;=9,9,”ERROR”))))))))))</f>
        <v>3</v>
      </c>
      <c r="DB251" s="20">
        <v>1593</v>
      </c>
      <c r="DC251" s="20">
        <v>53.1</v>
      </c>
      <c r="DD251" s="22">
        <v>2E-3</v>
      </c>
      <c r="DE251" s="20">
        <v>0</v>
      </c>
      <c r="DF251" s="20"/>
      <c r="DG251" s="20" t="s">
        <v>16</v>
      </c>
      <c r="DH251" s="20" t="s">
        <v>16</v>
      </c>
      <c r="DI251" s="20">
        <v>2</v>
      </c>
      <c r="DJ251" s="20"/>
      <c r="DK251" s="20" t="s">
        <v>16</v>
      </c>
      <c r="DL251" s="20" t="s">
        <v>16</v>
      </c>
      <c r="DM251" s="20" t="s">
        <v>16</v>
      </c>
      <c r="DN251" s="20"/>
      <c r="DO251" s="33">
        <f t="shared" si="52"/>
        <v>1</v>
      </c>
      <c r="DP251" s="33">
        <f t="shared" si="53"/>
        <v>1</v>
      </c>
      <c r="DQ251" s="33">
        <f t="shared" si="54"/>
        <v>0</v>
      </c>
      <c r="DR251" s="33">
        <f t="shared" si="55"/>
        <v>0</v>
      </c>
      <c r="DS251" s="27">
        <f t="shared" si="56"/>
        <v>1157439743</v>
      </c>
      <c r="DT251" s="27">
        <f t="shared" si="57"/>
        <v>1157439743</v>
      </c>
      <c r="DU251" s="27">
        <f t="shared" si="58"/>
        <v>0</v>
      </c>
      <c r="DV251" s="27">
        <f t="shared" si="59"/>
        <v>0</v>
      </c>
      <c r="DW251" s="27">
        <f t="shared" si="64"/>
        <v>1157439743</v>
      </c>
      <c r="DX251" s="20">
        <v>12</v>
      </c>
      <c r="DY251" s="20">
        <v>310</v>
      </c>
      <c r="DZ251" s="20">
        <v>14</v>
      </c>
      <c r="EA251" s="20">
        <v>79753026.239999995</v>
      </c>
      <c r="EB251" s="20">
        <v>1157439743</v>
      </c>
      <c r="EC251" s="30">
        <v>0.2</v>
      </c>
      <c r="ED251" s="20">
        <v>1</v>
      </c>
      <c r="EE251" s="30">
        <v>0.1</v>
      </c>
      <c r="EF251" s="30">
        <v>0.1</v>
      </c>
      <c r="EG251" s="27" t="s">
        <v>403</v>
      </c>
      <c r="EH251" s="20">
        <v>1157439743</v>
      </c>
      <c r="EI251" s="20">
        <v>38</v>
      </c>
      <c r="EJ251" s="20">
        <v>8</v>
      </c>
      <c r="EK251" s="20">
        <v>3</v>
      </c>
      <c r="EL251" s="20" t="s">
        <v>281</v>
      </c>
      <c r="EM251" s="20" t="s">
        <v>802</v>
      </c>
      <c r="EN251" s="20" t="s">
        <v>16</v>
      </c>
      <c r="EO251" s="20" t="s">
        <v>16</v>
      </c>
      <c r="EP251" s="20" t="s">
        <v>16</v>
      </c>
      <c r="EQ251" s="20" t="s">
        <v>16</v>
      </c>
      <c r="ER251" s="20" t="s">
        <v>16</v>
      </c>
      <c r="ES251" s="20" t="s">
        <v>821</v>
      </c>
      <c r="ET251" s="20">
        <v>101</v>
      </c>
      <c r="EU251" s="25" t="s">
        <v>617</v>
      </c>
      <c r="EV251" s="20" t="s">
        <v>467</v>
      </c>
      <c r="EW251" s="20" t="s">
        <v>251</v>
      </c>
      <c r="EX251" s="34">
        <v>119</v>
      </c>
      <c r="EY251" s="59">
        <v>0.23350000000000001</v>
      </c>
      <c r="EZ251" s="21"/>
    </row>
    <row r="252" spans="1:156" s="64" customFormat="1" ht="12.75" customHeight="1" x14ac:dyDescent="0.2">
      <c r="A252" s="64" t="s">
        <v>16</v>
      </c>
      <c r="B252" s="64" t="s">
        <v>296</v>
      </c>
      <c r="C252" s="64" t="s">
        <v>16</v>
      </c>
      <c r="D252" s="64" t="s">
        <v>16</v>
      </c>
      <c r="E252" s="64" t="s">
        <v>16</v>
      </c>
      <c r="F252" s="64" t="s">
        <v>296</v>
      </c>
      <c r="G252" s="20" t="s">
        <v>194</v>
      </c>
      <c r="H252" s="20">
        <v>6224</v>
      </c>
      <c r="I252" s="22" t="s">
        <v>358</v>
      </c>
      <c r="J252" s="22" t="s">
        <v>802</v>
      </c>
      <c r="K252" s="23">
        <v>1</v>
      </c>
      <c r="L252" s="23">
        <v>1</v>
      </c>
      <c r="M252" s="23">
        <v>9</v>
      </c>
      <c r="N252" s="23">
        <v>5</v>
      </c>
      <c r="O252" s="24" t="s">
        <v>823</v>
      </c>
      <c r="P252" s="24" t="s">
        <v>823</v>
      </c>
      <c r="Q252" s="20" t="s">
        <v>16</v>
      </c>
      <c r="R252" s="20" t="s">
        <v>824</v>
      </c>
      <c r="S252" s="20">
        <v>100</v>
      </c>
      <c r="T252" s="25" t="s">
        <v>694</v>
      </c>
      <c r="U252" s="20" t="s">
        <v>825</v>
      </c>
      <c r="V252" s="20" t="s">
        <v>825</v>
      </c>
      <c r="W252" s="26">
        <v>18264</v>
      </c>
      <c r="X252" s="20" t="s">
        <v>16</v>
      </c>
      <c r="Y252" s="20" t="s">
        <v>16</v>
      </c>
      <c r="Z252" s="20">
        <f t="shared" si="50"/>
        <v>24344</v>
      </c>
      <c r="AA252" s="20" t="s">
        <v>826</v>
      </c>
      <c r="AB252" s="20">
        <v>46101</v>
      </c>
      <c r="AC252" s="27">
        <v>4140344828</v>
      </c>
      <c r="AD252" s="20" t="s">
        <v>281</v>
      </c>
      <c r="AE252" s="20" t="s">
        <v>16</v>
      </c>
      <c r="AF252" s="20" t="s">
        <v>16</v>
      </c>
      <c r="AG252" s="20" t="s">
        <v>16</v>
      </c>
      <c r="AH252" s="20" t="s">
        <v>16</v>
      </c>
      <c r="AI252" s="20" t="s">
        <v>16</v>
      </c>
      <c r="AJ252" s="20" t="s">
        <v>16</v>
      </c>
      <c r="AK252" s="20" t="s">
        <v>16</v>
      </c>
      <c r="AL252" s="20" t="s">
        <v>16</v>
      </c>
      <c r="AM252" s="20" t="s">
        <v>16</v>
      </c>
      <c r="AN252" s="20" t="s">
        <v>16</v>
      </c>
      <c r="AO252" s="20" t="s">
        <v>16</v>
      </c>
      <c r="AP252" s="28">
        <v>42768</v>
      </c>
      <c r="AQ252" s="26">
        <v>42517</v>
      </c>
      <c r="AR252" s="26" t="s">
        <v>16</v>
      </c>
      <c r="AS252" s="20">
        <v>30</v>
      </c>
      <c r="AT252" s="26">
        <v>42782</v>
      </c>
      <c r="AU252" s="26">
        <v>42557</v>
      </c>
      <c r="AV252" s="26">
        <v>42565</v>
      </c>
      <c r="AW252" s="28">
        <v>42571</v>
      </c>
      <c r="AX252" s="28">
        <v>42580</v>
      </c>
      <c r="AY252" s="28">
        <v>42585</v>
      </c>
      <c r="AZ252" s="28">
        <v>42594</v>
      </c>
      <c r="BA252" s="28" t="s">
        <v>16</v>
      </c>
      <c r="BB252" s="29">
        <v>1</v>
      </c>
      <c r="BC252" s="26">
        <v>42608</v>
      </c>
      <c r="BD252" s="26">
        <v>44201</v>
      </c>
      <c r="BE252" s="26">
        <v>42632</v>
      </c>
      <c r="BF252" s="20" t="s">
        <v>802</v>
      </c>
      <c r="BG252" s="30">
        <v>0.4</v>
      </c>
      <c r="BH252" s="27">
        <v>462975897.20000005</v>
      </c>
      <c r="BI252" s="20">
        <v>1</v>
      </c>
      <c r="BJ252" s="20">
        <v>8</v>
      </c>
      <c r="BK252" s="22">
        <v>6.8904689615448933E-2</v>
      </c>
      <c r="BL252" s="20">
        <v>79753026.239999995</v>
      </c>
      <c r="BM252" s="20" t="s">
        <v>16</v>
      </c>
      <c r="BN252" s="20" t="s">
        <v>16</v>
      </c>
      <c r="BO252" s="20">
        <v>38</v>
      </c>
      <c r="BP252" s="20">
        <v>27</v>
      </c>
      <c r="BQ252" s="20">
        <v>26</v>
      </c>
      <c r="BR252" s="20">
        <v>22</v>
      </c>
      <c r="BS252" s="20" t="s">
        <v>16</v>
      </c>
      <c r="BT252" s="20">
        <v>1534</v>
      </c>
      <c r="BU252" s="20">
        <v>197</v>
      </c>
      <c r="BV252" s="20">
        <v>1</v>
      </c>
      <c r="BW252" s="20">
        <v>8</v>
      </c>
      <c r="BX252" s="20">
        <v>3</v>
      </c>
      <c r="BY252" s="20" t="s">
        <v>289</v>
      </c>
      <c r="BZ252" s="20" t="s">
        <v>341</v>
      </c>
      <c r="CA252" s="20" t="s">
        <v>16</v>
      </c>
      <c r="CB252" s="20">
        <v>1</v>
      </c>
      <c r="CC252" s="20">
        <v>0</v>
      </c>
      <c r="CD252" s="20">
        <v>2</v>
      </c>
      <c r="CE252" s="20">
        <f t="shared" si="65"/>
        <v>3</v>
      </c>
      <c r="CF252" s="20" t="str">
        <f t="shared" si="61"/>
        <v>YES</v>
      </c>
      <c r="CG252" s="20" t="str">
        <f t="shared" si="62"/>
        <v>YES</v>
      </c>
      <c r="CH252" s="20">
        <v>5</v>
      </c>
      <c r="CI252" s="27">
        <v>3</v>
      </c>
      <c r="CJ252" s="27">
        <v>519052477.97000003</v>
      </c>
      <c r="CK252" s="21">
        <v>1</v>
      </c>
      <c r="CL252" s="27">
        <v>1724993357.49</v>
      </c>
      <c r="CM252" s="20" t="s">
        <v>16</v>
      </c>
      <c r="CN252" s="20" t="s">
        <v>16</v>
      </c>
      <c r="CO252" s="20" t="s">
        <v>16</v>
      </c>
      <c r="CP252" s="20" t="s">
        <v>16</v>
      </c>
      <c r="CQ252" s="20" t="s">
        <v>16</v>
      </c>
      <c r="CR252" s="20" t="s">
        <v>16</v>
      </c>
      <c r="CS252" s="27">
        <v>1157439743</v>
      </c>
      <c r="CT252" s="79">
        <f>IF(OR(CS252="",CS252="-"),"NA",IF(CS252&gt;10000000000,1,IF(CS252&gt;3000000000,2,IF(CS252&gt;1000000000,3,IF(CS252&gt;600000000,4,IF(CS252&gt;200000000,5,IF(CS252&gt;100000000,6,IF(CS252&gt;50000000,7,IF(CS252&gt;30000000,8,IF(CS252&gt;10000000,9,IF(CS252&gt;7000000,10,IF(CS252&gt;4000000,11,IF(CS252&gt;2000000,12,IF(CS252&gt;1000000,13,IF(CS252&gt;700000,14,IF(CS252&gt;600000,15,IF(CS252&gt;500000,16,IF(CS252&gt;400000,17,IF(CS252&gt;300000,18,IF(CS252&gt;200000,19,IF(CS252&gt;=0,20,ERROR”)))))))))))))))))))))</f>
        <v>3</v>
      </c>
      <c r="CU252" s="27">
        <v>1342630101.8799999</v>
      </c>
      <c r="CV252" s="27">
        <f t="shared" si="48"/>
        <v>2982905085</v>
      </c>
      <c r="CW252" s="32">
        <v>0.72044846719709021</v>
      </c>
      <c r="CX252" s="32">
        <v>0.27955153280290984</v>
      </c>
      <c r="CY252" s="27">
        <v>2797714726.1199999</v>
      </c>
      <c r="CZ252" s="20">
        <v>121</v>
      </c>
      <c r="DA252" s="66">
        <f>IF(OR(CZ252="",CZ252="-"),"NA",IF(CZ252&gt;300,1,IF(CZ252&gt;200,2,IF(CZ252&gt;100,3,IF(CZ252&gt;50,4,IF(CZ252&gt;40,5,IF(CZ252&gt;30,6,IF(CZ252&gt;20,7,IF(CZ252&gt;10,8,IF(CZ252&lt;=9,9,”ERROR”))))))))))</f>
        <v>3</v>
      </c>
      <c r="DB252" s="20">
        <v>1593</v>
      </c>
      <c r="DC252" s="20">
        <v>53.1</v>
      </c>
      <c r="DD252" s="22">
        <v>2E-3</v>
      </c>
      <c r="DE252" s="20">
        <v>0</v>
      </c>
      <c r="DF252" s="20"/>
      <c r="DG252" s="20" t="s">
        <v>16</v>
      </c>
      <c r="DH252" s="20" t="s">
        <v>16</v>
      </c>
      <c r="DI252" s="20">
        <v>2</v>
      </c>
      <c r="DJ252" s="20"/>
      <c r="DK252" s="20" t="s">
        <v>16</v>
      </c>
      <c r="DL252" s="20" t="s">
        <v>16</v>
      </c>
      <c r="DM252" s="20" t="s">
        <v>16</v>
      </c>
      <c r="DN252" s="20"/>
      <c r="DO252" s="33">
        <f t="shared" si="52"/>
        <v>1</v>
      </c>
      <c r="DP252" s="33">
        <f t="shared" si="53"/>
        <v>1</v>
      </c>
      <c r="DQ252" s="33">
        <f t="shared" si="54"/>
        <v>0</v>
      </c>
      <c r="DR252" s="33">
        <f t="shared" si="55"/>
        <v>0</v>
      </c>
      <c r="DS252" s="27">
        <f t="shared" si="56"/>
        <v>1157439743</v>
      </c>
      <c r="DT252" s="27">
        <f t="shared" si="57"/>
        <v>1157439743</v>
      </c>
      <c r="DU252" s="27">
        <f t="shared" si="58"/>
        <v>0</v>
      </c>
      <c r="DV252" s="27">
        <f t="shared" si="59"/>
        <v>0</v>
      </c>
      <c r="DW252" s="27">
        <f t="shared" si="64"/>
        <v>1157439743</v>
      </c>
      <c r="DX252" s="20">
        <v>12</v>
      </c>
      <c r="DY252" s="20">
        <v>310</v>
      </c>
      <c r="DZ252" s="20">
        <v>14</v>
      </c>
      <c r="EA252" s="20">
        <v>79753026.239999995</v>
      </c>
      <c r="EB252" s="20">
        <v>1157439743</v>
      </c>
      <c r="EC252" s="30">
        <v>0.2</v>
      </c>
      <c r="ED252" s="20">
        <v>1</v>
      </c>
      <c r="EE252" s="30">
        <v>0.1</v>
      </c>
      <c r="EF252" s="30">
        <v>0.1</v>
      </c>
      <c r="EG252" s="27" t="s">
        <v>403</v>
      </c>
      <c r="EH252" s="20">
        <v>1157439743</v>
      </c>
      <c r="EI252" s="20">
        <v>38</v>
      </c>
      <c r="EJ252" s="20">
        <v>8</v>
      </c>
      <c r="EK252" s="20">
        <v>3</v>
      </c>
      <c r="EL252" s="20" t="s">
        <v>281</v>
      </c>
      <c r="EM252" s="20" t="s">
        <v>802</v>
      </c>
      <c r="EN252" s="20" t="s">
        <v>16</v>
      </c>
      <c r="EO252" s="20" t="s">
        <v>16</v>
      </c>
      <c r="EP252" s="20" t="s">
        <v>16</v>
      </c>
      <c r="EQ252" s="20" t="s">
        <v>16</v>
      </c>
      <c r="ER252" s="20" t="s">
        <v>16</v>
      </c>
      <c r="ES252" s="20" t="s">
        <v>824</v>
      </c>
      <c r="ET252" s="20">
        <v>100</v>
      </c>
      <c r="EU252" s="25" t="s">
        <v>694</v>
      </c>
      <c r="EV252" s="20" t="s">
        <v>825</v>
      </c>
      <c r="EW252" s="20" t="s">
        <v>825</v>
      </c>
      <c r="EX252" s="34">
        <v>119</v>
      </c>
      <c r="EY252" s="59">
        <v>0.23350000000000001</v>
      </c>
      <c r="EZ252" s="21"/>
    </row>
    <row r="253" spans="1:156" s="64" customFormat="1" ht="12.75" customHeight="1" x14ac:dyDescent="0.2">
      <c r="A253" s="64" t="s">
        <v>16</v>
      </c>
      <c r="B253" s="64" t="s">
        <v>296</v>
      </c>
      <c r="C253" s="64" t="s">
        <v>16</v>
      </c>
      <c r="D253" s="64" t="s">
        <v>16</v>
      </c>
      <c r="E253" s="64" t="s">
        <v>16</v>
      </c>
      <c r="F253" s="64" t="s">
        <v>296</v>
      </c>
      <c r="G253" s="20" t="s">
        <v>194</v>
      </c>
      <c r="H253" s="20">
        <v>6225</v>
      </c>
      <c r="I253" s="22" t="s">
        <v>358</v>
      </c>
      <c r="J253" s="22" t="s">
        <v>802</v>
      </c>
      <c r="K253" s="23">
        <v>1</v>
      </c>
      <c r="L253" s="23">
        <v>1</v>
      </c>
      <c r="M253" s="23">
        <v>9</v>
      </c>
      <c r="N253" s="23">
        <v>6</v>
      </c>
      <c r="O253" s="24" t="s">
        <v>827</v>
      </c>
      <c r="P253" s="24" t="s">
        <v>827</v>
      </c>
      <c r="Q253" s="20" t="s">
        <v>16</v>
      </c>
      <c r="R253" s="20" t="s">
        <v>828</v>
      </c>
      <c r="S253" s="20">
        <v>311</v>
      </c>
      <c r="T253" s="25" t="s">
        <v>661</v>
      </c>
      <c r="U253" s="20" t="s">
        <v>467</v>
      </c>
      <c r="V253" s="20" t="s">
        <v>251</v>
      </c>
      <c r="W253" s="26" t="s">
        <v>16</v>
      </c>
      <c r="X253" s="20" t="s">
        <v>16</v>
      </c>
      <c r="Y253" s="20" t="s">
        <v>16</v>
      </c>
      <c r="Z253" s="20" t="str">
        <f t="shared" si="50"/>
        <v>-</v>
      </c>
      <c r="AA253" s="20" t="s">
        <v>826</v>
      </c>
      <c r="AB253" s="20">
        <v>46101</v>
      </c>
      <c r="AC253" s="27">
        <v>4140344828</v>
      </c>
      <c r="AD253" s="20" t="s">
        <v>281</v>
      </c>
      <c r="AE253" s="20" t="s">
        <v>16</v>
      </c>
      <c r="AF253" s="20" t="s">
        <v>16</v>
      </c>
      <c r="AG253" s="20" t="s">
        <v>16</v>
      </c>
      <c r="AH253" s="20" t="s">
        <v>16</v>
      </c>
      <c r="AI253" s="20" t="s">
        <v>16</v>
      </c>
      <c r="AJ253" s="20" t="s">
        <v>16</v>
      </c>
      <c r="AK253" s="20" t="s">
        <v>16</v>
      </c>
      <c r="AL253" s="20" t="s">
        <v>16</v>
      </c>
      <c r="AM253" s="20" t="s">
        <v>16</v>
      </c>
      <c r="AN253" s="20" t="s">
        <v>16</v>
      </c>
      <c r="AO253" s="20" t="s">
        <v>16</v>
      </c>
      <c r="AP253" s="28">
        <v>42851</v>
      </c>
      <c r="AQ253" s="26">
        <v>42517</v>
      </c>
      <c r="AR253" s="26" t="s">
        <v>16</v>
      </c>
      <c r="AS253" s="20">
        <v>30</v>
      </c>
      <c r="AT253" s="26">
        <v>42861</v>
      </c>
      <c r="AU253" s="26">
        <v>42557</v>
      </c>
      <c r="AV253" s="26">
        <v>42565</v>
      </c>
      <c r="AW253" s="28">
        <v>42571</v>
      </c>
      <c r="AX253" s="28">
        <v>42580</v>
      </c>
      <c r="AY253" s="28">
        <v>42585</v>
      </c>
      <c r="AZ253" s="28">
        <v>42594</v>
      </c>
      <c r="BA253" s="28" t="s">
        <v>16</v>
      </c>
      <c r="BB253" s="29">
        <v>1</v>
      </c>
      <c r="BC253" s="26">
        <v>42608</v>
      </c>
      <c r="BD253" s="26">
        <v>44201</v>
      </c>
      <c r="BE253" s="26">
        <v>42632</v>
      </c>
      <c r="BF253" s="20" t="s">
        <v>802</v>
      </c>
      <c r="BG253" s="30">
        <v>0.4</v>
      </c>
      <c r="BH253" s="27">
        <v>462975897.20000005</v>
      </c>
      <c r="BI253" s="20">
        <v>1</v>
      </c>
      <c r="BJ253" s="20">
        <v>8</v>
      </c>
      <c r="BK253" s="22">
        <v>6.8904689615448933E-2</v>
      </c>
      <c r="BL253" s="20">
        <v>79753026.239999995</v>
      </c>
      <c r="BM253" s="20" t="s">
        <v>16</v>
      </c>
      <c r="BN253" s="20" t="s">
        <v>16</v>
      </c>
      <c r="BO253" s="20">
        <v>38</v>
      </c>
      <c r="BP253" s="20">
        <v>27</v>
      </c>
      <c r="BQ253" s="20">
        <v>26</v>
      </c>
      <c r="BR253" s="20">
        <v>22</v>
      </c>
      <c r="BS253" s="20" t="s">
        <v>16</v>
      </c>
      <c r="BT253" s="20">
        <v>1534</v>
      </c>
      <c r="BU253" s="20">
        <v>197</v>
      </c>
      <c r="BV253" s="20">
        <v>1</v>
      </c>
      <c r="BW253" s="20">
        <v>8</v>
      </c>
      <c r="BX253" s="20">
        <v>3</v>
      </c>
      <c r="BY253" s="20" t="s">
        <v>289</v>
      </c>
      <c r="BZ253" s="20" t="s">
        <v>341</v>
      </c>
      <c r="CA253" s="20" t="s">
        <v>16</v>
      </c>
      <c r="CB253" s="20">
        <v>1</v>
      </c>
      <c r="CC253" s="20">
        <v>0</v>
      </c>
      <c r="CD253" s="20">
        <v>2</v>
      </c>
      <c r="CE253" s="20">
        <f t="shared" si="65"/>
        <v>3</v>
      </c>
      <c r="CF253" s="20" t="str">
        <f t="shared" si="61"/>
        <v>YES</v>
      </c>
      <c r="CG253" s="20" t="str">
        <f t="shared" si="62"/>
        <v>YES</v>
      </c>
      <c r="CH253" s="20">
        <v>5</v>
      </c>
      <c r="CI253" s="27">
        <v>3</v>
      </c>
      <c r="CJ253" s="27">
        <v>519052477.97000003</v>
      </c>
      <c r="CK253" s="21">
        <v>1</v>
      </c>
      <c r="CL253" s="27">
        <v>1724993357.49</v>
      </c>
      <c r="CM253" s="20" t="s">
        <v>16</v>
      </c>
      <c r="CN253" s="20" t="s">
        <v>16</v>
      </c>
      <c r="CO253" s="20" t="s">
        <v>16</v>
      </c>
      <c r="CP253" s="20" t="s">
        <v>16</v>
      </c>
      <c r="CQ253" s="20" t="s">
        <v>16</v>
      </c>
      <c r="CR253" s="20" t="s">
        <v>16</v>
      </c>
      <c r="CS253" s="27">
        <v>1157439743</v>
      </c>
      <c r="CT253" s="79">
        <f>IF(OR(CS253="",CS253="-"),"NA",IF(CS253&gt;10000000000,1,IF(CS253&gt;3000000000,2,IF(CS253&gt;1000000000,3,IF(CS253&gt;600000000,4,IF(CS253&gt;200000000,5,IF(CS253&gt;100000000,6,IF(CS253&gt;50000000,7,IF(CS253&gt;30000000,8,IF(CS253&gt;10000000,9,IF(CS253&gt;7000000,10,IF(CS253&gt;4000000,11,IF(CS253&gt;2000000,12,IF(CS253&gt;1000000,13,IF(CS253&gt;700000,14,IF(CS253&gt;600000,15,IF(CS253&gt;500000,16,IF(CS253&gt;400000,17,IF(CS253&gt;300000,18,IF(CS253&gt;200000,19,IF(CS253&gt;=0,20,ERROR”)))))))))))))))))))))</f>
        <v>3</v>
      </c>
      <c r="CU253" s="27">
        <v>1342630101.8799999</v>
      </c>
      <c r="CV253" s="27">
        <f t="shared" si="48"/>
        <v>2982905085</v>
      </c>
      <c r="CW253" s="32">
        <v>0.72044846719709021</v>
      </c>
      <c r="CX253" s="32">
        <v>0.27955153280290984</v>
      </c>
      <c r="CY253" s="27">
        <v>2797714726.1199999</v>
      </c>
      <c r="CZ253" s="20">
        <v>121</v>
      </c>
      <c r="DA253" s="66">
        <f>IF(OR(CZ253="",CZ253="-"),"NA",IF(CZ253&gt;300,1,IF(CZ253&gt;200,2,IF(CZ253&gt;100,3,IF(CZ253&gt;50,4,IF(CZ253&gt;40,5,IF(CZ253&gt;30,6,IF(CZ253&gt;20,7,IF(CZ253&gt;10,8,IF(CZ253&lt;=9,9,”ERROR”))))))))))</f>
        <v>3</v>
      </c>
      <c r="DB253" s="20">
        <v>1593</v>
      </c>
      <c r="DC253" s="20">
        <v>53.1</v>
      </c>
      <c r="DD253" s="22">
        <v>2E-3</v>
      </c>
      <c r="DE253" s="20">
        <v>0</v>
      </c>
      <c r="DF253" s="20"/>
      <c r="DG253" s="20" t="s">
        <v>16</v>
      </c>
      <c r="DH253" s="20" t="s">
        <v>16</v>
      </c>
      <c r="DI253" s="20">
        <v>2</v>
      </c>
      <c r="DJ253" s="20"/>
      <c r="DK253" s="20" t="s">
        <v>16</v>
      </c>
      <c r="DL253" s="20" t="s">
        <v>16</v>
      </c>
      <c r="DM253" s="20" t="s">
        <v>16</v>
      </c>
      <c r="DN253" s="20"/>
      <c r="DO253" s="33">
        <f t="shared" si="52"/>
        <v>1</v>
      </c>
      <c r="DP253" s="33">
        <f t="shared" si="53"/>
        <v>1</v>
      </c>
      <c r="DQ253" s="33">
        <f t="shared" si="54"/>
        <v>0</v>
      </c>
      <c r="DR253" s="33">
        <f t="shared" si="55"/>
        <v>0</v>
      </c>
      <c r="DS253" s="27">
        <f t="shared" si="56"/>
        <v>1157439743</v>
      </c>
      <c r="DT253" s="27">
        <f t="shared" si="57"/>
        <v>1157439743</v>
      </c>
      <c r="DU253" s="27">
        <f t="shared" si="58"/>
        <v>0</v>
      </c>
      <c r="DV253" s="27">
        <f t="shared" si="59"/>
        <v>0</v>
      </c>
      <c r="DW253" s="27">
        <f t="shared" si="64"/>
        <v>1157439743</v>
      </c>
      <c r="DX253" s="20">
        <v>12</v>
      </c>
      <c r="DY253" s="20">
        <v>310</v>
      </c>
      <c r="DZ253" s="20">
        <v>14</v>
      </c>
      <c r="EA253" s="20">
        <v>79753026.239999995</v>
      </c>
      <c r="EB253" s="20">
        <v>1157439743</v>
      </c>
      <c r="EC253" s="30">
        <v>0.2</v>
      </c>
      <c r="ED253" s="20">
        <v>1</v>
      </c>
      <c r="EE253" s="30">
        <v>0.1</v>
      </c>
      <c r="EF253" s="30">
        <v>0.1</v>
      </c>
      <c r="EG253" s="27" t="s">
        <v>403</v>
      </c>
      <c r="EH253" s="20">
        <v>1157439743</v>
      </c>
      <c r="EI253" s="20">
        <v>38</v>
      </c>
      <c r="EJ253" s="20">
        <v>8</v>
      </c>
      <c r="EK253" s="20">
        <v>3</v>
      </c>
      <c r="EL253" s="20" t="s">
        <v>281</v>
      </c>
      <c r="EM253" s="20" t="s">
        <v>802</v>
      </c>
      <c r="EN253" s="20" t="s">
        <v>16</v>
      </c>
      <c r="EO253" s="20" t="s">
        <v>16</v>
      </c>
      <c r="EP253" s="20" t="s">
        <v>16</v>
      </c>
      <c r="EQ253" s="20" t="s">
        <v>16</v>
      </c>
      <c r="ER253" s="20" t="s">
        <v>16</v>
      </c>
      <c r="ES253" s="20" t="s">
        <v>828</v>
      </c>
      <c r="ET253" s="20">
        <v>311</v>
      </c>
      <c r="EU253" s="25" t="s">
        <v>661</v>
      </c>
      <c r="EV253" s="20" t="s">
        <v>467</v>
      </c>
      <c r="EW253" s="20" t="s">
        <v>251</v>
      </c>
      <c r="EX253" s="34">
        <v>119</v>
      </c>
      <c r="EY253" s="59">
        <v>0.23350000000000001</v>
      </c>
      <c r="EZ253" s="21"/>
    </row>
    <row r="254" spans="1:156" s="64" customFormat="1" ht="12.75" customHeight="1" x14ac:dyDescent="0.2">
      <c r="A254" s="64" t="s">
        <v>16</v>
      </c>
      <c r="B254" s="64" t="s">
        <v>296</v>
      </c>
      <c r="C254" s="64" t="s">
        <v>16</v>
      </c>
      <c r="D254" s="64" t="s">
        <v>16</v>
      </c>
      <c r="E254" s="64" t="s">
        <v>16</v>
      </c>
      <c r="F254" s="64" t="s">
        <v>296</v>
      </c>
      <c r="G254" s="20" t="s">
        <v>194</v>
      </c>
      <c r="H254" s="20">
        <v>6226</v>
      </c>
      <c r="I254" s="22" t="s">
        <v>358</v>
      </c>
      <c r="J254" s="22" t="s">
        <v>802</v>
      </c>
      <c r="K254" s="23">
        <v>1</v>
      </c>
      <c r="L254" s="23">
        <v>1</v>
      </c>
      <c r="M254" s="23">
        <v>9</v>
      </c>
      <c r="N254" s="23">
        <v>7</v>
      </c>
      <c r="O254" s="24" t="s">
        <v>829</v>
      </c>
      <c r="P254" s="24" t="s">
        <v>829</v>
      </c>
      <c r="Q254" s="20" t="s">
        <v>16</v>
      </c>
      <c r="R254" s="20" t="s">
        <v>16</v>
      </c>
      <c r="S254" s="20" t="s">
        <v>16</v>
      </c>
      <c r="T254" s="25" t="s">
        <v>617</v>
      </c>
      <c r="U254" s="20" t="s">
        <v>16</v>
      </c>
      <c r="V254" s="20" t="s">
        <v>830</v>
      </c>
      <c r="W254" s="26" t="s">
        <v>16</v>
      </c>
      <c r="X254" s="20" t="s">
        <v>16</v>
      </c>
      <c r="Y254" s="20" t="s">
        <v>16</v>
      </c>
      <c r="Z254" s="20" t="str">
        <f t="shared" si="50"/>
        <v>-</v>
      </c>
      <c r="AA254" s="20" t="s">
        <v>831</v>
      </c>
      <c r="AB254" s="20">
        <v>46101</v>
      </c>
      <c r="AC254" s="27">
        <v>4140344828</v>
      </c>
      <c r="AD254" s="20" t="s">
        <v>281</v>
      </c>
      <c r="AE254" s="20" t="s">
        <v>16</v>
      </c>
      <c r="AF254" s="20" t="s">
        <v>16</v>
      </c>
      <c r="AG254" s="20" t="s">
        <v>16</v>
      </c>
      <c r="AH254" s="20" t="s">
        <v>16</v>
      </c>
      <c r="AI254" s="20" t="s">
        <v>16</v>
      </c>
      <c r="AJ254" s="20" t="s">
        <v>16</v>
      </c>
      <c r="AK254" s="20" t="s">
        <v>16</v>
      </c>
      <c r="AL254" s="20" t="s">
        <v>16</v>
      </c>
      <c r="AM254" s="20" t="s">
        <v>16</v>
      </c>
      <c r="AN254" s="20" t="s">
        <v>16</v>
      </c>
      <c r="AO254" s="20" t="s">
        <v>16</v>
      </c>
      <c r="AP254" s="28">
        <v>42768</v>
      </c>
      <c r="AQ254" s="26">
        <v>42517</v>
      </c>
      <c r="AR254" s="26" t="s">
        <v>16</v>
      </c>
      <c r="AS254" s="20">
        <v>30</v>
      </c>
      <c r="AT254" s="26">
        <v>42787</v>
      </c>
      <c r="AU254" s="26">
        <v>42557</v>
      </c>
      <c r="AV254" s="26">
        <v>42565</v>
      </c>
      <c r="AW254" s="28">
        <v>42571</v>
      </c>
      <c r="AX254" s="28">
        <v>42580</v>
      </c>
      <c r="AY254" s="28">
        <v>42585</v>
      </c>
      <c r="AZ254" s="28">
        <v>42594</v>
      </c>
      <c r="BA254" s="28" t="s">
        <v>16</v>
      </c>
      <c r="BB254" s="29">
        <v>1</v>
      </c>
      <c r="BC254" s="26">
        <v>42608</v>
      </c>
      <c r="BD254" s="26">
        <v>44201</v>
      </c>
      <c r="BE254" s="26">
        <v>42632</v>
      </c>
      <c r="BF254" s="20" t="s">
        <v>802</v>
      </c>
      <c r="BG254" s="30">
        <v>0.4</v>
      </c>
      <c r="BH254" s="27">
        <v>462975897.20000005</v>
      </c>
      <c r="BI254" s="20">
        <v>1</v>
      </c>
      <c r="BJ254" s="20">
        <v>8</v>
      </c>
      <c r="BK254" s="22">
        <v>6.8904689615448933E-2</v>
      </c>
      <c r="BL254" s="20">
        <v>79753026.239999995</v>
      </c>
      <c r="BM254" s="20" t="s">
        <v>16</v>
      </c>
      <c r="BN254" s="20" t="s">
        <v>16</v>
      </c>
      <c r="BO254" s="20">
        <v>38</v>
      </c>
      <c r="BP254" s="20">
        <v>27</v>
      </c>
      <c r="BQ254" s="20">
        <v>26</v>
      </c>
      <c r="BR254" s="20">
        <v>22</v>
      </c>
      <c r="BS254" s="20" t="s">
        <v>16</v>
      </c>
      <c r="BT254" s="20">
        <v>1534</v>
      </c>
      <c r="BU254" s="20">
        <v>197</v>
      </c>
      <c r="BV254" s="20">
        <v>1</v>
      </c>
      <c r="BW254" s="20">
        <v>8</v>
      </c>
      <c r="BX254" s="20">
        <v>3</v>
      </c>
      <c r="BY254" s="20" t="s">
        <v>289</v>
      </c>
      <c r="BZ254" s="20" t="s">
        <v>341</v>
      </c>
      <c r="CA254" s="20" t="s">
        <v>16</v>
      </c>
      <c r="CB254" s="20">
        <v>1</v>
      </c>
      <c r="CC254" s="20">
        <v>0</v>
      </c>
      <c r="CD254" s="20">
        <v>2</v>
      </c>
      <c r="CE254" s="20">
        <f t="shared" si="65"/>
        <v>3</v>
      </c>
      <c r="CF254" s="20" t="str">
        <f t="shared" si="61"/>
        <v>YES</v>
      </c>
      <c r="CG254" s="20" t="str">
        <f t="shared" si="62"/>
        <v>YES</v>
      </c>
      <c r="CH254" s="20">
        <v>5</v>
      </c>
      <c r="CI254" s="27">
        <v>3</v>
      </c>
      <c r="CJ254" s="27">
        <v>519052477.97000003</v>
      </c>
      <c r="CK254" s="21">
        <v>1</v>
      </c>
      <c r="CL254" s="27">
        <v>1724993357.49</v>
      </c>
      <c r="CM254" s="20" t="s">
        <v>16</v>
      </c>
      <c r="CN254" s="20" t="s">
        <v>16</v>
      </c>
      <c r="CO254" s="20" t="s">
        <v>16</v>
      </c>
      <c r="CP254" s="20" t="s">
        <v>16</v>
      </c>
      <c r="CQ254" s="20" t="s">
        <v>16</v>
      </c>
      <c r="CR254" s="20" t="s">
        <v>16</v>
      </c>
      <c r="CS254" s="27">
        <v>1157439743</v>
      </c>
      <c r="CT254" s="79">
        <f>IF(OR(CS254="",CS254="-"),"NA",IF(CS254&gt;10000000000,1,IF(CS254&gt;3000000000,2,IF(CS254&gt;1000000000,3,IF(CS254&gt;600000000,4,IF(CS254&gt;200000000,5,IF(CS254&gt;100000000,6,IF(CS254&gt;50000000,7,IF(CS254&gt;30000000,8,IF(CS254&gt;10000000,9,IF(CS254&gt;7000000,10,IF(CS254&gt;4000000,11,IF(CS254&gt;2000000,12,IF(CS254&gt;1000000,13,IF(CS254&gt;700000,14,IF(CS254&gt;600000,15,IF(CS254&gt;500000,16,IF(CS254&gt;400000,17,IF(CS254&gt;300000,18,IF(CS254&gt;200000,19,IF(CS254&gt;=0,20,ERROR”)))))))))))))))))))))</f>
        <v>3</v>
      </c>
      <c r="CU254" s="27">
        <v>1342630101.8799999</v>
      </c>
      <c r="CV254" s="27">
        <f t="shared" si="48"/>
        <v>2982905085</v>
      </c>
      <c r="CW254" s="32">
        <v>0.72044846719709021</v>
      </c>
      <c r="CX254" s="32">
        <v>0.27955153280290984</v>
      </c>
      <c r="CY254" s="27">
        <v>2797714726.1199999</v>
      </c>
      <c r="CZ254" s="20">
        <v>121</v>
      </c>
      <c r="DA254" s="66">
        <f>IF(OR(CZ254="",CZ254="-"),"NA",IF(CZ254&gt;300,1,IF(CZ254&gt;200,2,IF(CZ254&gt;100,3,IF(CZ254&gt;50,4,IF(CZ254&gt;40,5,IF(CZ254&gt;30,6,IF(CZ254&gt;20,7,IF(CZ254&gt;10,8,IF(CZ254&lt;=9,9,”ERROR”))))))))))</f>
        <v>3</v>
      </c>
      <c r="DB254" s="20">
        <v>1593</v>
      </c>
      <c r="DC254" s="20">
        <v>53.1</v>
      </c>
      <c r="DD254" s="22">
        <v>2E-3</v>
      </c>
      <c r="DE254" s="20">
        <v>0</v>
      </c>
      <c r="DF254" s="20"/>
      <c r="DG254" s="20" t="s">
        <v>16</v>
      </c>
      <c r="DH254" s="20" t="s">
        <v>16</v>
      </c>
      <c r="DI254" s="20">
        <v>2</v>
      </c>
      <c r="DJ254" s="20"/>
      <c r="DK254" s="20" t="s">
        <v>16</v>
      </c>
      <c r="DL254" s="20" t="s">
        <v>16</v>
      </c>
      <c r="DM254" s="20" t="s">
        <v>16</v>
      </c>
      <c r="DN254" s="20"/>
      <c r="DO254" s="33">
        <f t="shared" si="52"/>
        <v>1</v>
      </c>
      <c r="DP254" s="33">
        <f t="shared" si="53"/>
        <v>1</v>
      </c>
      <c r="DQ254" s="33">
        <f t="shared" si="54"/>
        <v>0</v>
      </c>
      <c r="DR254" s="33">
        <f t="shared" si="55"/>
        <v>0</v>
      </c>
      <c r="DS254" s="27">
        <f t="shared" si="56"/>
        <v>1157439743</v>
      </c>
      <c r="DT254" s="27">
        <f t="shared" si="57"/>
        <v>1157439743</v>
      </c>
      <c r="DU254" s="27">
        <f t="shared" si="58"/>
        <v>0</v>
      </c>
      <c r="DV254" s="27">
        <f t="shared" si="59"/>
        <v>0</v>
      </c>
      <c r="DW254" s="27">
        <f t="shared" si="64"/>
        <v>1157439743</v>
      </c>
      <c r="DX254" s="20">
        <v>12</v>
      </c>
      <c r="DY254" s="20">
        <v>310</v>
      </c>
      <c r="DZ254" s="20">
        <v>14</v>
      </c>
      <c r="EA254" s="20">
        <v>79753026.239999995</v>
      </c>
      <c r="EB254" s="20">
        <v>1157439743</v>
      </c>
      <c r="EC254" s="30">
        <v>0.2</v>
      </c>
      <c r="ED254" s="20">
        <v>1</v>
      </c>
      <c r="EE254" s="30">
        <v>0.1</v>
      </c>
      <c r="EF254" s="30">
        <v>0.1</v>
      </c>
      <c r="EG254" s="27" t="s">
        <v>403</v>
      </c>
      <c r="EH254" s="20">
        <v>1157439743</v>
      </c>
      <c r="EI254" s="20">
        <v>38</v>
      </c>
      <c r="EJ254" s="20">
        <v>8</v>
      </c>
      <c r="EK254" s="20">
        <v>3</v>
      </c>
      <c r="EL254" s="20" t="s">
        <v>281</v>
      </c>
      <c r="EM254" s="20" t="s">
        <v>802</v>
      </c>
      <c r="EN254" s="20" t="s">
        <v>16</v>
      </c>
      <c r="EO254" s="20" t="s">
        <v>16</v>
      </c>
      <c r="EP254" s="20" t="s">
        <v>16</v>
      </c>
      <c r="EQ254" s="20" t="s">
        <v>16</v>
      </c>
      <c r="ER254" s="20" t="s">
        <v>16</v>
      </c>
      <c r="ES254" s="20" t="s">
        <v>16</v>
      </c>
      <c r="ET254" s="20" t="s">
        <v>16</v>
      </c>
      <c r="EU254" s="25" t="s">
        <v>617</v>
      </c>
      <c r="EV254" s="20" t="s">
        <v>16</v>
      </c>
      <c r="EW254" s="20" t="s">
        <v>830</v>
      </c>
      <c r="EX254" s="34">
        <v>119</v>
      </c>
      <c r="EY254" s="59">
        <v>0.23350000000000001</v>
      </c>
      <c r="EZ254" s="21"/>
    </row>
    <row r="255" spans="1:156" s="64" customFormat="1" ht="12.75" customHeight="1" x14ac:dyDescent="0.2">
      <c r="A255" s="64" t="s">
        <v>16</v>
      </c>
      <c r="B255" s="64" t="s">
        <v>296</v>
      </c>
      <c r="C255" s="64" t="s">
        <v>16</v>
      </c>
      <c r="D255" s="64" t="s">
        <v>16</v>
      </c>
      <c r="E255" s="64" t="s">
        <v>16</v>
      </c>
      <c r="F255" s="64" t="s">
        <v>296</v>
      </c>
      <c r="G255" s="20" t="s">
        <v>194</v>
      </c>
      <c r="H255" s="20">
        <v>6227</v>
      </c>
      <c r="I255" s="22" t="s">
        <v>358</v>
      </c>
      <c r="J255" s="22" t="s">
        <v>802</v>
      </c>
      <c r="K255" s="23">
        <v>1</v>
      </c>
      <c r="L255" s="23">
        <v>1</v>
      </c>
      <c r="M255" s="23">
        <v>9</v>
      </c>
      <c r="N255" s="23">
        <v>8</v>
      </c>
      <c r="O255" s="24" t="s">
        <v>832</v>
      </c>
      <c r="P255" s="24" t="s">
        <v>832</v>
      </c>
      <c r="Q255" s="20" t="s">
        <v>16</v>
      </c>
      <c r="R255" s="20" t="s">
        <v>779</v>
      </c>
      <c r="S255" s="20">
        <v>284</v>
      </c>
      <c r="T255" s="25" t="s">
        <v>721</v>
      </c>
      <c r="U255" s="20" t="s">
        <v>695</v>
      </c>
      <c r="V255" s="20" t="s">
        <v>251</v>
      </c>
      <c r="W255" s="26" t="s">
        <v>16</v>
      </c>
      <c r="X255" s="20" t="s">
        <v>16</v>
      </c>
      <c r="Y255" s="20" t="s">
        <v>16</v>
      </c>
      <c r="Z255" s="20" t="str">
        <f t="shared" si="50"/>
        <v>-</v>
      </c>
      <c r="AA255" s="20" t="s">
        <v>833</v>
      </c>
      <c r="AB255" s="20">
        <v>46101</v>
      </c>
      <c r="AC255" s="27">
        <v>4140344828</v>
      </c>
      <c r="AD255" s="20" t="s">
        <v>281</v>
      </c>
      <c r="AE255" s="20" t="s">
        <v>16</v>
      </c>
      <c r="AF255" s="20" t="s">
        <v>16</v>
      </c>
      <c r="AG255" s="20" t="s">
        <v>16</v>
      </c>
      <c r="AH255" s="20" t="s">
        <v>16</v>
      </c>
      <c r="AI255" s="20" t="s">
        <v>16</v>
      </c>
      <c r="AJ255" s="20" t="s">
        <v>16</v>
      </c>
      <c r="AK255" s="20" t="s">
        <v>16</v>
      </c>
      <c r="AL255" s="20" t="s">
        <v>16</v>
      </c>
      <c r="AM255" s="20" t="s">
        <v>16</v>
      </c>
      <c r="AN255" s="20" t="s">
        <v>16</v>
      </c>
      <c r="AO255" s="20" t="s">
        <v>16</v>
      </c>
      <c r="AP255" s="28">
        <v>42797</v>
      </c>
      <c r="AQ255" s="26">
        <v>42517</v>
      </c>
      <c r="AR255" s="26" t="s">
        <v>16</v>
      </c>
      <c r="AS255" s="20">
        <v>30</v>
      </c>
      <c r="AT255" s="26">
        <v>42810</v>
      </c>
      <c r="AU255" s="26">
        <v>42557</v>
      </c>
      <c r="AV255" s="26">
        <v>42565</v>
      </c>
      <c r="AW255" s="28">
        <v>42571</v>
      </c>
      <c r="AX255" s="28">
        <v>42580</v>
      </c>
      <c r="AY255" s="28">
        <v>42585</v>
      </c>
      <c r="AZ255" s="28">
        <v>42594</v>
      </c>
      <c r="BA255" s="28" t="s">
        <v>16</v>
      </c>
      <c r="BB255" s="29">
        <v>1</v>
      </c>
      <c r="BC255" s="26">
        <v>42608</v>
      </c>
      <c r="BD255" s="26">
        <v>44201</v>
      </c>
      <c r="BE255" s="26">
        <v>42632</v>
      </c>
      <c r="BF255" s="20" t="s">
        <v>802</v>
      </c>
      <c r="BG255" s="30">
        <v>0.4</v>
      </c>
      <c r="BH255" s="27">
        <v>462975897.20000005</v>
      </c>
      <c r="BI255" s="20">
        <v>1</v>
      </c>
      <c r="BJ255" s="20">
        <v>8</v>
      </c>
      <c r="BK255" s="22">
        <v>6.8904689615448933E-2</v>
      </c>
      <c r="BL255" s="20">
        <v>79753026.239999995</v>
      </c>
      <c r="BM255" s="20" t="s">
        <v>16</v>
      </c>
      <c r="BN255" s="20" t="s">
        <v>16</v>
      </c>
      <c r="BO255" s="20">
        <v>38</v>
      </c>
      <c r="BP255" s="20">
        <v>27</v>
      </c>
      <c r="BQ255" s="20">
        <v>26</v>
      </c>
      <c r="BR255" s="20">
        <v>22</v>
      </c>
      <c r="BS255" s="20" t="s">
        <v>16</v>
      </c>
      <c r="BT255" s="20">
        <v>1534</v>
      </c>
      <c r="BU255" s="20">
        <v>197</v>
      </c>
      <c r="BV255" s="20">
        <v>1</v>
      </c>
      <c r="BW255" s="20">
        <v>8</v>
      </c>
      <c r="BX255" s="20">
        <v>3</v>
      </c>
      <c r="BY255" s="20" t="s">
        <v>289</v>
      </c>
      <c r="BZ255" s="20" t="s">
        <v>341</v>
      </c>
      <c r="CA255" s="20" t="s">
        <v>16</v>
      </c>
      <c r="CB255" s="20">
        <v>1</v>
      </c>
      <c r="CC255" s="20">
        <v>0</v>
      </c>
      <c r="CD255" s="20">
        <v>2</v>
      </c>
      <c r="CE255" s="20">
        <f t="shared" si="65"/>
        <v>3</v>
      </c>
      <c r="CF255" s="20" t="str">
        <f t="shared" si="61"/>
        <v>YES</v>
      </c>
      <c r="CG255" s="20" t="str">
        <f t="shared" si="62"/>
        <v>YES</v>
      </c>
      <c r="CH255" s="20">
        <v>5</v>
      </c>
      <c r="CI255" s="27">
        <v>3</v>
      </c>
      <c r="CJ255" s="27">
        <v>519052477.97000003</v>
      </c>
      <c r="CK255" s="21">
        <v>1</v>
      </c>
      <c r="CL255" s="27">
        <v>1724993357.49</v>
      </c>
      <c r="CM255" s="20" t="s">
        <v>16</v>
      </c>
      <c r="CN255" s="20" t="s">
        <v>16</v>
      </c>
      <c r="CO255" s="20" t="s">
        <v>16</v>
      </c>
      <c r="CP255" s="20" t="s">
        <v>16</v>
      </c>
      <c r="CQ255" s="20" t="s">
        <v>16</v>
      </c>
      <c r="CR255" s="20" t="s">
        <v>16</v>
      </c>
      <c r="CS255" s="27">
        <v>1157439743</v>
      </c>
      <c r="CT255" s="79">
        <f>IF(OR(CS255="",CS255="-"),"NA",IF(CS255&gt;10000000000,1,IF(CS255&gt;3000000000,2,IF(CS255&gt;1000000000,3,IF(CS255&gt;600000000,4,IF(CS255&gt;200000000,5,IF(CS255&gt;100000000,6,IF(CS255&gt;50000000,7,IF(CS255&gt;30000000,8,IF(CS255&gt;10000000,9,IF(CS255&gt;7000000,10,IF(CS255&gt;4000000,11,IF(CS255&gt;2000000,12,IF(CS255&gt;1000000,13,IF(CS255&gt;700000,14,IF(CS255&gt;600000,15,IF(CS255&gt;500000,16,IF(CS255&gt;400000,17,IF(CS255&gt;300000,18,IF(CS255&gt;200000,19,IF(CS255&gt;=0,20,ERROR”)))))))))))))))))))))</f>
        <v>3</v>
      </c>
      <c r="CU255" s="27">
        <v>1342630101.8799999</v>
      </c>
      <c r="CV255" s="27">
        <f t="shared" si="48"/>
        <v>2982905085</v>
      </c>
      <c r="CW255" s="32">
        <v>0.72044846719709021</v>
      </c>
      <c r="CX255" s="32">
        <v>0.27955153280290984</v>
      </c>
      <c r="CY255" s="27">
        <v>2797714726.1199999</v>
      </c>
      <c r="CZ255" s="20">
        <v>121</v>
      </c>
      <c r="DA255" s="66">
        <f>IF(OR(CZ255="",CZ255="-"),"NA",IF(CZ255&gt;300,1,IF(CZ255&gt;200,2,IF(CZ255&gt;100,3,IF(CZ255&gt;50,4,IF(CZ255&gt;40,5,IF(CZ255&gt;30,6,IF(CZ255&gt;20,7,IF(CZ255&gt;10,8,IF(CZ255&lt;=9,9,”ERROR”))))))))))</f>
        <v>3</v>
      </c>
      <c r="DB255" s="20">
        <v>1593</v>
      </c>
      <c r="DC255" s="20">
        <v>53.1</v>
      </c>
      <c r="DD255" s="22">
        <v>2E-3</v>
      </c>
      <c r="DE255" s="20">
        <v>0</v>
      </c>
      <c r="DF255" s="20"/>
      <c r="DG255" s="20" t="s">
        <v>16</v>
      </c>
      <c r="DH255" s="20" t="s">
        <v>16</v>
      </c>
      <c r="DI255" s="20">
        <v>2</v>
      </c>
      <c r="DJ255" s="20"/>
      <c r="DK255" s="20" t="s">
        <v>16</v>
      </c>
      <c r="DL255" s="20" t="s">
        <v>16</v>
      </c>
      <c r="DM255" s="20" t="s">
        <v>16</v>
      </c>
      <c r="DN255" s="20"/>
      <c r="DO255" s="33">
        <f t="shared" si="52"/>
        <v>1</v>
      </c>
      <c r="DP255" s="33">
        <f t="shared" si="53"/>
        <v>1</v>
      </c>
      <c r="DQ255" s="33">
        <f t="shared" si="54"/>
        <v>0</v>
      </c>
      <c r="DR255" s="33">
        <f t="shared" si="55"/>
        <v>0</v>
      </c>
      <c r="DS255" s="27">
        <f t="shared" si="56"/>
        <v>1157439743</v>
      </c>
      <c r="DT255" s="27">
        <f t="shared" si="57"/>
        <v>1157439743</v>
      </c>
      <c r="DU255" s="27">
        <f t="shared" si="58"/>
        <v>0</v>
      </c>
      <c r="DV255" s="27">
        <f t="shared" si="59"/>
        <v>0</v>
      </c>
      <c r="DW255" s="27">
        <f t="shared" si="64"/>
        <v>1157439743</v>
      </c>
      <c r="DX255" s="20">
        <v>12</v>
      </c>
      <c r="DY255" s="20">
        <v>310</v>
      </c>
      <c r="DZ255" s="20">
        <v>14</v>
      </c>
      <c r="EA255" s="20">
        <v>79753026.239999995</v>
      </c>
      <c r="EB255" s="20">
        <v>1157439743</v>
      </c>
      <c r="EC255" s="30">
        <v>0.2</v>
      </c>
      <c r="ED255" s="20">
        <v>1</v>
      </c>
      <c r="EE255" s="30">
        <v>0.1</v>
      </c>
      <c r="EF255" s="30">
        <v>0.1</v>
      </c>
      <c r="EG255" s="27" t="s">
        <v>403</v>
      </c>
      <c r="EH255" s="20">
        <v>1157439743</v>
      </c>
      <c r="EI255" s="20">
        <v>38</v>
      </c>
      <c r="EJ255" s="20">
        <v>8</v>
      </c>
      <c r="EK255" s="20">
        <v>3</v>
      </c>
      <c r="EL255" s="20" t="s">
        <v>281</v>
      </c>
      <c r="EM255" s="20" t="s">
        <v>802</v>
      </c>
      <c r="EN255" s="20" t="s">
        <v>16</v>
      </c>
      <c r="EO255" s="20" t="s">
        <v>16</v>
      </c>
      <c r="EP255" s="20" t="s">
        <v>16</v>
      </c>
      <c r="EQ255" s="20" t="s">
        <v>16</v>
      </c>
      <c r="ER255" s="20" t="s">
        <v>16</v>
      </c>
      <c r="ES255" s="20" t="s">
        <v>779</v>
      </c>
      <c r="ET255" s="20">
        <v>284</v>
      </c>
      <c r="EU255" s="25" t="s">
        <v>721</v>
      </c>
      <c r="EV255" s="20" t="s">
        <v>695</v>
      </c>
      <c r="EW255" s="20" t="s">
        <v>251</v>
      </c>
      <c r="EX255" s="34">
        <v>119</v>
      </c>
      <c r="EY255" s="59">
        <v>0.23350000000000001</v>
      </c>
      <c r="EZ255" s="21"/>
    </row>
    <row r="256" spans="1:156" s="64" customFormat="1" ht="12.75" customHeight="1" x14ac:dyDescent="0.2">
      <c r="A256" s="64" t="s">
        <v>16</v>
      </c>
      <c r="B256" s="64" t="s">
        <v>296</v>
      </c>
      <c r="C256" s="64" t="s">
        <v>16</v>
      </c>
      <c r="D256" s="64" t="s">
        <v>16</v>
      </c>
      <c r="E256" s="64" t="s">
        <v>16</v>
      </c>
      <c r="F256" s="64" t="s">
        <v>296</v>
      </c>
      <c r="G256" s="20" t="s">
        <v>194</v>
      </c>
      <c r="H256" s="20">
        <v>6228</v>
      </c>
      <c r="I256" s="22" t="s">
        <v>358</v>
      </c>
      <c r="J256" s="22" t="s">
        <v>802</v>
      </c>
      <c r="K256" s="23">
        <v>1</v>
      </c>
      <c r="L256" s="23">
        <v>1</v>
      </c>
      <c r="M256" s="23">
        <v>9</v>
      </c>
      <c r="N256" s="23">
        <v>9</v>
      </c>
      <c r="O256" s="24" t="s">
        <v>834</v>
      </c>
      <c r="P256" s="20" t="s">
        <v>835</v>
      </c>
      <c r="Q256" s="20" t="s">
        <v>16</v>
      </c>
      <c r="R256" s="20" t="s">
        <v>779</v>
      </c>
      <c r="S256" s="20">
        <v>284</v>
      </c>
      <c r="T256" s="25" t="s">
        <v>731</v>
      </c>
      <c r="U256" s="20" t="s">
        <v>695</v>
      </c>
      <c r="V256" s="20" t="s">
        <v>251</v>
      </c>
      <c r="W256" s="26">
        <v>37953</v>
      </c>
      <c r="X256" s="20">
        <v>10</v>
      </c>
      <c r="Y256" s="20" t="s">
        <v>836</v>
      </c>
      <c r="Z256" s="20">
        <f t="shared" si="50"/>
        <v>4655</v>
      </c>
      <c r="AA256" s="20" t="s">
        <v>833</v>
      </c>
      <c r="AB256" s="20">
        <v>46101</v>
      </c>
      <c r="AC256" s="27">
        <v>4140344828</v>
      </c>
      <c r="AD256" s="20" t="s">
        <v>281</v>
      </c>
      <c r="AE256" s="20" t="s">
        <v>16</v>
      </c>
      <c r="AF256" s="20" t="s">
        <v>16</v>
      </c>
      <c r="AG256" s="20" t="s">
        <v>16</v>
      </c>
      <c r="AH256" s="20" t="s">
        <v>16</v>
      </c>
      <c r="AI256" s="20" t="s">
        <v>16</v>
      </c>
      <c r="AJ256" s="20" t="s">
        <v>16</v>
      </c>
      <c r="AK256" s="20" t="s">
        <v>16</v>
      </c>
      <c r="AL256" s="20" t="s">
        <v>16</v>
      </c>
      <c r="AM256" s="20" t="s">
        <v>16</v>
      </c>
      <c r="AN256" s="20" t="s">
        <v>16</v>
      </c>
      <c r="AO256" s="20" t="s">
        <v>16</v>
      </c>
      <c r="AP256" s="28">
        <v>42797</v>
      </c>
      <c r="AQ256" s="26">
        <v>42517</v>
      </c>
      <c r="AR256" s="26" t="s">
        <v>16</v>
      </c>
      <c r="AS256" s="20">
        <v>30</v>
      </c>
      <c r="AT256" s="26">
        <v>42810</v>
      </c>
      <c r="AU256" s="26">
        <v>42557</v>
      </c>
      <c r="AV256" s="26">
        <v>42565</v>
      </c>
      <c r="AW256" s="28">
        <v>42571</v>
      </c>
      <c r="AX256" s="28">
        <v>42580</v>
      </c>
      <c r="AY256" s="28">
        <v>42585</v>
      </c>
      <c r="AZ256" s="28">
        <v>42594</v>
      </c>
      <c r="BA256" s="28" t="s">
        <v>16</v>
      </c>
      <c r="BB256" s="29">
        <v>1</v>
      </c>
      <c r="BC256" s="26">
        <v>42608</v>
      </c>
      <c r="BD256" s="26">
        <v>44201</v>
      </c>
      <c r="BE256" s="26">
        <v>42632</v>
      </c>
      <c r="BF256" s="20" t="s">
        <v>802</v>
      </c>
      <c r="BG256" s="30">
        <v>0.4</v>
      </c>
      <c r="BH256" s="27">
        <v>462975897.20000005</v>
      </c>
      <c r="BI256" s="20">
        <v>1</v>
      </c>
      <c r="BJ256" s="20">
        <v>8</v>
      </c>
      <c r="BK256" s="22">
        <v>6.8904689615448933E-2</v>
      </c>
      <c r="BL256" s="20">
        <v>79753026.239999995</v>
      </c>
      <c r="BM256" s="20" t="s">
        <v>16</v>
      </c>
      <c r="BN256" s="20" t="s">
        <v>16</v>
      </c>
      <c r="BO256" s="20">
        <v>38</v>
      </c>
      <c r="BP256" s="20">
        <v>27</v>
      </c>
      <c r="BQ256" s="20">
        <v>26</v>
      </c>
      <c r="BR256" s="20">
        <v>22</v>
      </c>
      <c r="BS256" s="20" t="s">
        <v>16</v>
      </c>
      <c r="BT256" s="20">
        <v>1534</v>
      </c>
      <c r="BU256" s="20">
        <v>197</v>
      </c>
      <c r="BV256" s="20">
        <v>1</v>
      </c>
      <c r="BW256" s="20">
        <v>8</v>
      </c>
      <c r="BX256" s="20">
        <v>3</v>
      </c>
      <c r="BY256" s="20" t="s">
        <v>289</v>
      </c>
      <c r="BZ256" s="20" t="s">
        <v>341</v>
      </c>
      <c r="CA256" s="20" t="s">
        <v>16</v>
      </c>
      <c r="CB256" s="20">
        <v>1</v>
      </c>
      <c r="CC256" s="20">
        <v>0</v>
      </c>
      <c r="CD256" s="20">
        <v>2</v>
      </c>
      <c r="CE256" s="20">
        <f t="shared" si="65"/>
        <v>3</v>
      </c>
      <c r="CF256" s="20" t="str">
        <f t="shared" si="61"/>
        <v>YES</v>
      </c>
      <c r="CG256" s="20" t="str">
        <f t="shared" si="62"/>
        <v>YES</v>
      </c>
      <c r="CH256" s="20">
        <v>5</v>
      </c>
      <c r="CI256" s="27">
        <v>3</v>
      </c>
      <c r="CJ256" s="27">
        <v>519052477.97000003</v>
      </c>
      <c r="CK256" s="21">
        <v>1</v>
      </c>
      <c r="CL256" s="27">
        <v>1724993357.49</v>
      </c>
      <c r="CM256" s="20" t="s">
        <v>16</v>
      </c>
      <c r="CN256" s="20" t="s">
        <v>16</v>
      </c>
      <c r="CO256" s="20" t="s">
        <v>16</v>
      </c>
      <c r="CP256" s="20" t="s">
        <v>16</v>
      </c>
      <c r="CQ256" s="20" t="s">
        <v>16</v>
      </c>
      <c r="CR256" s="20" t="s">
        <v>16</v>
      </c>
      <c r="CS256" s="27">
        <v>1157439743</v>
      </c>
      <c r="CT256" s="79">
        <f>IF(OR(CS256="",CS256="-"),"NA",IF(CS256&gt;10000000000,1,IF(CS256&gt;3000000000,2,IF(CS256&gt;1000000000,3,IF(CS256&gt;600000000,4,IF(CS256&gt;200000000,5,IF(CS256&gt;100000000,6,IF(CS256&gt;50000000,7,IF(CS256&gt;30000000,8,IF(CS256&gt;10000000,9,IF(CS256&gt;7000000,10,IF(CS256&gt;4000000,11,IF(CS256&gt;2000000,12,IF(CS256&gt;1000000,13,IF(CS256&gt;700000,14,IF(CS256&gt;600000,15,IF(CS256&gt;500000,16,IF(CS256&gt;400000,17,IF(CS256&gt;300000,18,IF(CS256&gt;200000,19,IF(CS256&gt;=0,20,ERROR”)))))))))))))))))))))</f>
        <v>3</v>
      </c>
      <c r="CU256" s="27">
        <v>1342630101.8799999</v>
      </c>
      <c r="CV256" s="27">
        <f t="shared" si="48"/>
        <v>2982905085</v>
      </c>
      <c r="CW256" s="32">
        <v>0.72044846719709021</v>
      </c>
      <c r="CX256" s="32">
        <v>0.27955153280290984</v>
      </c>
      <c r="CY256" s="27">
        <v>2797714726.1199999</v>
      </c>
      <c r="CZ256" s="20">
        <v>121</v>
      </c>
      <c r="DA256" s="66">
        <f>IF(OR(CZ256="",CZ256="-"),"NA",IF(CZ256&gt;300,1,IF(CZ256&gt;200,2,IF(CZ256&gt;100,3,IF(CZ256&gt;50,4,IF(CZ256&gt;40,5,IF(CZ256&gt;30,6,IF(CZ256&gt;20,7,IF(CZ256&gt;10,8,IF(CZ256&lt;=9,9,”ERROR”))))))))))</f>
        <v>3</v>
      </c>
      <c r="DB256" s="20">
        <v>1593</v>
      </c>
      <c r="DC256" s="20">
        <v>53.1</v>
      </c>
      <c r="DD256" s="22">
        <v>2E-3</v>
      </c>
      <c r="DE256" s="20">
        <v>0</v>
      </c>
      <c r="DF256" s="20"/>
      <c r="DG256" s="20" t="s">
        <v>16</v>
      </c>
      <c r="DH256" s="20" t="s">
        <v>16</v>
      </c>
      <c r="DI256" s="20">
        <v>2</v>
      </c>
      <c r="DJ256" s="20"/>
      <c r="DK256" s="20" t="s">
        <v>16</v>
      </c>
      <c r="DL256" s="20" t="s">
        <v>16</v>
      </c>
      <c r="DM256" s="20" t="s">
        <v>16</v>
      </c>
      <c r="DN256" s="20"/>
      <c r="DO256" s="33">
        <f t="shared" si="52"/>
        <v>1</v>
      </c>
      <c r="DP256" s="33">
        <f t="shared" si="53"/>
        <v>1</v>
      </c>
      <c r="DQ256" s="33">
        <f t="shared" si="54"/>
        <v>0</v>
      </c>
      <c r="DR256" s="33">
        <f t="shared" si="55"/>
        <v>0</v>
      </c>
      <c r="DS256" s="27">
        <f t="shared" si="56"/>
        <v>1157439743</v>
      </c>
      <c r="DT256" s="27">
        <f t="shared" si="57"/>
        <v>1157439743</v>
      </c>
      <c r="DU256" s="27">
        <f t="shared" si="58"/>
        <v>0</v>
      </c>
      <c r="DV256" s="27">
        <f t="shared" si="59"/>
        <v>0</v>
      </c>
      <c r="DW256" s="27">
        <f t="shared" si="64"/>
        <v>1157439743</v>
      </c>
      <c r="DX256" s="20">
        <v>12</v>
      </c>
      <c r="DY256" s="20">
        <v>310</v>
      </c>
      <c r="DZ256" s="20">
        <v>14</v>
      </c>
      <c r="EA256" s="20">
        <v>79753026.239999995</v>
      </c>
      <c r="EB256" s="20">
        <v>1157439743</v>
      </c>
      <c r="EC256" s="30">
        <v>0.2</v>
      </c>
      <c r="ED256" s="20">
        <v>1</v>
      </c>
      <c r="EE256" s="30">
        <v>0.1</v>
      </c>
      <c r="EF256" s="30">
        <v>0.1</v>
      </c>
      <c r="EG256" s="27" t="s">
        <v>403</v>
      </c>
      <c r="EH256" s="20">
        <v>1157439743</v>
      </c>
      <c r="EI256" s="20">
        <v>38</v>
      </c>
      <c r="EJ256" s="20">
        <v>8</v>
      </c>
      <c r="EK256" s="20">
        <v>3</v>
      </c>
      <c r="EL256" s="20" t="s">
        <v>281</v>
      </c>
      <c r="EM256" s="20" t="s">
        <v>802</v>
      </c>
      <c r="EN256" s="20" t="s">
        <v>16</v>
      </c>
      <c r="EO256" s="20" t="s">
        <v>16</v>
      </c>
      <c r="EP256" s="20" t="s">
        <v>16</v>
      </c>
      <c r="EQ256" s="20" t="s">
        <v>16</v>
      </c>
      <c r="ER256" s="20" t="s">
        <v>16</v>
      </c>
      <c r="ES256" s="20" t="s">
        <v>779</v>
      </c>
      <c r="ET256" s="20">
        <v>284</v>
      </c>
      <c r="EU256" s="25" t="s">
        <v>731</v>
      </c>
      <c r="EV256" s="20" t="s">
        <v>695</v>
      </c>
      <c r="EW256" s="20" t="s">
        <v>251</v>
      </c>
      <c r="EX256" s="34">
        <v>119</v>
      </c>
      <c r="EY256" s="59">
        <v>0.23350000000000001</v>
      </c>
      <c r="EZ256" s="21"/>
    </row>
    <row r="257" spans="1:158" s="64" customFormat="1" ht="12.75" customHeight="1" x14ac:dyDescent="0.2">
      <c r="A257" s="64" t="s">
        <v>1049</v>
      </c>
      <c r="B257" s="64" t="s">
        <v>436</v>
      </c>
      <c r="C257" s="64">
        <v>842194</v>
      </c>
      <c r="D257" s="64" t="s">
        <v>1049</v>
      </c>
      <c r="E257" s="64" t="s">
        <v>1050</v>
      </c>
      <c r="F257" s="64" t="s">
        <v>436</v>
      </c>
      <c r="G257" s="20" t="s">
        <v>194</v>
      </c>
      <c r="H257" s="20">
        <v>6290</v>
      </c>
      <c r="I257" s="30" t="s">
        <v>195</v>
      </c>
      <c r="J257" s="22" t="s">
        <v>1051</v>
      </c>
      <c r="K257" s="23">
        <v>0</v>
      </c>
      <c r="L257" s="23">
        <v>1</v>
      </c>
      <c r="M257" s="23" t="s">
        <v>16</v>
      </c>
      <c r="N257" s="23">
        <v>1</v>
      </c>
      <c r="O257" s="24" t="s">
        <v>1052</v>
      </c>
      <c r="P257" s="20" t="s">
        <v>1053</v>
      </c>
      <c r="Q257" s="20" t="s">
        <v>1054</v>
      </c>
      <c r="R257" s="20" t="s">
        <v>1055</v>
      </c>
      <c r="S257" s="20">
        <v>111</v>
      </c>
      <c r="T257" s="25">
        <v>94903</v>
      </c>
      <c r="U257" s="20" t="s">
        <v>1056</v>
      </c>
      <c r="V257" s="20" t="s">
        <v>1057</v>
      </c>
      <c r="W257" s="26" t="s">
        <v>16</v>
      </c>
      <c r="X257" s="20" t="s">
        <v>16</v>
      </c>
      <c r="Y257" s="20" t="s">
        <v>1058</v>
      </c>
      <c r="Z257" s="20" t="str">
        <f t="shared" si="50"/>
        <v>-</v>
      </c>
      <c r="AA257" s="20" t="s">
        <v>1059</v>
      </c>
      <c r="AB257" s="20">
        <v>46101</v>
      </c>
      <c r="AC257" s="27">
        <v>121700000</v>
      </c>
      <c r="AD257" s="20" t="s">
        <v>281</v>
      </c>
      <c r="AE257" s="20" t="s">
        <v>16</v>
      </c>
      <c r="AF257" s="20" t="s">
        <v>16</v>
      </c>
      <c r="AG257" s="20" t="s">
        <v>16</v>
      </c>
      <c r="AH257" s="20" t="s">
        <v>16</v>
      </c>
      <c r="AI257" s="20" t="s">
        <v>16</v>
      </c>
      <c r="AJ257" s="20" t="s">
        <v>16</v>
      </c>
      <c r="AK257" s="20" t="s">
        <v>16</v>
      </c>
      <c r="AL257" s="20" t="s">
        <v>16</v>
      </c>
      <c r="AM257" s="20" t="s">
        <v>16</v>
      </c>
      <c r="AN257" s="20" t="s">
        <v>16</v>
      </c>
      <c r="AO257" s="20" t="s">
        <v>16</v>
      </c>
      <c r="AP257" s="26">
        <v>42811</v>
      </c>
      <c r="AQ257" s="26" t="s">
        <v>16</v>
      </c>
      <c r="AR257" s="26" t="s">
        <v>16</v>
      </c>
      <c r="AS257" s="20" t="s">
        <v>16</v>
      </c>
      <c r="AT257" s="26">
        <v>42822</v>
      </c>
      <c r="AU257" s="26">
        <v>42202</v>
      </c>
      <c r="AV257" s="26">
        <v>42208</v>
      </c>
      <c r="AW257" s="28">
        <v>42213</v>
      </c>
      <c r="AX257" s="28" t="s">
        <v>16</v>
      </c>
      <c r="AY257" s="28" t="s">
        <v>16</v>
      </c>
      <c r="AZ257" s="28" t="s">
        <v>16</v>
      </c>
      <c r="BA257" s="28" t="s">
        <v>16</v>
      </c>
      <c r="BB257" s="29">
        <v>0</v>
      </c>
      <c r="BC257" s="26">
        <v>42300</v>
      </c>
      <c r="BD257" s="26">
        <v>43759</v>
      </c>
      <c r="BE257" s="26">
        <v>42257</v>
      </c>
      <c r="BF257" s="20" t="s">
        <v>1051</v>
      </c>
      <c r="BG257" s="30">
        <v>0.3</v>
      </c>
      <c r="BH257" s="27">
        <v>41024862.690000005</v>
      </c>
      <c r="BI257" s="20">
        <v>1</v>
      </c>
      <c r="BJ257" s="20">
        <v>5</v>
      </c>
      <c r="BK257" s="22">
        <v>4.1675348993105911E-2</v>
      </c>
      <c r="BL257" s="20">
        <v>5699084.9000000004</v>
      </c>
      <c r="BM257" s="20">
        <v>8</v>
      </c>
      <c r="BN257" s="20">
        <v>7</v>
      </c>
      <c r="BO257" s="20">
        <v>7</v>
      </c>
      <c r="BP257" s="20" t="s">
        <v>16</v>
      </c>
      <c r="BQ257" s="20" t="s">
        <v>16</v>
      </c>
      <c r="BR257" s="20" t="s">
        <v>16</v>
      </c>
      <c r="BS257" s="20" t="s">
        <v>16</v>
      </c>
      <c r="BT257" s="20">
        <v>379</v>
      </c>
      <c r="BU257" s="20">
        <v>73</v>
      </c>
      <c r="BV257" s="20">
        <v>1</v>
      </c>
      <c r="BW257" s="20">
        <v>5</v>
      </c>
      <c r="BX257" s="20">
        <v>3</v>
      </c>
      <c r="BY257" s="20" t="s">
        <v>289</v>
      </c>
      <c r="BZ257" s="20" t="s">
        <v>341</v>
      </c>
      <c r="CA257" s="20" t="s">
        <v>16</v>
      </c>
      <c r="CB257" s="20">
        <v>1</v>
      </c>
      <c r="CC257" s="20">
        <v>0</v>
      </c>
      <c r="CD257" s="20">
        <v>2</v>
      </c>
      <c r="CE257" s="20">
        <f t="shared" si="65"/>
        <v>3</v>
      </c>
      <c r="CF257" s="20" t="str">
        <f t="shared" si="61"/>
        <v>YES</v>
      </c>
      <c r="CG257" s="20" t="str">
        <f t="shared" si="62"/>
        <v>YES</v>
      </c>
      <c r="CH257" s="20">
        <v>2</v>
      </c>
      <c r="CI257" s="27">
        <v>3</v>
      </c>
      <c r="CJ257" s="27">
        <v>13097100.029999999</v>
      </c>
      <c r="CK257" s="21">
        <v>1</v>
      </c>
      <c r="CL257" s="27">
        <v>13097100.029999999</v>
      </c>
      <c r="CM257" s="20" t="s">
        <v>16</v>
      </c>
      <c r="CN257" s="20" t="s">
        <v>16</v>
      </c>
      <c r="CO257" s="20" t="s">
        <v>16</v>
      </c>
      <c r="CP257" s="20" t="s">
        <v>16</v>
      </c>
      <c r="CQ257" s="20" t="s">
        <v>16</v>
      </c>
      <c r="CR257" s="20" t="s">
        <v>16</v>
      </c>
      <c r="CS257" s="27">
        <v>136749542.30000001</v>
      </c>
      <c r="CT257" s="79">
        <f>IF(OR(CS257="",CS257="-"),"NA",IF(CS257&gt;10000000000,1,IF(CS257&gt;3000000000,2,IF(CS257&gt;1000000000,3,IF(CS257&gt;600000000,4,IF(CS257&gt;200000000,5,IF(CS257&gt;100000000,6,IF(CS257&gt;50000000,7,IF(CS257&gt;30000000,8,IF(CS257&gt;10000000,9,IF(CS257&gt;7000000,10,IF(CS257&gt;4000000,11,IF(CS257&gt;2000000,12,IF(CS257&gt;1000000,13,IF(CS257&gt;700000,14,IF(CS257&gt;600000,15,IF(CS257&gt;500000,16,IF(CS257&gt;400000,17,IF(CS257&gt;300000,18,IF(CS257&gt;200000,19,IF(CS257&gt;=0,20,ERROR”)))))))))))))))))))))</f>
        <v>6</v>
      </c>
      <c r="CU257" s="27">
        <v>158629469.06799999</v>
      </c>
      <c r="CV257" s="27">
        <f t="shared" si="48"/>
        <v>-15049542.300000012</v>
      </c>
      <c r="CW257" s="32">
        <v>-0.12366098849630248</v>
      </c>
      <c r="CX257" s="32">
        <v>1.1236609884963025</v>
      </c>
      <c r="CY257" s="27">
        <v>-36929469.067999989</v>
      </c>
      <c r="CZ257" s="20">
        <v>119</v>
      </c>
      <c r="DA257" s="66">
        <f>IF(OR(CZ257="",CZ257="-"),"NA",IF(CZ257&gt;300,1,IF(CZ257&gt;200,2,IF(CZ257&gt;100,3,IF(CZ257&gt;50,4,IF(CZ257&gt;40,5,IF(CZ257&gt;30,6,IF(CZ257&gt;20,7,IF(CZ257&gt;10,8,IF(CZ257&lt;=9,9,”ERROR”))))))))))</f>
        <v>3</v>
      </c>
      <c r="DB257" s="20">
        <v>1459</v>
      </c>
      <c r="DC257" s="20">
        <v>48.633333333333333</v>
      </c>
      <c r="DD257" s="30">
        <v>0.01</v>
      </c>
      <c r="DE257" s="20">
        <v>1</v>
      </c>
      <c r="DF257" s="20">
        <v>1</v>
      </c>
      <c r="DG257" s="20" t="s">
        <v>1022</v>
      </c>
      <c r="DH257" s="20">
        <v>6</v>
      </c>
      <c r="DI257" s="20">
        <v>2</v>
      </c>
      <c r="DJ257" s="20">
        <v>2</v>
      </c>
      <c r="DK257" s="20" t="s">
        <v>16</v>
      </c>
      <c r="DL257" s="20" t="s">
        <v>16</v>
      </c>
      <c r="DM257" s="20" t="s">
        <v>16</v>
      </c>
      <c r="DN257" s="20"/>
      <c r="DO257" s="33">
        <f t="shared" si="52"/>
        <v>1</v>
      </c>
      <c r="DP257" s="33">
        <f t="shared" si="53"/>
        <v>1</v>
      </c>
      <c r="DQ257" s="33">
        <f t="shared" si="54"/>
        <v>0</v>
      </c>
      <c r="DR257" s="33">
        <f t="shared" si="55"/>
        <v>0</v>
      </c>
      <c r="DS257" s="27">
        <f t="shared" si="56"/>
        <v>136749542.30000001</v>
      </c>
      <c r="DT257" s="27">
        <f t="shared" si="57"/>
        <v>136749542.30000001</v>
      </c>
      <c r="DU257" s="27">
        <f t="shared" si="58"/>
        <v>0</v>
      </c>
      <c r="DV257" s="27">
        <f t="shared" si="59"/>
        <v>0</v>
      </c>
      <c r="DW257" s="27">
        <f t="shared" si="64"/>
        <v>136749542.30000001</v>
      </c>
      <c r="DX257" s="20">
        <v>10</v>
      </c>
      <c r="DY257" s="20">
        <v>90</v>
      </c>
      <c r="DZ257" s="20">
        <v>9</v>
      </c>
      <c r="EA257" s="20">
        <v>5699084.9000000004</v>
      </c>
      <c r="EB257" s="20">
        <v>136749542.30000001</v>
      </c>
      <c r="EC257" s="30">
        <v>0.1</v>
      </c>
      <c r="ED257" s="20" t="s">
        <v>437</v>
      </c>
      <c r="EE257" s="30">
        <v>0.1</v>
      </c>
      <c r="EF257" s="30">
        <v>0.1</v>
      </c>
      <c r="EG257" s="27" t="s">
        <v>403</v>
      </c>
      <c r="EH257" s="20">
        <v>136749542.30000001</v>
      </c>
      <c r="EI257" s="20">
        <v>8</v>
      </c>
      <c r="EJ257" s="20">
        <v>5</v>
      </c>
      <c r="EK257" s="20">
        <v>3</v>
      </c>
      <c r="EL257" s="20" t="s">
        <v>281</v>
      </c>
      <c r="EM257" s="20" t="s">
        <v>1051</v>
      </c>
      <c r="EN257" s="20" t="s">
        <v>16</v>
      </c>
      <c r="EO257" s="20" t="s">
        <v>16</v>
      </c>
      <c r="EP257" s="20" t="s">
        <v>16</v>
      </c>
      <c r="EQ257" s="20">
        <v>379</v>
      </c>
      <c r="ER257" s="20" t="s">
        <v>1061</v>
      </c>
      <c r="ES257" s="20" t="s">
        <v>1062</v>
      </c>
      <c r="ET257" s="20">
        <v>111</v>
      </c>
      <c r="EU257" s="20">
        <v>94903</v>
      </c>
      <c r="EV257" s="20" t="s">
        <v>1063</v>
      </c>
      <c r="EW257" s="20" t="s">
        <v>1063</v>
      </c>
      <c r="EX257" s="34">
        <v>48</v>
      </c>
      <c r="EY257" s="59">
        <v>0.47189999999999999</v>
      </c>
      <c r="EZ257" s="21"/>
    </row>
    <row r="258" spans="1:158" s="64" customFormat="1" ht="12.75" customHeight="1" x14ac:dyDescent="0.2">
      <c r="A258" s="64" t="s">
        <v>3570</v>
      </c>
      <c r="B258" s="64" t="s">
        <v>25</v>
      </c>
      <c r="C258" s="64">
        <v>1167082</v>
      </c>
      <c r="D258" s="64" t="s">
        <v>3570</v>
      </c>
      <c r="E258" s="64" t="s">
        <v>3571</v>
      </c>
      <c r="F258" s="64" t="s">
        <v>25</v>
      </c>
      <c r="G258" s="33" t="s">
        <v>194</v>
      </c>
      <c r="H258" s="33">
        <v>6220</v>
      </c>
      <c r="I258" s="33" t="s">
        <v>358</v>
      </c>
      <c r="J258" s="33" t="s">
        <v>3572</v>
      </c>
      <c r="K258" s="33">
        <v>1</v>
      </c>
      <c r="L258" s="23">
        <v>1</v>
      </c>
      <c r="M258" s="33">
        <v>7</v>
      </c>
      <c r="N258" s="23">
        <v>1</v>
      </c>
      <c r="O258" s="24" t="s">
        <v>360</v>
      </c>
      <c r="P258" s="33" t="s">
        <v>361</v>
      </c>
      <c r="Q258" s="33" t="s">
        <v>362</v>
      </c>
      <c r="R258" s="20" t="s">
        <v>363</v>
      </c>
      <c r="S258" s="33">
        <v>46</v>
      </c>
      <c r="T258" s="25" t="s">
        <v>364</v>
      </c>
      <c r="U258" s="33" t="s">
        <v>365</v>
      </c>
      <c r="V258" s="33" t="s">
        <v>251</v>
      </c>
      <c r="W258" s="40" t="s">
        <v>366</v>
      </c>
      <c r="X258" s="33">
        <v>93</v>
      </c>
      <c r="Y258" s="33" t="s">
        <v>251</v>
      </c>
      <c r="Z258" s="20" t="str">
        <f t="shared" si="50"/>
        <v>-</v>
      </c>
      <c r="AA258" s="33" t="s">
        <v>3573</v>
      </c>
      <c r="AB258" s="20">
        <v>46101</v>
      </c>
      <c r="AC258" s="46">
        <v>837100000</v>
      </c>
      <c r="AD258" s="33" t="s">
        <v>281</v>
      </c>
      <c r="AE258" s="33" t="s">
        <v>3574</v>
      </c>
      <c r="AF258" s="33" t="s">
        <v>16</v>
      </c>
      <c r="AG258" s="33" t="s">
        <v>16</v>
      </c>
      <c r="AH258" s="33" t="s">
        <v>16</v>
      </c>
      <c r="AI258" s="33" t="s">
        <v>16</v>
      </c>
      <c r="AJ258" s="33" t="s">
        <v>16</v>
      </c>
      <c r="AK258" s="33" t="s">
        <v>16</v>
      </c>
      <c r="AL258" s="33" t="s">
        <v>16</v>
      </c>
      <c r="AM258" s="33" t="s">
        <v>16</v>
      </c>
      <c r="AN258" s="33" t="s">
        <v>16</v>
      </c>
      <c r="AO258" s="33" t="s">
        <v>16</v>
      </c>
      <c r="AP258" s="26">
        <v>42831</v>
      </c>
      <c r="AQ258" s="26">
        <v>42650</v>
      </c>
      <c r="AR258" s="26" t="s">
        <v>16</v>
      </c>
      <c r="AS258" s="20">
        <v>3</v>
      </c>
      <c r="AT258" s="26">
        <v>42858</v>
      </c>
      <c r="AU258" s="26">
        <v>42656</v>
      </c>
      <c r="AV258" s="26">
        <v>42663</v>
      </c>
      <c r="AW258" s="33" t="s">
        <v>16</v>
      </c>
      <c r="AX258" s="33" t="s">
        <v>16</v>
      </c>
      <c r="AY258" s="33" t="s">
        <v>16</v>
      </c>
      <c r="AZ258" s="33" t="s">
        <v>16</v>
      </c>
      <c r="BA258" s="33" t="s">
        <v>16</v>
      </c>
      <c r="BB258" s="36">
        <v>1</v>
      </c>
      <c r="BC258" s="26">
        <v>42698</v>
      </c>
      <c r="BD258" s="26">
        <v>44012</v>
      </c>
      <c r="BE258" s="26">
        <v>42692</v>
      </c>
      <c r="BF258" s="33" t="s">
        <v>3575</v>
      </c>
      <c r="BG258" s="39">
        <v>0.1</v>
      </c>
      <c r="BH258" s="27">
        <v>37151895.192000002</v>
      </c>
      <c r="BI258" s="33" t="s">
        <v>16</v>
      </c>
      <c r="BJ258" s="33">
        <v>10</v>
      </c>
      <c r="BK258" s="33" t="s">
        <v>16</v>
      </c>
      <c r="BL258" s="33" t="s">
        <v>16</v>
      </c>
      <c r="BM258" s="33">
        <v>28</v>
      </c>
      <c r="BN258" s="33">
        <v>33</v>
      </c>
      <c r="BO258" s="33" t="s">
        <v>16</v>
      </c>
      <c r="BP258" s="33" t="s">
        <v>16</v>
      </c>
      <c r="BQ258" s="33" t="s">
        <v>16</v>
      </c>
      <c r="BR258" s="33" t="s">
        <v>16</v>
      </c>
      <c r="BS258" s="33" t="s">
        <v>16</v>
      </c>
      <c r="BT258" s="33">
        <v>504</v>
      </c>
      <c r="BU258" s="33">
        <v>645</v>
      </c>
      <c r="BV258" s="33">
        <v>1</v>
      </c>
      <c r="BW258" s="33">
        <v>11</v>
      </c>
      <c r="BX258" s="33">
        <v>4</v>
      </c>
      <c r="BY258" s="33">
        <v>1</v>
      </c>
      <c r="BZ258" s="33">
        <v>2</v>
      </c>
      <c r="CA258" s="33" t="s">
        <v>16</v>
      </c>
      <c r="CB258" s="33">
        <v>2</v>
      </c>
      <c r="CC258" s="33">
        <v>0</v>
      </c>
      <c r="CD258" s="33">
        <v>2</v>
      </c>
      <c r="CE258" s="20">
        <f t="shared" si="51"/>
        <v>4</v>
      </c>
      <c r="CF258" s="20" t="str">
        <f t="shared" si="61"/>
        <v>YES</v>
      </c>
      <c r="CG258" s="20" t="str">
        <f t="shared" si="62"/>
        <v>YES</v>
      </c>
      <c r="CH258" s="33">
        <v>7</v>
      </c>
      <c r="CI258" s="27">
        <v>4</v>
      </c>
      <c r="CJ258" s="27">
        <v>16487016.699999999</v>
      </c>
      <c r="CK258" s="21">
        <v>1</v>
      </c>
      <c r="CL258" s="27">
        <v>218426694.40000001</v>
      </c>
      <c r="CM258" s="33" t="s">
        <v>16</v>
      </c>
      <c r="CN258" s="33" t="s">
        <v>16</v>
      </c>
      <c r="CO258" s="33" t="s">
        <v>16</v>
      </c>
      <c r="CP258" s="33" t="s">
        <v>16</v>
      </c>
      <c r="CQ258" s="33" t="s">
        <v>16</v>
      </c>
      <c r="CR258" s="33" t="s">
        <v>16</v>
      </c>
      <c r="CS258" s="27">
        <v>371518951.92000002</v>
      </c>
      <c r="CT258" s="79">
        <f>IF(OR(CS258="",CS258="-"),"NA",IF(CS258&gt;10000000000,1,IF(CS258&gt;3000000000,2,IF(CS258&gt;1000000000,3,IF(CS258&gt;600000000,4,IF(CS258&gt;200000000,5,IF(CS258&gt;100000000,6,IF(CS258&gt;50000000,7,IF(CS258&gt;30000000,8,IF(CS258&gt;10000000,9,IF(CS258&gt;7000000,10,IF(CS258&gt;4000000,11,IF(CS258&gt;2000000,12,IF(CS258&gt;1000000,13,IF(CS258&gt;700000,14,IF(CS258&gt;600000,15,IF(CS258&gt;500000,16,IF(CS258&gt;400000,17,IF(CS258&gt;300000,18,IF(CS258&gt;200000,19,IF(CS258&gt;=0,20,ERROR”)))))))))))))))))))))</f>
        <v>5</v>
      </c>
      <c r="CU258" s="27">
        <v>430961984.19999999</v>
      </c>
      <c r="CV258" s="27">
        <f t="shared" ref="CV258:CV321" si="66">(AC258-CS258)</f>
        <v>465581048.07999998</v>
      </c>
      <c r="CW258" s="32">
        <v>0.55618330913869307</v>
      </c>
      <c r="CX258" s="32">
        <v>0.44381669086130693</v>
      </c>
      <c r="CY258" s="27">
        <v>406138015.76999998</v>
      </c>
      <c r="CZ258" s="33">
        <v>50</v>
      </c>
      <c r="DA258" s="66">
        <f>IF(OR(CZ258="",CZ258="-"),"NA",IF(CZ258&gt;300,1,IF(CZ258&gt;200,2,IF(CZ258&gt;100,3,IF(CZ258&gt;50,4,IF(CZ258&gt;40,5,IF(CZ258&gt;30,6,IF(CZ258&gt;20,7,IF(CZ258&gt;10,8,IF(CZ258&lt;=9,9,”ERROR”))))))))))</f>
        <v>5</v>
      </c>
      <c r="DB258" s="33">
        <v>1296</v>
      </c>
      <c r="DC258" s="33">
        <v>43</v>
      </c>
      <c r="DD258" s="20" t="s">
        <v>16</v>
      </c>
      <c r="DE258" s="33">
        <v>1</v>
      </c>
      <c r="DF258" s="33">
        <v>1</v>
      </c>
      <c r="DG258" s="33" t="s">
        <v>3929</v>
      </c>
      <c r="DH258" s="33">
        <v>1</v>
      </c>
      <c r="DI258" s="23">
        <v>2</v>
      </c>
      <c r="DJ258" s="23">
        <v>2</v>
      </c>
      <c r="DK258" s="23" t="s">
        <v>16</v>
      </c>
      <c r="DL258" s="23" t="s">
        <v>16</v>
      </c>
      <c r="DM258" s="23" t="s">
        <v>16</v>
      </c>
      <c r="DN258" s="23"/>
      <c r="DO258" s="33">
        <f t="shared" si="52"/>
        <v>3</v>
      </c>
      <c r="DP258" s="33">
        <f t="shared" si="53"/>
        <v>3</v>
      </c>
      <c r="DQ258" s="33">
        <f t="shared" si="54"/>
        <v>0</v>
      </c>
      <c r="DR258" s="33">
        <f t="shared" si="55"/>
        <v>0</v>
      </c>
      <c r="DS258" s="27">
        <f t="shared" si="56"/>
        <v>393283209.74000001</v>
      </c>
      <c r="DT258" s="27">
        <f t="shared" si="57"/>
        <v>393283209.74000001</v>
      </c>
      <c r="DU258" s="27">
        <f t="shared" si="58"/>
        <v>0</v>
      </c>
      <c r="DV258" s="27">
        <f t="shared" si="59"/>
        <v>0</v>
      </c>
      <c r="DW258" s="27">
        <f t="shared" si="64"/>
        <v>131094403.24666667</v>
      </c>
      <c r="DX258" s="33">
        <v>13</v>
      </c>
      <c r="DY258" s="33">
        <v>133</v>
      </c>
      <c r="DZ258" s="33">
        <v>10</v>
      </c>
      <c r="EA258" s="33" t="s">
        <v>16</v>
      </c>
      <c r="EB258" s="46">
        <v>371518951.92000002</v>
      </c>
      <c r="EC258" s="33">
        <v>0</v>
      </c>
      <c r="ED258" s="33" t="s">
        <v>16</v>
      </c>
      <c r="EE258" s="33">
        <v>0</v>
      </c>
      <c r="EF258" s="33">
        <v>3332410.7</v>
      </c>
      <c r="EG258" s="33" t="s">
        <v>403</v>
      </c>
      <c r="EH258" s="46">
        <v>371518951.92000002</v>
      </c>
      <c r="EI258" s="33">
        <v>61</v>
      </c>
      <c r="EJ258" s="33">
        <v>11</v>
      </c>
      <c r="EK258" s="33">
        <v>2</v>
      </c>
      <c r="EL258" s="20" t="s">
        <v>281</v>
      </c>
      <c r="EM258" s="20" t="s">
        <v>3575</v>
      </c>
      <c r="EN258" s="20" t="s">
        <v>16</v>
      </c>
      <c r="EO258" s="33" t="s">
        <v>3574</v>
      </c>
      <c r="EP258" s="20" t="s">
        <v>16</v>
      </c>
      <c r="EQ258" s="33" t="s">
        <v>16</v>
      </c>
      <c r="ER258" s="33" t="s">
        <v>404</v>
      </c>
      <c r="ES258" s="33" t="s">
        <v>16</v>
      </c>
      <c r="ET258" s="33" t="s">
        <v>16</v>
      </c>
      <c r="EU258" s="33" t="s">
        <v>16</v>
      </c>
      <c r="EV258" s="33" t="s">
        <v>16</v>
      </c>
      <c r="EW258" s="33" t="s">
        <v>16</v>
      </c>
      <c r="EX258" s="34">
        <v>35</v>
      </c>
      <c r="EY258" s="59">
        <v>0.49180000000000001</v>
      </c>
      <c r="EZ258" s="21"/>
    </row>
    <row r="259" spans="1:158" s="64" customFormat="1" ht="12.75" customHeight="1" x14ac:dyDescent="0.2">
      <c r="A259" s="64" t="s">
        <v>16</v>
      </c>
      <c r="B259" s="64" t="s">
        <v>25</v>
      </c>
      <c r="C259" s="64" t="s">
        <v>16</v>
      </c>
      <c r="D259" s="64" t="s">
        <v>16</v>
      </c>
      <c r="E259" s="64" t="s">
        <v>16</v>
      </c>
      <c r="F259" s="64" t="s">
        <v>25</v>
      </c>
      <c r="G259" s="33" t="s">
        <v>4831</v>
      </c>
      <c r="H259" s="33">
        <v>6221</v>
      </c>
      <c r="I259" s="33" t="s">
        <v>358</v>
      </c>
      <c r="J259" s="33" t="s">
        <v>3572</v>
      </c>
      <c r="K259" s="33">
        <v>1</v>
      </c>
      <c r="L259" s="23">
        <v>1</v>
      </c>
      <c r="M259" s="33">
        <v>7</v>
      </c>
      <c r="N259" s="23">
        <v>2</v>
      </c>
      <c r="O259" s="33" t="s">
        <v>3576</v>
      </c>
      <c r="P259" s="33" t="s">
        <v>3577</v>
      </c>
      <c r="Q259" s="33" t="s">
        <v>3578</v>
      </c>
      <c r="R259" s="33" t="s">
        <v>3579</v>
      </c>
      <c r="S259" s="33">
        <v>4</v>
      </c>
      <c r="T259" s="33">
        <v>54080</v>
      </c>
      <c r="U259" s="33" t="s">
        <v>3580</v>
      </c>
      <c r="V259" s="33" t="s">
        <v>3581</v>
      </c>
      <c r="W259" s="40">
        <v>33513</v>
      </c>
      <c r="X259" s="33">
        <v>104</v>
      </c>
      <c r="Y259" s="33" t="s">
        <v>576</v>
      </c>
      <c r="Z259" s="20">
        <f t="shared" ref="Z259:Z322" si="67">IFERROR(_xlfn.DAYS(BC259,W259),"-")</f>
        <v>9185</v>
      </c>
      <c r="AA259" s="33" t="s">
        <v>3582</v>
      </c>
      <c r="AB259" s="20">
        <v>46101</v>
      </c>
      <c r="AC259" s="46">
        <v>837100000</v>
      </c>
      <c r="AD259" s="33" t="s">
        <v>281</v>
      </c>
      <c r="AE259" s="33" t="s">
        <v>16</v>
      </c>
      <c r="AF259" s="33" t="s">
        <v>16</v>
      </c>
      <c r="AG259" s="33" t="s">
        <v>16</v>
      </c>
      <c r="AH259" s="33" t="s">
        <v>16</v>
      </c>
      <c r="AI259" s="33" t="s">
        <v>16</v>
      </c>
      <c r="AJ259" s="33" t="s">
        <v>16</v>
      </c>
      <c r="AK259" s="33" t="s">
        <v>16</v>
      </c>
      <c r="AL259" s="33" t="s">
        <v>16</v>
      </c>
      <c r="AM259" s="33" t="s">
        <v>16</v>
      </c>
      <c r="AN259" s="33" t="s">
        <v>16</v>
      </c>
      <c r="AO259" s="33" t="s">
        <v>16</v>
      </c>
      <c r="AP259" s="28">
        <v>42831</v>
      </c>
      <c r="AQ259" s="26" t="s">
        <v>16</v>
      </c>
      <c r="AR259" s="26" t="s">
        <v>16</v>
      </c>
      <c r="AS259" s="20" t="s">
        <v>16</v>
      </c>
      <c r="AT259" s="26">
        <v>42871</v>
      </c>
      <c r="AU259" s="26">
        <v>42656</v>
      </c>
      <c r="AV259" s="26">
        <v>42663</v>
      </c>
      <c r="AW259" s="33" t="s">
        <v>16</v>
      </c>
      <c r="AX259" s="33" t="s">
        <v>16</v>
      </c>
      <c r="AY259" s="33" t="s">
        <v>16</v>
      </c>
      <c r="AZ259" s="33" t="s">
        <v>16</v>
      </c>
      <c r="BA259" s="33" t="s">
        <v>16</v>
      </c>
      <c r="BB259" s="36">
        <v>1</v>
      </c>
      <c r="BC259" s="26">
        <v>42698</v>
      </c>
      <c r="BD259" s="26">
        <v>44012</v>
      </c>
      <c r="BE259" s="26" t="s">
        <v>16</v>
      </c>
      <c r="BF259" s="33" t="s">
        <v>16</v>
      </c>
      <c r="BG259" s="39">
        <v>0.1</v>
      </c>
      <c r="BH259" s="27">
        <v>37151895.192000002</v>
      </c>
      <c r="BI259" s="33" t="s">
        <v>16</v>
      </c>
      <c r="BJ259" s="33" t="s">
        <v>16</v>
      </c>
      <c r="BK259" s="33" t="s">
        <v>16</v>
      </c>
      <c r="BL259" s="33" t="s">
        <v>16</v>
      </c>
      <c r="BM259" s="33" t="s">
        <v>16</v>
      </c>
      <c r="BN259" s="33" t="s">
        <v>16</v>
      </c>
      <c r="BO259" s="33" t="s">
        <v>16</v>
      </c>
      <c r="BP259" s="33" t="s">
        <v>16</v>
      </c>
      <c r="BQ259" s="33" t="s">
        <v>16</v>
      </c>
      <c r="BR259" s="33" t="s">
        <v>16</v>
      </c>
      <c r="BS259" s="33" t="s">
        <v>16</v>
      </c>
      <c r="BT259" s="33" t="s">
        <v>16</v>
      </c>
      <c r="BU259" s="33" t="s">
        <v>16</v>
      </c>
      <c r="BV259" s="33">
        <v>1</v>
      </c>
      <c r="BW259" s="33">
        <v>11</v>
      </c>
      <c r="BX259" s="33">
        <v>4</v>
      </c>
      <c r="BY259" s="33">
        <v>1</v>
      </c>
      <c r="BZ259" s="33">
        <v>2</v>
      </c>
      <c r="CA259" s="33" t="s">
        <v>16</v>
      </c>
      <c r="CB259" s="33">
        <v>2</v>
      </c>
      <c r="CC259" s="33">
        <v>0</v>
      </c>
      <c r="CD259" s="33">
        <v>2</v>
      </c>
      <c r="CE259" s="20">
        <f t="shared" ref="CE259:CE322" si="68">SUM(CB259:CD259)</f>
        <v>4</v>
      </c>
      <c r="CF259" s="20" t="str">
        <f t="shared" si="61"/>
        <v>YES</v>
      </c>
      <c r="CG259" s="20" t="str">
        <f t="shared" si="62"/>
        <v>YES</v>
      </c>
      <c r="CH259" s="33">
        <v>7</v>
      </c>
      <c r="CI259" s="27" t="s">
        <v>16</v>
      </c>
      <c r="CJ259" s="27" t="s">
        <v>16</v>
      </c>
      <c r="CK259" s="21">
        <v>1</v>
      </c>
      <c r="CL259" s="27" t="s">
        <v>16</v>
      </c>
      <c r="CM259" s="33" t="s">
        <v>16</v>
      </c>
      <c r="CN259" s="33" t="s">
        <v>16</v>
      </c>
      <c r="CO259" s="33" t="s">
        <v>16</v>
      </c>
      <c r="CP259" s="33" t="s">
        <v>16</v>
      </c>
      <c r="CQ259" s="33" t="s">
        <v>16</v>
      </c>
      <c r="CR259" s="33" t="s">
        <v>16</v>
      </c>
      <c r="CS259" s="27">
        <v>371518951.92000002</v>
      </c>
      <c r="CT259" s="79">
        <f>IF(OR(CS259="",CS259="-"),"NA",IF(CS259&gt;10000000000,1,IF(CS259&gt;3000000000,2,IF(CS259&gt;1000000000,3,IF(CS259&gt;600000000,4,IF(CS259&gt;200000000,5,IF(CS259&gt;100000000,6,IF(CS259&gt;50000000,7,IF(CS259&gt;30000000,8,IF(CS259&gt;10000000,9,IF(CS259&gt;7000000,10,IF(CS259&gt;4000000,11,IF(CS259&gt;2000000,12,IF(CS259&gt;1000000,13,IF(CS259&gt;700000,14,IF(CS259&gt;600000,15,IF(CS259&gt;500000,16,IF(CS259&gt;400000,17,IF(CS259&gt;300000,18,IF(CS259&gt;200000,19,IF(CS259&gt;=0,20,ERROR”)))))))))))))))))))))</f>
        <v>5</v>
      </c>
      <c r="CU259" s="27" t="s">
        <v>16</v>
      </c>
      <c r="CV259" s="27">
        <f t="shared" si="66"/>
        <v>465581048.07999998</v>
      </c>
      <c r="CW259" s="27" t="s">
        <v>16</v>
      </c>
      <c r="CX259" s="27" t="s">
        <v>16</v>
      </c>
      <c r="CY259" s="27" t="s">
        <v>16</v>
      </c>
      <c r="CZ259" s="33" t="s">
        <v>16</v>
      </c>
      <c r="DA259" s="33" t="s">
        <v>16</v>
      </c>
      <c r="DB259" s="33" t="s">
        <v>16</v>
      </c>
      <c r="DC259" s="33" t="s">
        <v>16</v>
      </c>
      <c r="DD259" s="33" t="s">
        <v>16</v>
      </c>
      <c r="DE259" s="33" t="s">
        <v>16</v>
      </c>
      <c r="DF259" s="33"/>
      <c r="DG259" s="33" t="s">
        <v>16</v>
      </c>
      <c r="DH259" s="33" t="s">
        <v>16</v>
      </c>
      <c r="DI259" s="23" t="s">
        <v>16</v>
      </c>
      <c r="DJ259" s="23"/>
      <c r="DK259" s="23" t="s">
        <v>16</v>
      </c>
      <c r="DL259" s="23" t="s">
        <v>16</v>
      </c>
      <c r="DM259" s="23" t="s">
        <v>16</v>
      </c>
      <c r="DN259" s="23"/>
      <c r="DO259" s="33">
        <f t="shared" ref="DO259:DO322" si="69">COUNTIF($P$2:$P$338,P259)</f>
        <v>1</v>
      </c>
      <c r="DP259" s="33">
        <f t="shared" ref="DP259:DP322" si="70">COUNTIFS($AD$2:$AD$338, "LP",$P$2:$P$338,P259)</f>
        <v>1</v>
      </c>
      <c r="DQ259" s="33">
        <f t="shared" ref="DQ259:DQ322" si="71">COUNTIFS($AD$2:$AD$338, "AD",$P$2:$P$338,P259)</f>
        <v>0</v>
      </c>
      <c r="DR259" s="33">
        <f t="shared" ref="DR259:DR322" si="72">COUNTIFS($AD$2:$AD$338, "IR", $P$2:$P$338,P259)</f>
        <v>0</v>
      </c>
      <c r="DS259" s="27">
        <f t="shared" ref="DS259:DS322" si="73">SUMIF($P$2:$P$338,P259,$CS$2:$CS$338)</f>
        <v>371518951.92000002</v>
      </c>
      <c r="DT259" s="27">
        <f t="shared" ref="DT259:DT322" si="74">SUMIFS($CS$2:$CS$338,$AD$2:$AD$338,"LP",$P$2:$P$338,P259)</f>
        <v>371518951.92000002</v>
      </c>
      <c r="DU259" s="27">
        <f t="shared" ref="DU259:DU322" si="75">SUMIFS($CS$2:$CS$338,$AD$2:$AD$338,"IR",$P$2:$P$338,P259 )</f>
        <v>0</v>
      </c>
      <c r="DV259" s="27">
        <f t="shared" ref="DV259:DV322" si="76">SUMIFS($CS$2:$CS$338,$AD$2:$AD$338,"AD",$P$2:$P$338,P259)</f>
        <v>0</v>
      </c>
      <c r="DW259" s="27">
        <f t="shared" si="64"/>
        <v>371518951.92000002</v>
      </c>
      <c r="DX259" s="33">
        <v>13</v>
      </c>
      <c r="DY259" s="33">
        <v>133</v>
      </c>
      <c r="DZ259" s="33">
        <v>10</v>
      </c>
      <c r="EA259" s="33" t="s">
        <v>16</v>
      </c>
      <c r="EB259" s="33" t="s">
        <v>16</v>
      </c>
      <c r="EC259" s="33">
        <v>0</v>
      </c>
      <c r="ED259" s="33" t="s">
        <v>16</v>
      </c>
      <c r="EE259" s="33">
        <v>0</v>
      </c>
      <c r="EF259" s="33">
        <v>0</v>
      </c>
      <c r="EG259" s="33" t="s">
        <v>16</v>
      </c>
      <c r="EH259" s="33" t="s">
        <v>16</v>
      </c>
      <c r="EI259" s="33" t="s">
        <v>16</v>
      </c>
      <c r="EJ259" s="33" t="s">
        <v>16</v>
      </c>
      <c r="EK259" s="33" t="s">
        <v>16</v>
      </c>
      <c r="EL259" s="20" t="s">
        <v>281</v>
      </c>
      <c r="EM259" s="20" t="s">
        <v>16</v>
      </c>
      <c r="EN259" s="20" t="s">
        <v>16</v>
      </c>
      <c r="EO259" s="33" t="s">
        <v>16</v>
      </c>
      <c r="EP259" s="20" t="s">
        <v>16</v>
      </c>
      <c r="EQ259" s="33" t="s">
        <v>16</v>
      </c>
      <c r="ER259" s="33" t="s">
        <v>3583</v>
      </c>
      <c r="ES259" s="33" t="s">
        <v>821</v>
      </c>
      <c r="ET259" s="33" t="s">
        <v>3612</v>
      </c>
      <c r="EU259" s="33">
        <v>11560</v>
      </c>
      <c r="EV259" s="33" t="s">
        <v>365</v>
      </c>
      <c r="EW259" s="33" t="s">
        <v>251</v>
      </c>
      <c r="EX259" s="34">
        <v>208</v>
      </c>
      <c r="EY259" s="59">
        <v>0.49180000000000001</v>
      </c>
      <c r="EZ259" s="21"/>
    </row>
    <row r="260" spans="1:158" s="64" customFormat="1" ht="12.75" customHeight="1" x14ac:dyDescent="0.2">
      <c r="A260" s="64" t="s">
        <v>16</v>
      </c>
      <c r="B260" s="64" t="s">
        <v>25</v>
      </c>
      <c r="C260" s="64" t="s">
        <v>16</v>
      </c>
      <c r="D260" s="64" t="s">
        <v>16</v>
      </c>
      <c r="E260" s="64" t="s">
        <v>16</v>
      </c>
      <c r="F260" s="64" t="s">
        <v>25</v>
      </c>
      <c r="G260" s="33" t="s">
        <v>4837</v>
      </c>
      <c r="H260" s="33">
        <v>6222</v>
      </c>
      <c r="I260" s="33" t="s">
        <v>358</v>
      </c>
      <c r="J260" s="33" t="s">
        <v>3572</v>
      </c>
      <c r="K260" s="33">
        <v>1</v>
      </c>
      <c r="L260" s="23">
        <v>1</v>
      </c>
      <c r="M260" s="33">
        <v>7</v>
      </c>
      <c r="N260" s="23">
        <v>3</v>
      </c>
      <c r="O260" s="33" t="s">
        <v>3584</v>
      </c>
      <c r="P260" s="33" t="s">
        <v>3585</v>
      </c>
      <c r="Q260" s="33" t="s">
        <v>3586</v>
      </c>
      <c r="R260" s="33" t="s">
        <v>3587</v>
      </c>
      <c r="S260" s="33" t="s">
        <v>3588</v>
      </c>
      <c r="T260" s="33">
        <v>4100</v>
      </c>
      <c r="U260" s="33" t="s">
        <v>807</v>
      </c>
      <c r="V260" s="33" t="s">
        <v>251</v>
      </c>
      <c r="W260" s="40">
        <v>36210</v>
      </c>
      <c r="X260" s="33">
        <v>9</v>
      </c>
      <c r="Y260" s="33" t="s">
        <v>251</v>
      </c>
      <c r="Z260" s="20">
        <f t="shared" si="67"/>
        <v>6488</v>
      </c>
      <c r="AA260" s="33" t="s">
        <v>3589</v>
      </c>
      <c r="AB260" s="20">
        <v>46101</v>
      </c>
      <c r="AC260" s="46">
        <v>837100000</v>
      </c>
      <c r="AD260" s="33" t="s">
        <v>281</v>
      </c>
      <c r="AE260" s="33" t="s">
        <v>16</v>
      </c>
      <c r="AF260" s="33" t="s">
        <v>16</v>
      </c>
      <c r="AG260" s="33" t="s">
        <v>16</v>
      </c>
      <c r="AH260" s="33" t="s">
        <v>16</v>
      </c>
      <c r="AI260" s="33" t="s">
        <v>16</v>
      </c>
      <c r="AJ260" s="33" t="s">
        <v>16</v>
      </c>
      <c r="AK260" s="33" t="s">
        <v>16</v>
      </c>
      <c r="AL260" s="33" t="s">
        <v>16</v>
      </c>
      <c r="AM260" s="33" t="s">
        <v>16</v>
      </c>
      <c r="AN260" s="33" t="s">
        <v>16</v>
      </c>
      <c r="AO260" s="33" t="s">
        <v>16</v>
      </c>
      <c r="AP260" s="28">
        <v>42831</v>
      </c>
      <c r="AQ260" s="26" t="s">
        <v>16</v>
      </c>
      <c r="AR260" s="26" t="s">
        <v>16</v>
      </c>
      <c r="AS260" s="20" t="s">
        <v>16</v>
      </c>
      <c r="AT260" s="26">
        <v>42871</v>
      </c>
      <c r="AU260" s="26">
        <v>42656</v>
      </c>
      <c r="AV260" s="26">
        <v>42663</v>
      </c>
      <c r="AW260" s="33" t="s">
        <v>16</v>
      </c>
      <c r="AX260" s="33" t="s">
        <v>16</v>
      </c>
      <c r="AY260" s="33" t="s">
        <v>16</v>
      </c>
      <c r="AZ260" s="33" t="s">
        <v>16</v>
      </c>
      <c r="BA260" s="33" t="s">
        <v>16</v>
      </c>
      <c r="BB260" s="36">
        <v>1</v>
      </c>
      <c r="BC260" s="26">
        <v>42698</v>
      </c>
      <c r="BD260" s="26">
        <v>44012</v>
      </c>
      <c r="BE260" s="26" t="s">
        <v>16</v>
      </c>
      <c r="BF260" s="33" t="s">
        <v>16</v>
      </c>
      <c r="BG260" s="39">
        <v>0.1</v>
      </c>
      <c r="BH260" s="27">
        <v>37151895.192000002</v>
      </c>
      <c r="BI260" s="33" t="s">
        <v>16</v>
      </c>
      <c r="BJ260" s="33" t="s">
        <v>16</v>
      </c>
      <c r="BK260" s="33" t="s">
        <v>16</v>
      </c>
      <c r="BL260" s="33" t="s">
        <v>16</v>
      </c>
      <c r="BM260" s="33" t="s">
        <v>16</v>
      </c>
      <c r="BN260" s="33" t="s">
        <v>16</v>
      </c>
      <c r="BO260" s="33" t="s">
        <v>16</v>
      </c>
      <c r="BP260" s="33" t="s">
        <v>16</v>
      </c>
      <c r="BQ260" s="33" t="s">
        <v>16</v>
      </c>
      <c r="BR260" s="33" t="s">
        <v>16</v>
      </c>
      <c r="BS260" s="33" t="s">
        <v>16</v>
      </c>
      <c r="BT260" s="33" t="s">
        <v>16</v>
      </c>
      <c r="BU260" s="33" t="s">
        <v>16</v>
      </c>
      <c r="BV260" s="33">
        <v>1</v>
      </c>
      <c r="BW260" s="33">
        <v>11</v>
      </c>
      <c r="BX260" s="33">
        <v>4</v>
      </c>
      <c r="BY260" s="33">
        <v>1</v>
      </c>
      <c r="BZ260" s="33">
        <v>2</v>
      </c>
      <c r="CA260" s="33" t="s">
        <v>16</v>
      </c>
      <c r="CB260" s="33">
        <v>2</v>
      </c>
      <c r="CC260" s="33">
        <v>0</v>
      </c>
      <c r="CD260" s="33">
        <v>2</v>
      </c>
      <c r="CE260" s="20">
        <f t="shared" si="68"/>
        <v>4</v>
      </c>
      <c r="CF260" s="20" t="str">
        <f t="shared" si="61"/>
        <v>YES</v>
      </c>
      <c r="CG260" s="20" t="str">
        <f t="shared" si="62"/>
        <v>YES</v>
      </c>
      <c r="CH260" s="33">
        <v>7</v>
      </c>
      <c r="CI260" s="27" t="s">
        <v>16</v>
      </c>
      <c r="CJ260" s="27" t="s">
        <v>16</v>
      </c>
      <c r="CK260" s="21">
        <v>1</v>
      </c>
      <c r="CL260" s="27" t="s">
        <v>16</v>
      </c>
      <c r="CM260" s="33" t="s">
        <v>16</v>
      </c>
      <c r="CN260" s="33" t="s">
        <v>16</v>
      </c>
      <c r="CO260" s="33" t="s">
        <v>16</v>
      </c>
      <c r="CP260" s="33" t="s">
        <v>16</v>
      </c>
      <c r="CQ260" s="33" t="s">
        <v>16</v>
      </c>
      <c r="CR260" s="33" t="s">
        <v>16</v>
      </c>
      <c r="CS260" s="27">
        <v>371518951.92000002</v>
      </c>
      <c r="CT260" s="79">
        <f>IF(OR(CS260="",CS260="-"),"NA",IF(CS260&gt;10000000000,1,IF(CS260&gt;3000000000,2,IF(CS260&gt;1000000000,3,IF(CS260&gt;600000000,4,IF(CS260&gt;200000000,5,IF(CS260&gt;100000000,6,IF(CS260&gt;50000000,7,IF(CS260&gt;30000000,8,IF(CS260&gt;10000000,9,IF(CS260&gt;7000000,10,IF(CS260&gt;4000000,11,IF(CS260&gt;2000000,12,IF(CS260&gt;1000000,13,IF(CS260&gt;700000,14,IF(CS260&gt;600000,15,IF(CS260&gt;500000,16,IF(CS260&gt;400000,17,IF(CS260&gt;300000,18,IF(CS260&gt;200000,19,IF(CS260&gt;=0,20,ERROR”)))))))))))))))))))))</f>
        <v>5</v>
      </c>
      <c r="CU260" s="27" t="s">
        <v>16</v>
      </c>
      <c r="CV260" s="27">
        <f t="shared" si="66"/>
        <v>465581048.07999998</v>
      </c>
      <c r="CW260" s="27" t="s">
        <v>16</v>
      </c>
      <c r="CX260" s="27" t="s">
        <v>16</v>
      </c>
      <c r="CY260" s="27" t="s">
        <v>16</v>
      </c>
      <c r="CZ260" s="33" t="s">
        <v>16</v>
      </c>
      <c r="DA260" s="33" t="s">
        <v>16</v>
      </c>
      <c r="DB260" s="33" t="s">
        <v>16</v>
      </c>
      <c r="DC260" s="33" t="s">
        <v>16</v>
      </c>
      <c r="DD260" s="33" t="s">
        <v>16</v>
      </c>
      <c r="DE260" s="33" t="s">
        <v>16</v>
      </c>
      <c r="DF260" s="33"/>
      <c r="DG260" s="33" t="s">
        <v>16</v>
      </c>
      <c r="DH260" s="33" t="s">
        <v>16</v>
      </c>
      <c r="DI260" s="23" t="s">
        <v>16</v>
      </c>
      <c r="DJ260" s="23"/>
      <c r="DK260" s="23" t="s">
        <v>16</v>
      </c>
      <c r="DL260" s="23" t="s">
        <v>16</v>
      </c>
      <c r="DM260" s="23" t="s">
        <v>16</v>
      </c>
      <c r="DN260" s="23"/>
      <c r="DO260" s="33">
        <f t="shared" si="69"/>
        <v>1</v>
      </c>
      <c r="DP260" s="33">
        <f t="shared" si="70"/>
        <v>1</v>
      </c>
      <c r="DQ260" s="33">
        <f t="shared" si="71"/>
        <v>0</v>
      </c>
      <c r="DR260" s="33">
        <f t="shared" si="72"/>
        <v>0</v>
      </c>
      <c r="DS260" s="27">
        <f t="shared" si="73"/>
        <v>371518951.92000002</v>
      </c>
      <c r="DT260" s="27">
        <f t="shared" si="74"/>
        <v>371518951.92000002</v>
      </c>
      <c r="DU260" s="27">
        <f t="shared" si="75"/>
        <v>0</v>
      </c>
      <c r="DV260" s="27">
        <f t="shared" si="76"/>
        <v>0</v>
      </c>
      <c r="DW260" s="27">
        <f t="shared" si="64"/>
        <v>371518951.92000002</v>
      </c>
      <c r="DX260" s="33">
        <v>13</v>
      </c>
      <c r="DY260" s="33">
        <v>133</v>
      </c>
      <c r="DZ260" s="33">
        <v>10</v>
      </c>
      <c r="EA260" s="33" t="s">
        <v>16</v>
      </c>
      <c r="EB260" s="33" t="s">
        <v>16</v>
      </c>
      <c r="EC260" s="33">
        <v>0</v>
      </c>
      <c r="ED260" s="33" t="s">
        <v>16</v>
      </c>
      <c r="EE260" s="33">
        <v>0</v>
      </c>
      <c r="EF260" s="33">
        <v>0</v>
      </c>
      <c r="EG260" s="33" t="s">
        <v>16</v>
      </c>
      <c r="EH260" s="33" t="s">
        <v>16</v>
      </c>
      <c r="EI260" s="33" t="s">
        <v>16</v>
      </c>
      <c r="EJ260" s="33" t="s">
        <v>16</v>
      </c>
      <c r="EK260" s="33" t="s">
        <v>16</v>
      </c>
      <c r="EL260" s="20" t="s">
        <v>281</v>
      </c>
      <c r="EM260" s="20" t="s">
        <v>16</v>
      </c>
      <c r="EN260" s="20" t="s">
        <v>16</v>
      </c>
      <c r="EO260" s="33" t="s">
        <v>16</v>
      </c>
      <c r="EP260" s="20" t="s">
        <v>16</v>
      </c>
      <c r="EQ260" s="33" t="s">
        <v>16</v>
      </c>
      <c r="ER260" s="33" t="s">
        <v>3590</v>
      </c>
      <c r="ES260" s="33" t="s">
        <v>16</v>
      </c>
      <c r="ET260" s="33" t="s">
        <v>16</v>
      </c>
      <c r="EU260" s="33" t="s">
        <v>16</v>
      </c>
      <c r="EV260" s="33" t="s">
        <v>16</v>
      </c>
      <c r="EW260" s="33" t="s">
        <v>16</v>
      </c>
      <c r="EX260" s="34">
        <v>207</v>
      </c>
      <c r="EY260" s="59">
        <v>0.49180000000000001</v>
      </c>
      <c r="EZ260" s="21"/>
    </row>
    <row r="261" spans="1:158" s="64" customFormat="1" ht="12.75" customHeight="1" x14ac:dyDescent="0.2">
      <c r="A261" s="64" t="s">
        <v>16</v>
      </c>
      <c r="B261" s="64" t="s">
        <v>25</v>
      </c>
      <c r="C261" s="64" t="s">
        <v>16</v>
      </c>
      <c r="D261" s="64" t="s">
        <v>16</v>
      </c>
      <c r="E261" s="64" t="s">
        <v>16</v>
      </c>
      <c r="F261" s="64" t="s">
        <v>25</v>
      </c>
      <c r="G261" s="33" t="s">
        <v>4839</v>
      </c>
      <c r="H261" s="33">
        <v>6223</v>
      </c>
      <c r="I261" s="33" t="s">
        <v>358</v>
      </c>
      <c r="J261" s="33" t="s">
        <v>3572</v>
      </c>
      <c r="K261" s="33">
        <v>1</v>
      </c>
      <c r="L261" s="23">
        <v>1</v>
      </c>
      <c r="M261" s="33">
        <v>7</v>
      </c>
      <c r="N261" s="23">
        <v>4</v>
      </c>
      <c r="O261" s="24" t="s">
        <v>586</v>
      </c>
      <c r="P261" s="33" t="s">
        <v>666</v>
      </c>
      <c r="Q261" s="33" t="s">
        <v>667</v>
      </c>
      <c r="R261" s="33" t="s">
        <v>3591</v>
      </c>
      <c r="S261" s="33">
        <v>1630</v>
      </c>
      <c r="T261" s="33">
        <v>39100</v>
      </c>
      <c r="U261" s="33" t="s">
        <v>365</v>
      </c>
      <c r="V261" s="33" t="s">
        <v>251</v>
      </c>
      <c r="W261" s="40">
        <v>32062</v>
      </c>
      <c r="X261" s="33">
        <v>114</v>
      </c>
      <c r="Y261" s="33" t="s">
        <v>251</v>
      </c>
      <c r="Z261" s="20">
        <f t="shared" si="67"/>
        <v>10636</v>
      </c>
      <c r="AA261" s="33" t="s">
        <v>3592</v>
      </c>
      <c r="AB261" s="20">
        <v>46101</v>
      </c>
      <c r="AC261" s="46">
        <v>837100000</v>
      </c>
      <c r="AD261" s="33" t="s">
        <v>281</v>
      </c>
      <c r="AE261" s="33" t="s">
        <v>16</v>
      </c>
      <c r="AF261" s="33" t="s">
        <v>16</v>
      </c>
      <c r="AG261" s="33" t="s">
        <v>16</v>
      </c>
      <c r="AH261" s="33" t="s">
        <v>16</v>
      </c>
      <c r="AI261" s="33" t="s">
        <v>16</v>
      </c>
      <c r="AJ261" s="33" t="s">
        <v>16</v>
      </c>
      <c r="AK261" s="33" t="s">
        <v>16</v>
      </c>
      <c r="AL261" s="33" t="s">
        <v>16</v>
      </c>
      <c r="AM261" s="33" t="s">
        <v>16</v>
      </c>
      <c r="AN261" s="33" t="s">
        <v>16</v>
      </c>
      <c r="AO261" s="33" t="s">
        <v>16</v>
      </c>
      <c r="AP261" s="28">
        <v>42831</v>
      </c>
      <c r="AQ261" s="26" t="s">
        <v>16</v>
      </c>
      <c r="AR261" s="26" t="s">
        <v>16</v>
      </c>
      <c r="AS261" s="20" t="s">
        <v>16</v>
      </c>
      <c r="AT261" s="26">
        <v>42871</v>
      </c>
      <c r="AU261" s="26">
        <v>42656</v>
      </c>
      <c r="AV261" s="26">
        <v>42663</v>
      </c>
      <c r="AW261" s="33" t="s">
        <v>16</v>
      </c>
      <c r="AX261" s="33" t="s">
        <v>16</v>
      </c>
      <c r="AY261" s="33" t="s">
        <v>16</v>
      </c>
      <c r="AZ261" s="33" t="s">
        <v>16</v>
      </c>
      <c r="BA261" s="33" t="s">
        <v>16</v>
      </c>
      <c r="BB261" s="36">
        <v>1</v>
      </c>
      <c r="BC261" s="26">
        <v>42698</v>
      </c>
      <c r="BD261" s="26">
        <v>44012</v>
      </c>
      <c r="BE261" s="26" t="s">
        <v>16</v>
      </c>
      <c r="BF261" s="33" t="s">
        <v>16</v>
      </c>
      <c r="BG261" s="39">
        <v>0.1</v>
      </c>
      <c r="BH261" s="27">
        <v>37151895.192000002</v>
      </c>
      <c r="BI261" s="33" t="s">
        <v>16</v>
      </c>
      <c r="BJ261" s="33" t="s">
        <v>16</v>
      </c>
      <c r="BK261" s="33" t="s">
        <v>16</v>
      </c>
      <c r="BL261" s="33" t="s">
        <v>16</v>
      </c>
      <c r="BM261" s="33" t="s">
        <v>16</v>
      </c>
      <c r="BN261" s="33" t="s">
        <v>16</v>
      </c>
      <c r="BO261" s="33" t="s">
        <v>16</v>
      </c>
      <c r="BP261" s="33" t="s">
        <v>16</v>
      </c>
      <c r="BQ261" s="33" t="s">
        <v>16</v>
      </c>
      <c r="BR261" s="33" t="s">
        <v>16</v>
      </c>
      <c r="BS261" s="33" t="s">
        <v>16</v>
      </c>
      <c r="BT261" s="33" t="s">
        <v>16</v>
      </c>
      <c r="BU261" s="33" t="s">
        <v>16</v>
      </c>
      <c r="BV261" s="33">
        <v>1</v>
      </c>
      <c r="BW261" s="33">
        <v>11</v>
      </c>
      <c r="BX261" s="33">
        <v>4</v>
      </c>
      <c r="BY261" s="33">
        <v>1</v>
      </c>
      <c r="BZ261" s="33">
        <v>2</v>
      </c>
      <c r="CA261" s="33" t="s">
        <v>16</v>
      </c>
      <c r="CB261" s="33">
        <v>2</v>
      </c>
      <c r="CC261" s="33">
        <v>0</v>
      </c>
      <c r="CD261" s="33">
        <v>2</v>
      </c>
      <c r="CE261" s="20">
        <f t="shared" si="68"/>
        <v>4</v>
      </c>
      <c r="CF261" s="20" t="str">
        <f t="shared" si="61"/>
        <v>YES</v>
      </c>
      <c r="CG261" s="20" t="str">
        <f t="shared" si="62"/>
        <v>YES</v>
      </c>
      <c r="CH261" s="33">
        <v>7</v>
      </c>
      <c r="CI261" s="27" t="s">
        <v>16</v>
      </c>
      <c r="CJ261" s="27" t="s">
        <v>16</v>
      </c>
      <c r="CK261" s="21">
        <v>1</v>
      </c>
      <c r="CL261" s="27" t="s">
        <v>16</v>
      </c>
      <c r="CM261" s="33" t="s">
        <v>16</v>
      </c>
      <c r="CN261" s="33" t="s">
        <v>16</v>
      </c>
      <c r="CO261" s="33" t="s">
        <v>16</v>
      </c>
      <c r="CP261" s="33" t="s">
        <v>16</v>
      </c>
      <c r="CQ261" s="33" t="s">
        <v>16</v>
      </c>
      <c r="CR261" s="33" t="s">
        <v>16</v>
      </c>
      <c r="CS261" s="27">
        <v>371518951.92000002</v>
      </c>
      <c r="CT261" s="79">
        <f>IF(OR(CS261="",CS261="-"),"NA",IF(CS261&gt;10000000000,1,IF(CS261&gt;3000000000,2,IF(CS261&gt;1000000000,3,IF(CS261&gt;600000000,4,IF(CS261&gt;200000000,5,IF(CS261&gt;100000000,6,IF(CS261&gt;50000000,7,IF(CS261&gt;30000000,8,IF(CS261&gt;10000000,9,IF(CS261&gt;7000000,10,IF(CS261&gt;4000000,11,IF(CS261&gt;2000000,12,IF(CS261&gt;1000000,13,IF(CS261&gt;700000,14,IF(CS261&gt;600000,15,IF(CS261&gt;500000,16,IF(CS261&gt;400000,17,IF(CS261&gt;300000,18,IF(CS261&gt;200000,19,IF(CS261&gt;=0,20,ERROR”)))))))))))))))))))))</f>
        <v>5</v>
      </c>
      <c r="CU261" s="27" t="s">
        <v>16</v>
      </c>
      <c r="CV261" s="27">
        <f t="shared" si="66"/>
        <v>465581048.07999998</v>
      </c>
      <c r="CW261" s="27" t="s">
        <v>16</v>
      </c>
      <c r="CX261" s="27" t="s">
        <v>16</v>
      </c>
      <c r="CY261" s="27" t="s">
        <v>16</v>
      </c>
      <c r="CZ261" s="33" t="s">
        <v>16</v>
      </c>
      <c r="DA261" s="33" t="s">
        <v>16</v>
      </c>
      <c r="DB261" s="33" t="s">
        <v>16</v>
      </c>
      <c r="DC261" s="33" t="s">
        <v>16</v>
      </c>
      <c r="DD261" s="33" t="s">
        <v>16</v>
      </c>
      <c r="DE261" s="33" t="s">
        <v>16</v>
      </c>
      <c r="DF261" s="33"/>
      <c r="DG261" s="33" t="s">
        <v>16</v>
      </c>
      <c r="DH261" s="33" t="s">
        <v>16</v>
      </c>
      <c r="DI261" s="23" t="s">
        <v>16</v>
      </c>
      <c r="DJ261" s="23"/>
      <c r="DK261" s="23" t="s">
        <v>16</v>
      </c>
      <c r="DL261" s="23" t="s">
        <v>16</v>
      </c>
      <c r="DM261" s="23" t="s">
        <v>16</v>
      </c>
      <c r="DN261" s="23"/>
      <c r="DO261" s="33">
        <f t="shared" si="69"/>
        <v>3</v>
      </c>
      <c r="DP261" s="33">
        <f t="shared" si="70"/>
        <v>2</v>
      </c>
      <c r="DQ261" s="33">
        <f t="shared" si="71"/>
        <v>0</v>
      </c>
      <c r="DR261" s="33">
        <f t="shared" si="72"/>
        <v>1</v>
      </c>
      <c r="DS261" s="27">
        <f t="shared" si="73"/>
        <v>388206488.08000004</v>
      </c>
      <c r="DT261" s="27">
        <f t="shared" si="74"/>
        <v>384518214.42000002</v>
      </c>
      <c r="DU261" s="27">
        <f t="shared" si="75"/>
        <v>3688273.66</v>
      </c>
      <c r="DV261" s="27">
        <f t="shared" si="76"/>
        <v>0</v>
      </c>
      <c r="DW261" s="27">
        <f t="shared" si="64"/>
        <v>129402162.69333334</v>
      </c>
      <c r="DX261" s="33">
        <v>13</v>
      </c>
      <c r="DY261" s="33">
        <v>133</v>
      </c>
      <c r="DZ261" s="33">
        <v>10</v>
      </c>
      <c r="EA261" s="33" t="s">
        <v>16</v>
      </c>
      <c r="EB261" s="33" t="s">
        <v>16</v>
      </c>
      <c r="EC261" s="33">
        <v>0</v>
      </c>
      <c r="ED261" s="33" t="s">
        <v>16</v>
      </c>
      <c r="EE261" s="33">
        <v>0</v>
      </c>
      <c r="EF261" s="33">
        <v>0</v>
      </c>
      <c r="EG261" s="33" t="s">
        <v>16</v>
      </c>
      <c r="EH261" s="33" t="s">
        <v>16</v>
      </c>
      <c r="EI261" s="33" t="s">
        <v>16</v>
      </c>
      <c r="EJ261" s="33" t="s">
        <v>16</v>
      </c>
      <c r="EK261" s="33" t="s">
        <v>16</v>
      </c>
      <c r="EL261" s="20" t="s">
        <v>281</v>
      </c>
      <c r="EM261" s="20" t="s">
        <v>16</v>
      </c>
      <c r="EN261" s="20" t="s">
        <v>16</v>
      </c>
      <c r="EO261" s="33" t="s">
        <v>16</v>
      </c>
      <c r="EP261" s="20" t="s">
        <v>16</v>
      </c>
      <c r="EQ261" s="33" t="s">
        <v>16</v>
      </c>
      <c r="ER261" s="33" t="s">
        <v>675</v>
      </c>
      <c r="ES261" s="33" t="s">
        <v>553</v>
      </c>
      <c r="ET261" s="33" t="s">
        <v>3626</v>
      </c>
      <c r="EU261" s="33">
        <v>11520</v>
      </c>
      <c r="EV261" s="33" t="s">
        <v>365</v>
      </c>
      <c r="EW261" s="33" t="s">
        <v>251</v>
      </c>
      <c r="EX261" s="34">
        <v>206</v>
      </c>
      <c r="EY261" s="59">
        <v>0.49180000000000001</v>
      </c>
      <c r="EZ261" s="21"/>
    </row>
    <row r="262" spans="1:158" s="64" customFormat="1" ht="12.75" customHeight="1" x14ac:dyDescent="0.2">
      <c r="A262" s="64" t="s">
        <v>16</v>
      </c>
      <c r="B262" s="64" t="s">
        <v>25</v>
      </c>
      <c r="C262" s="64" t="s">
        <v>16</v>
      </c>
      <c r="D262" s="64" t="s">
        <v>16</v>
      </c>
      <c r="E262" s="64" t="s">
        <v>16</v>
      </c>
      <c r="F262" s="64" t="s">
        <v>25</v>
      </c>
      <c r="G262" s="33" t="s">
        <v>4849</v>
      </c>
      <c r="H262" s="33">
        <v>6224</v>
      </c>
      <c r="I262" s="33" t="s">
        <v>358</v>
      </c>
      <c r="J262" s="33" t="s">
        <v>3572</v>
      </c>
      <c r="K262" s="33">
        <v>1</v>
      </c>
      <c r="L262" s="23">
        <v>1</v>
      </c>
      <c r="M262" s="33">
        <v>7</v>
      </c>
      <c r="N262" s="23">
        <v>5</v>
      </c>
      <c r="O262" s="33" t="s">
        <v>3593</v>
      </c>
      <c r="P262" s="33" t="s">
        <v>3594</v>
      </c>
      <c r="Q262" s="33" t="s">
        <v>3595</v>
      </c>
      <c r="R262" s="33" t="s">
        <v>3596</v>
      </c>
      <c r="S262" s="33">
        <v>9</v>
      </c>
      <c r="T262" s="33">
        <v>15900</v>
      </c>
      <c r="U262" s="33" t="s">
        <v>1237</v>
      </c>
      <c r="V262" s="33" t="s">
        <v>251</v>
      </c>
      <c r="W262" s="40">
        <v>40023</v>
      </c>
      <c r="X262" s="33">
        <v>96</v>
      </c>
      <c r="Y262" s="33" t="s">
        <v>251</v>
      </c>
      <c r="Z262" s="20">
        <f t="shared" si="67"/>
        <v>2675</v>
      </c>
      <c r="AA262" s="33" t="s">
        <v>3597</v>
      </c>
      <c r="AB262" s="20">
        <v>46101</v>
      </c>
      <c r="AC262" s="46">
        <v>837100000</v>
      </c>
      <c r="AD262" s="33" t="s">
        <v>281</v>
      </c>
      <c r="AE262" s="33" t="s">
        <v>16</v>
      </c>
      <c r="AF262" s="33" t="s">
        <v>16</v>
      </c>
      <c r="AG262" s="33" t="s">
        <v>16</v>
      </c>
      <c r="AH262" s="33" t="s">
        <v>16</v>
      </c>
      <c r="AI262" s="33" t="s">
        <v>16</v>
      </c>
      <c r="AJ262" s="33" t="s">
        <v>16</v>
      </c>
      <c r="AK262" s="33" t="s">
        <v>16</v>
      </c>
      <c r="AL262" s="33" t="s">
        <v>16</v>
      </c>
      <c r="AM262" s="33" t="s">
        <v>16</v>
      </c>
      <c r="AN262" s="33" t="s">
        <v>16</v>
      </c>
      <c r="AO262" s="33" t="s">
        <v>16</v>
      </c>
      <c r="AP262" s="28">
        <v>42831</v>
      </c>
      <c r="AQ262" s="26" t="s">
        <v>16</v>
      </c>
      <c r="AR262" s="26" t="s">
        <v>16</v>
      </c>
      <c r="AS262" s="20" t="s">
        <v>16</v>
      </c>
      <c r="AT262" s="26">
        <v>42871</v>
      </c>
      <c r="AU262" s="26">
        <v>42656</v>
      </c>
      <c r="AV262" s="26">
        <v>42663</v>
      </c>
      <c r="AW262" s="33" t="s">
        <v>16</v>
      </c>
      <c r="AX262" s="33" t="s">
        <v>16</v>
      </c>
      <c r="AY262" s="33" t="s">
        <v>16</v>
      </c>
      <c r="AZ262" s="33" t="s">
        <v>16</v>
      </c>
      <c r="BA262" s="33" t="s">
        <v>16</v>
      </c>
      <c r="BB262" s="36">
        <v>1</v>
      </c>
      <c r="BC262" s="26">
        <v>42698</v>
      </c>
      <c r="BD262" s="26">
        <v>44012</v>
      </c>
      <c r="BE262" s="26" t="s">
        <v>16</v>
      </c>
      <c r="BF262" s="33" t="s">
        <v>16</v>
      </c>
      <c r="BG262" s="39">
        <v>0.1</v>
      </c>
      <c r="BH262" s="27">
        <v>37151895.192000002</v>
      </c>
      <c r="BI262" s="33" t="s">
        <v>16</v>
      </c>
      <c r="BJ262" s="33" t="s">
        <v>16</v>
      </c>
      <c r="BK262" s="33" t="s">
        <v>16</v>
      </c>
      <c r="BL262" s="33" t="s">
        <v>16</v>
      </c>
      <c r="BM262" s="33" t="s">
        <v>16</v>
      </c>
      <c r="BN262" s="33" t="s">
        <v>16</v>
      </c>
      <c r="BO262" s="33" t="s">
        <v>16</v>
      </c>
      <c r="BP262" s="33" t="s">
        <v>16</v>
      </c>
      <c r="BQ262" s="33" t="s">
        <v>16</v>
      </c>
      <c r="BR262" s="33" t="s">
        <v>16</v>
      </c>
      <c r="BS262" s="33" t="s">
        <v>16</v>
      </c>
      <c r="BT262" s="33" t="s">
        <v>16</v>
      </c>
      <c r="BU262" s="33" t="s">
        <v>16</v>
      </c>
      <c r="BV262" s="33">
        <v>1</v>
      </c>
      <c r="BW262" s="33">
        <v>11</v>
      </c>
      <c r="BX262" s="33">
        <v>4</v>
      </c>
      <c r="BY262" s="33">
        <v>1</v>
      </c>
      <c r="BZ262" s="33">
        <v>2</v>
      </c>
      <c r="CA262" s="33" t="s">
        <v>16</v>
      </c>
      <c r="CB262" s="33">
        <v>2</v>
      </c>
      <c r="CC262" s="33">
        <v>0</v>
      </c>
      <c r="CD262" s="33">
        <v>2</v>
      </c>
      <c r="CE262" s="20">
        <f t="shared" si="68"/>
        <v>4</v>
      </c>
      <c r="CF262" s="20" t="str">
        <f t="shared" si="61"/>
        <v>YES</v>
      </c>
      <c r="CG262" s="20" t="str">
        <f t="shared" si="62"/>
        <v>YES</v>
      </c>
      <c r="CH262" s="33">
        <v>7</v>
      </c>
      <c r="CI262" s="27" t="s">
        <v>16</v>
      </c>
      <c r="CJ262" s="27" t="s">
        <v>16</v>
      </c>
      <c r="CK262" s="21">
        <v>1</v>
      </c>
      <c r="CL262" s="27" t="s">
        <v>16</v>
      </c>
      <c r="CM262" s="33" t="s">
        <v>16</v>
      </c>
      <c r="CN262" s="33" t="s">
        <v>16</v>
      </c>
      <c r="CO262" s="33" t="s">
        <v>16</v>
      </c>
      <c r="CP262" s="33" t="s">
        <v>16</v>
      </c>
      <c r="CQ262" s="33" t="s">
        <v>16</v>
      </c>
      <c r="CR262" s="33" t="s">
        <v>16</v>
      </c>
      <c r="CS262" s="27">
        <v>371518951.92000002</v>
      </c>
      <c r="CT262" s="79">
        <f>IF(OR(CS262="",CS262="-"),"NA",IF(CS262&gt;10000000000,1,IF(CS262&gt;3000000000,2,IF(CS262&gt;1000000000,3,IF(CS262&gt;600000000,4,IF(CS262&gt;200000000,5,IF(CS262&gt;100000000,6,IF(CS262&gt;50000000,7,IF(CS262&gt;30000000,8,IF(CS262&gt;10000000,9,IF(CS262&gt;7000000,10,IF(CS262&gt;4000000,11,IF(CS262&gt;2000000,12,IF(CS262&gt;1000000,13,IF(CS262&gt;700000,14,IF(CS262&gt;600000,15,IF(CS262&gt;500000,16,IF(CS262&gt;400000,17,IF(CS262&gt;300000,18,IF(CS262&gt;200000,19,IF(CS262&gt;=0,20,ERROR”)))))))))))))))))))))</f>
        <v>5</v>
      </c>
      <c r="CU262" s="27" t="s">
        <v>16</v>
      </c>
      <c r="CV262" s="27">
        <f t="shared" si="66"/>
        <v>465581048.07999998</v>
      </c>
      <c r="CW262" s="27" t="s">
        <v>16</v>
      </c>
      <c r="CX262" s="27" t="s">
        <v>16</v>
      </c>
      <c r="CY262" s="27" t="s">
        <v>16</v>
      </c>
      <c r="CZ262" s="33" t="s">
        <v>16</v>
      </c>
      <c r="DA262" s="33" t="s">
        <v>16</v>
      </c>
      <c r="DB262" s="33" t="s">
        <v>16</v>
      </c>
      <c r="DC262" s="33" t="s">
        <v>16</v>
      </c>
      <c r="DD262" s="33" t="s">
        <v>16</v>
      </c>
      <c r="DE262" s="33" t="s">
        <v>16</v>
      </c>
      <c r="DF262" s="33"/>
      <c r="DG262" s="33" t="s">
        <v>16</v>
      </c>
      <c r="DH262" s="33" t="s">
        <v>16</v>
      </c>
      <c r="DI262" s="23" t="s">
        <v>16</v>
      </c>
      <c r="DJ262" s="23"/>
      <c r="DK262" s="23" t="s">
        <v>16</v>
      </c>
      <c r="DL262" s="23" t="s">
        <v>16</v>
      </c>
      <c r="DM262" s="23" t="s">
        <v>16</v>
      </c>
      <c r="DN262" s="23"/>
      <c r="DO262" s="33">
        <f t="shared" si="69"/>
        <v>1</v>
      </c>
      <c r="DP262" s="33">
        <f t="shared" si="70"/>
        <v>1</v>
      </c>
      <c r="DQ262" s="33">
        <f t="shared" si="71"/>
        <v>0</v>
      </c>
      <c r="DR262" s="33">
        <f t="shared" si="72"/>
        <v>0</v>
      </c>
      <c r="DS262" s="27">
        <f t="shared" si="73"/>
        <v>371518951.92000002</v>
      </c>
      <c r="DT262" s="27">
        <f t="shared" si="74"/>
        <v>371518951.92000002</v>
      </c>
      <c r="DU262" s="27">
        <f t="shared" si="75"/>
        <v>0</v>
      </c>
      <c r="DV262" s="27">
        <f t="shared" si="76"/>
        <v>0</v>
      </c>
      <c r="DW262" s="27">
        <f t="shared" si="64"/>
        <v>371518951.92000002</v>
      </c>
      <c r="DX262" s="33">
        <v>13</v>
      </c>
      <c r="DY262" s="33">
        <v>133</v>
      </c>
      <c r="DZ262" s="33">
        <v>10</v>
      </c>
      <c r="EA262" s="33" t="s">
        <v>16</v>
      </c>
      <c r="EB262" s="33" t="s">
        <v>16</v>
      </c>
      <c r="EC262" s="33">
        <v>0</v>
      </c>
      <c r="ED262" s="33" t="s">
        <v>16</v>
      </c>
      <c r="EE262" s="33">
        <v>0</v>
      </c>
      <c r="EF262" s="33">
        <v>0</v>
      </c>
      <c r="EG262" s="33" t="s">
        <v>16</v>
      </c>
      <c r="EH262" s="33" t="s">
        <v>16</v>
      </c>
      <c r="EI262" s="33" t="s">
        <v>16</v>
      </c>
      <c r="EJ262" s="33" t="s">
        <v>16</v>
      </c>
      <c r="EK262" s="33" t="s">
        <v>16</v>
      </c>
      <c r="EL262" s="20" t="s">
        <v>281</v>
      </c>
      <c r="EM262" s="20" t="s">
        <v>16</v>
      </c>
      <c r="EN262" s="20" t="s">
        <v>16</v>
      </c>
      <c r="EO262" s="33" t="s">
        <v>16</v>
      </c>
      <c r="EP262" s="20" t="s">
        <v>16</v>
      </c>
      <c r="EQ262" s="33" t="s">
        <v>16</v>
      </c>
      <c r="ER262" s="33" t="s">
        <v>3598</v>
      </c>
      <c r="ES262" s="33" t="s">
        <v>3640</v>
      </c>
      <c r="ET262" s="33">
        <v>310</v>
      </c>
      <c r="EU262" s="33">
        <v>3810</v>
      </c>
      <c r="EV262" s="33" t="s">
        <v>365</v>
      </c>
      <c r="EW262" s="33" t="s">
        <v>251</v>
      </c>
      <c r="EX262" s="34">
        <v>205</v>
      </c>
      <c r="EY262" s="59">
        <v>0.49180000000000001</v>
      </c>
      <c r="EZ262" s="21"/>
    </row>
    <row r="263" spans="1:158" s="64" customFormat="1" ht="12.75" customHeight="1" x14ac:dyDescent="0.2">
      <c r="A263" s="64" t="s">
        <v>16</v>
      </c>
      <c r="B263" s="64" t="s">
        <v>25</v>
      </c>
      <c r="C263" s="64" t="s">
        <v>16</v>
      </c>
      <c r="D263" s="64" t="s">
        <v>16</v>
      </c>
      <c r="E263" s="64" t="s">
        <v>16</v>
      </c>
      <c r="F263" s="64" t="s">
        <v>25</v>
      </c>
      <c r="G263" s="33" t="s">
        <v>4850</v>
      </c>
      <c r="H263" s="33">
        <v>6225</v>
      </c>
      <c r="I263" s="33" t="s">
        <v>358</v>
      </c>
      <c r="J263" s="33" t="s">
        <v>3572</v>
      </c>
      <c r="K263" s="33">
        <v>1</v>
      </c>
      <c r="L263" s="23">
        <v>1</v>
      </c>
      <c r="M263" s="33">
        <v>7</v>
      </c>
      <c r="N263" s="23">
        <v>6</v>
      </c>
      <c r="O263" s="33" t="s">
        <v>391</v>
      </c>
      <c r="P263" s="33" t="s">
        <v>3599</v>
      </c>
      <c r="Q263" s="33" t="s">
        <v>3600</v>
      </c>
      <c r="R263" s="33" t="s">
        <v>3601</v>
      </c>
      <c r="S263" s="33">
        <v>54</v>
      </c>
      <c r="T263" s="33">
        <v>14376</v>
      </c>
      <c r="U263" s="33" t="s">
        <v>250</v>
      </c>
      <c r="V263" s="33" t="s">
        <v>251</v>
      </c>
      <c r="W263" s="40">
        <v>24636</v>
      </c>
      <c r="X263" s="33">
        <v>114</v>
      </c>
      <c r="Y263" s="33" t="s">
        <v>251</v>
      </c>
      <c r="Z263" s="20">
        <f t="shared" si="67"/>
        <v>18062</v>
      </c>
      <c r="AA263" s="33" t="s">
        <v>3602</v>
      </c>
      <c r="AB263" s="20">
        <v>46101</v>
      </c>
      <c r="AC263" s="46">
        <v>837100000</v>
      </c>
      <c r="AD263" s="33" t="s">
        <v>281</v>
      </c>
      <c r="AE263" s="33" t="s">
        <v>16</v>
      </c>
      <c r="AF263" s="33" t="s">
        <v>16</v>
      </c>
      <c r="AG263" s="33" t="s">
        <v>16</v>
      </c>
      <c r="AH263" s="33" t="s">
        <v>16</v>
      </c>
      <c r="AI263" s="33" t="s">
        <v>16</v>
      </c>
      <c r="AJ263" s="33" t="s">
        <v>16</v>
      </c>
      <c r="AK263" s="33" t="s">
        <v>16</v>
      </c>
      <c r="AL263" s="33" t="s">
        <v>16</v>
      </c>
      <c r="AM263" s="33" t="s">
        <v>16</v>
      </c>
      <c r="AN263" s="33" t="s">
        <v>16</v>
      </c>
      <c r="AO263" s="33" t="s">
        <v>16</v>
      </c>
      <c r="AP263" s="28">
        <v>42831</v>
      </c>
      <c r="AQ263" s="26" t="s">
        <v>16</v>
      </c>
      <c r="AR263" s="26" t="s">
        <v>16</v>
      </c>
      <c r="AS263" s="20" t="s">
        <v>16</v>
      </c>
      <c r="AT263" s="26">
        <v>42871</v>
      </c>
      <c r="AU263" s="26">
        <v>42656</v>
      </c>
      <c r="AV263" s="26">
        <v>42663</v>
      </c>
      <c r="AW263" s="33" t="s">
        <v>16</v>
      </c>
      <c r="AX263" s="33" t="s">
        <v>16</v>
      </c>
      <c r="AY263" s="33" t="s">
        <v>16</v>
      </c>
      <c r="AZ263" s="33" t="s">
        <v>16</v>
      </c>
      <c r="BA263" s="33" t="s">
        <v>16</v>
      </c>
      <c r="BB263" s="36">
        <v>1</v>
      </c>
      <c r="BC263" s="26">
        <v>42698</v>
      </c>
      <c r="BD263" s="26">
        <v>44012</v>
      </c>
      <c r="BE263" s="26" t="s">
        <v>16</v>
      </c>
      <c r="BF263" s="33" t="s">
        <v>16</v>
      </c>
      <c r="BG263" s="39">
        <v>0.1</v>
      </c>
      <c r="BH263" s="27">
        <v>37151895.192000002</v>
      </c>
      <c r="BI263" s="33" t="s">
        <v>16</v>
      </c>
      <c r="BJ263" s="33" t="s">
        <v>16</v>
      </c>
      <c r="BK263" s="33" t="s">
        <v>16</v>
      </c>
      <c r="BL263" s="33" t="s">
        <v>16</v>
      </c>
      <c r="BM263" s="33" t="s">
        <v>16</v>
      </c>
      <c r="BN263" s="33" t="s">
        <v>16</v>
      </c>
      <c r="BO263" s="33" t="s">
        <v>16</v>
      </c>
      <c r="BP263" s="33" t="s">
        <v>16</v>
      </c>
      <c r="BQ263" s="33" t="s">
        <v>16</v>
      </c>
      <c r="BR263" s="33" t="s">
        <v>16</v>
      </c>
      <c r="BS263" s="33" t="s">
        <v>16</v>
      </c>
      <c r="BT263" s="33" t="s">
        <v>16</v>
      </c>
      <c r="BU263" s="33" t="s">
        <v>16</v>
      </c>
      <c r="BV263" s="33">
        <v>1</v>
      </c>
      <c r="BW263" s="33">
        <v>11</v>
      </c>
      <c r="BX263" s="33">
        <v>4</v>
      </c>
      <c r="BY263" s="33">
        <v>1</v>
      </c>
      <c r="BZ263" s="33">
        <v>2</v>
      </c>
      <c r="CA263" s="33" t="s">
        <v>16</v>
      </c>
      <c r="CB263" s="33">
        <v>2</v>
      </c>
      <c r="CC263" s="33">
        <v>0</v>
      </c>
      <c r="CD263" s="33">
        <v>2</v>
      </c>
      <c r="CE263" s="20">
        <f t="shared" si="68"/>
        <v>4</v>
      </c>
      <c r="CF263" s="20" t="str">
        <f t="shared" si="61"/>
        <v>YES</v>
      </c>
      <c r="CG263" s="20" t="str">
        <f t="shared" si="62"/>
        <v>YES</v>
      </c>
      <c r="CH263" s="33">
        <v>7</v>
      </c>
      <c r="CI263" s="27" t="s">
        <v>16</v>
      </c>
      <c r="CJ263" s="27" t="s">
        <v>16</v>
      </c>
      <c r="CK263" s="21">
        <v>1</v>
      </c>
      <c r="CL263" s="27" t="s">
        <v>16</v>
      </c>
      <c r="CM263" s="33" t="s">
        <v>16</v>
      </c>
      <c r="CN263" s="33" t="s">
        <v>16</v>
      </c>
      <c r="CO263" s="33" t="s">
        <v>16</v>
      </c>
      <c r="CP263" s="33" t="s">
        <v>16</v>
      </c>
      <c r="CQ263" s="33" t="s">
        <v>16</v>
      </c>
      <c r="CR263" s="33" t="s">
        <v>16</v>
      </c>
      <c r="CS263" s="27">
        <v>371518951.92000002</v>
      </c>
      <c r="CT263" s="79">
        <f>IF(OR(CS263="",CS263="-"),"NA",IF(CS263&gt;10000000000,1,IF(CS263&gt;3000000000,2,IF(CS263&gt;1000000000,3,IF(CS263&gt;600000000,4,IF(CS263&gt;200000000,5,IF(CS263&gt;100000000,6,IF(CS263&gt;50000000,7,IF(CS263&gt;30000000,8,IF(CS263&gt;10000000,9,IF(CS263&gt;7000000,10,IF(CS263&gt;4000000,11,IF(CS263&gt;2000000,12,IF(CS263&gt;1000000,13,IF(CS263&gt;700000,14,IF(CS263&gt;600000,15,IF(CS263&gt;500000,16,IF(CS263&gt;400000,17,IF(CS263&gt;300000,18,IF(CS263&gt;200000,19,IF(CS263&gt;=0,20,ERROR”)))))))))))))))))))))</f>
        <v>5</v>
      </c>
      <c r="CU263" s="27" t="s">
        <v>16</v>
      </c>
      <c r="CV263" s="27">
        <f t="shared" si="66"/>
        <v>465581048.07999998</v>
      </c>
      <c r="CW263" s="27" t="s">
        <v>16</v>
      </c>
      <c r="CX263" s="27" t="s">
        <v>16</v>
      </c>
      <c r="CY263" s="27" t="s">
        <v>16</v>
      </c>
      <c r="CZ263" s="33" t="s">
        <v>16</v>
      </c>
      <c r="DA263" s="33" t="s">
        <v>16</v>
      </c>
      <c r="DB263" s="33" t="s">
        <v>16</v>
      </c>
      <c r="DC263" s="33" t="s">
        <v>16</v>
      </c>
      <c r="DD263" s="33" t="s">
        <v>16</v>
      </c>
      <c r="DE263" s="33" t="s">
        <v>16</v>
      </c>
      <c r="DF263" s="33"/>
      <c r="DG263" s="33" t="s">
        <v>16</v>
      </c>
      <c r="DH263" s="33" t="s">
        <v>16</v>
      </c>
      <c r="DI263" s="23" t="s">
        <v>16</v>
      </c>
      <c r="DJ263" s="23"/>
      <c r="DK263" s="23" t="s">
        <v>16</v>
      </c>
      <c r="DL263" s="23" t="s">
        <v>16</v>
      </c>
      <c r="DM263" s="23" t="s">
        <v>16</v>
      </c>
      <c r="DN263" s="23"/>
      <c r="DO263" s="33">
        <f t="shared" si="69"/>
        <v>1</v>
      </c>
      <c r="DP263" s="33">
        <f t="shared" si="70"/>
        <v>1</v>
      </c>
      <c r="DQ263" s="33">
        <f t="shared" si="71"/>
        <v>0</v>
      </c>
      <c r="DR263" s="33">
        <f t="shared" si="72"/>
        <v>0</v>
      </c>
      <c r="DS263" s="27">
        <f t="shared" si="73"/>
        <v>371518951.92000002</v>
      </c>
      <c r="DT263" s="27">
        <f t="shared" si="74"/>
        <v>371518951.92000002</v>
      </c>
      <c r="DU263" s="27">
        <f t="shared" si="75"/>
        <v>0</v>
      </c>
      <c r="DV263" s="27">
        <f t="shared" si="76"/>
        <v>0</v>
      </c>
      <c r="DW263" s="27">
        <f t="shared" si="64"/>
        <v>371518951.92000002</v>
      </c>
      <c r="DX263" s="33">
        <v>13</v>
      </c>
      <c r="DY263" s="33">
        <v>133</v>
      </c>
      <c r="DZ263" s="33">
        <v>10</v>
      </c>
      <c r="EA263" s="33" t="s">
        <v>16</v>
      </c>
      <c r="EB263" s="33" t="s">
        <v>16</v>
      </c>
      <c r="EC263" s="33">
        <v>0</v>
      </c>
      <c r="ED263" s="33" t="s">
        <v>16</v>
      </c>
      <c r="EE263" s="33">
        <v>0</v>
      </c>
      <c r="EF263" s="33">
        <v>0</v>
      </c>
      <c r="EG263" s="33" t="s">
        <v>16</v>
      </c>
      <c r="EH263" s="33" t="s">
        <v>16</v>
      </c>
      <c r="EI263" s="33" t="s">
        <v>16</v>
      </c>
      <c r="EJ263" s="33" t="s">
        <v>16</v>
      </c>
      <c r="EK263" s="33" t="s">
        <v>16</v>
      </c>
      <c r="EL263" s="20" t="s">
        <v>281</v>
      </c>
      <c r="EM263" s="20" t="s">
        <v>16</v>
      </c>
      <c r="EN263" s="20" t="s">
        <v>16</v>
      </c>
      <c r="EO263" s="33" t="s">
        <v>16</v>
      </c>
      <c r="EP263" s="20" t="s">
        <v>16</v>
      </c>
      <c r="EQ263" s="33" t="s">
        <v>16</v>
      </c>
      <c r="ER263" s="33" t="s">
        <v>675</v>
      </c>
      <c r="ES263" s="33" t="s">
        <v>3650</v>
      </c>
      <c r="ET263" s="33">
        <v>102</v>
      </c>
      <c r="EU263" s="33">
        <v>58170</v>
      </c>
      <c r="EV263" s="33" t="s">
        <v>3651</v>
      </c>
      <c r="EW263" s="33" t="s">
        <v>846</v>
      </c>
      <c r="EX263" s="34">
        <v>204</v>
      </c>
      <c r="EY263" s="59">
        <v>0.49180000000000001</v>
      </c>
      <c r="EZ263" s="21"/>
    </row>
    <row r="264" spans="1:158" s="64" customFormat="1" ht="12.75" customHeight="1" x14ac:dyDescent="0.2">
      <c r="A264" s="64" t="s">
        <v>16</v>
      </c>
      <c r="B264" s="64" t="s">
        <v>25</v>
      </c>
      <c r="C264" s="64" t="s">
        <v>16</v>
      </c>
      <c r="D264" s="64" t="s">
        <v>16</v>
      </c>
      <c r="E264" s="64" t="s">
        <v>16</v>
      </c>
      <c r="F264" s="64" t="s">
        <v>25</v>
      </c>
      <c r="G264" s="33" t="s">
        <v>4851</v>
      </c>
      <c r="H264" s="33">
        <v>6226</v>
      </c>
      <c r="I264" s="33" t="s">
        <v>358</v>
      </c>
      <c r="J264" s="33" t="s">
        <v>3572</v>
      </c>
      <c r="K264" s="33">
        <v>1</v>
      </c>
      <c r="L264" s="23">
        <v>1</v>
      </c>
      <c r="M264" s="33">
        <v>7</v>
      </c>
      <c r="N264" s="23">
        <v>7</v>
      </c>
      <c r="O264" s="33" t="s">
        <v>274</v>
      </c>
      <c r="P264" s="33" t="s">
        <v>3603</v>
      </c>
      <c r="Q264" s="33" t="s">
        <v>3604</v>
      </c>
      <c r="R264" s="33" t="s">
        <v>1443</v>
      </c>
      <c r="S264" s="33">
        <v>3161</v>
      </c>
      <c r="T264" s="33">
        <v>44690</v>
      </c>
      <c r="U264" s="33" t="s">
        <v>2628</v>
      </c>
      <c r="V264" s="33" t="s">
        <v>845</v>
      </c>
      <c r="W264" s="40">
        <v>41828</v>
      </c>
      <c r="X264" s="33">
        <v>29</v>
      </c>
      <c r="Y264" s="33" t="s">
        <v>845</v>
      </c>
      <c r="Z264" s="20">
        <f t="shared" si="67"/>
        <v>870</v>
      </c>
      <c r="AA264" s="33" t="s">
        <v>3605</v>
      </c>
      <c r="AB264" s="20">
        <v>46101</v>
      </c>
      <c r="AC264" s="46">
        <v>837100000</v>
      </c>
      <c r="AD264" s="33" t="s">
        <v>281</v>
      </c>
      <c r="AE264" s="33" t="s">
        <v>16</v>
      </c>
      <c r="AF264" s="33" t="s">
        <v>16</v>
      </c>
      <c r="AG264" s="33" t="s">
        <v>16</v>
      </c>
      <c r="AH264" s="33" t="s">
        <v>16</v>
      </c>
      <c r="AI264" s="33" t="s">
        <v>16</v>
      </c>
      <c r="AJ264" s="33" t="s">
        <v>16</v>
      </c>
      <c r="AK264" s="33" t="s">
        <v>16</v>
      </c>
      <c r="AL264" s="33" t="s">
        <v>16</v>
      </c>
      <c r="AM264" s="33" t="s">
        <v>16</v>
      </c>
      <c r="AN264" s="33" t="s">
        <v>16</v>
      </c>
      <c r="AO264" s="33" t="s">
        <v>16</v>
      </c>
      <c r="AP264" s="28">
        <v>42831</v>
      </c>
      <c r="AQ264" s="26" t="s">
        <v>16</v>
      </c>
      <c r="AR264" s="26" t="s">
        <v>16</v>
      </c>
      <c r="AS264" s="20" t="s">
        <v>16</v>
      </c>
      <c r="AT264" s="26">
        <v>42871</v>
      </c>
      <c r="AU264" s="26">
        <v>42656</v>
      </c>
      <c r="AV264" s="26">
        <v>42663</v>
      </c>
      <c r="AW264" s="33" t="s">
        <v>16</v>
      </c>
      <c r="AX264" s="33" t="s">
        <v>16</v>
      </c>
      <c r="AY264" s="33" t="s">
        <v>16</v>
      </c>
      <c r="AZ264" s="33" t="s">
        <v>16</v>
      </c>
      <c r="BA264" s="33" t="s">
        <v>16</v>
      </c>
      <c r="BB264" s="36">
        <v>1</v>
      </c>
      <c r="BC264" s="26">
        <v>42698</v>
      </c>
      <c r="BD264" s="26">
        <v>44012</v>
      </c>
      <c r="BE264" s="26" t="s">
        <v>16</v>
      </c>
      <c r="BF264" s="33" t="s">
        <v>16</v>
      </c>
      <c r="BG264" s="39">
        <v>0.1</v>
      </c>
      <c r="BH264" s="27">
        <v>37151895.192000002</v>
      </c>
      <c r="BI264" s="33" t="s">
        <v>16</v>
      </c>
      <c r="BJ264" s="33" t="s">
        <v>16</v>
      </c>
      <c r="BK264" s="33" t="s">
        <v>16</v>
      </c>
      <c r="BL264" s="33" t="s">
        <v>16</v>
      </c>
      <c r="BM264" s="33" t="s">
        <v>16</v>
      </c>
      <c r="BN264" s="33" t="s">
        <v>16</v>
      </c>
      <c r="BO264" s="33" t="s">
        <v>16</v>
      </c>
      <c r="BP264" s="33" t="s">
        <v>16</v>
      </c>
      <c r="BQ264" s="33" t="s">
        <v>16</v>
      </c>
      <c r="BR264" s="33" t="s">
        <v>16</v>
      </c>
      <c r="BS264" s="33" t="s">
        <v>16</v>
      </c>
      <c r="BT264" s="33" t="s">
        <v>16</v>
      </c>
      <c r="BU264" s="33" t="s">
        <v>16</v>
      </c>
      <c r="BV264" s="33">
        <v>1</v>
      </c>
      <c r="BW264" s="33">
        <v>11</v>
      </c>
      <c r="BX264" s="33">
        <v>4</v>
      </c>
      <c r="BY264" s="33">
        <v>1</v>
      </c>
      <c r="BZ264" s="33">
        <v>2</v>
      </c>
      <c r="CA264" s="33" t="s">
        <v>16</v>
      </c>
      <c r="CB264" s="33">
        <v>2</v>
      </c>
      <c r="CC264" s="33">
        <v>0</v>
      </c>
      <c r="CD264" s="33">
        <v>2</v>
      </c>
      <c r="CE264" s="20">
        <f t="shared" si="68"/>
        <v>4</v>
      </c>
      <c r="CF264" s="20" t="str">
        <f t="shared" si="61"/>
        <v>YES</v>
      </c>
      <c r="CG264" s="20" t="str">
        <f t="shared" si="62"/>
        <v>YES</v>
      </c>
      <c r="CH264" s="33">
        <v>7</v>
      </c>
      <c r="CI264" s="27" t="s">
        <v>16</v>
      </c>
      <c r="CJ264" s="27" t="s">
        <v>16</v>
      </c>
      <c r="CK264" s="21">
        <v>1</v>
      </c>
      <c r="CL264" s="27" t="s">
        <v>16</v>
      </c>
      <c r="CM264" s="33" t="s">
        <v>16</v>
      </c>
      <c r="CN264" s="33" t="s">
        <v>16</v>
      </c>
      <c r="CO264" s="33" t="s">
        <v>16</v>
      </c>
      <c r="CP264" s="33" t="s">
        <v>16</v>
      </c>
      <c r="CQ264" s="33" t="s">
        <v>16</v>
      </c>
      <c r="CR264" s="33" t="s">
        <v>16</v>
      </c>
      <c r="CS264" s="27">
        <v>371518951.92000002</v>
      </c>
      <c r="CT264" s="79">
        <f>IF(OR(CS264="",CS264="-"),"NA",IF(CS264&gt;10000000000,1,IF(CS264&gt;3000000000,2,IF(CS264&gt;1000000000,3,IF(CS264&gt;600000000,4,IF(CS264&gt;200000000,5,IF(CS264&gt;100000000,6,IF(CS264&gt;50000000,7,IF(CS264&gt;30000000,8,IF(CS264&gt;10000000,9,IF(CS264&gt;7000000,10,IF(CS264&gt;4000000,11,IF(CS264&gt;2000000,12,IF(CS264&gt;1000000,13,IF(CS264&gt;700000,14,IF(CS264&gt;600000,15,IF(CS264&gt;500000,16,IF(CS264&gt;400000,17,IF(CS264&gt;300000,18,IF(CS264&gt;200000,19,IF(CS264&gt;=0,20,ERROR”)))))))))))))))))))))</f>
        <v>5</v>
      </c>
      <c r="CU264" s="27" t="s">
        <v>16</v>
      </c>
      <c r="CV264" s="27">
        <f t="shared" si="66"/>
        <v>465581048.07999998</v>
      </c>
      <c r="CW264" s="32" t="s">
        <v>16</v>
      </c>
      <c r="CX264" s="32" t="s">
        <v>16</v>
      </c>
      <c r="CY264" s="27" t="s">
        <v>16</v>
      </c>
      <c r="CZ264" s="33" t="s">
        <v>16</v>
      </c>
      <c r="DA264" s="33" t="s">
        <v>16</v>
      </c>
      <c r="DB264" s="33" t="s">
        <v>16</v>
      </c>
      <c r="DC264" s="33" t="s">
        <v>16</v>
      </c>
      <c r="DD264" s="33" t="s">
        <v>16</v>
      </c>
      <c r="DE264" s="33" t="s">
        <v>16</v>
      </c>
      <c r="DF264" s="33"/>
      <c r="DG264" s="33" t="s">
        <v>16</v>
      </c>
      <c r="DH264" s="33" t="s">
        <v>16</v>
      </c>
      <c r="DI264" s="23" t="s">
        <v>16</v>
      </c>
      <c r="DJ264" s="23"/>
      <c r="DK264" s="23" t="s">
        <v>16</v>
      </c>
      <c r="DL264" s="23" t="s">
        <v>16</v>
      </c>
      <c r="DM264" s="23" t="s">
        <v>16</v>
      </c>
      <c r="DN264" s="23"/>
      <c r="DO264" s="33">
        <f t="shared" si="69"/>
        <v>1</v>
      </c>
      <c r="DP264" s="33">
        <f t="shared" si="70"/>
        <v>1</v>
      </c>
      <c r="DQ264" s="33">
        <f t="shared" si="71"/>
        <v>0</v>
      </c>
      <c r="DR264" s="33">
        <f t="shared" si="72"/>
        <v>0</v>
      </c>
      <c r="DS264" s="27">
        <f t="shared" si="73"/>
        <v>371518951.92000002</v>
      </c>
      <c r="DT264" s="27">
        <f t="shared" si="74"/>
        <v>371518951.92000002</v>
      </c>
      <c r="DU264" s="27">
        <f t="shared" si="75"/>
        <v>0</v>
      </c>
      <c r="DV264" s="27">
        <f t="shared" si="76"/>
        <v>0</v>
      </c>
      <c r="DW264" s="27">
        <f t="shared" si="64"/>
        <v>371518951.92000002</v>
      </c>
      <c r="DX264" s="33">
        <v>13</v>
      </c>
      <c r="DY264" s="33">
        <v>133</v>
      </c>
      <c r="DZ264" s="33">
        <v>10</v>
      </c>
      <c r="EA264" s="33" t="s">
        <v>16</v>
      </c>
      <c r="EB264" s="33" t="s">
        <v>16</v>
      </c>
      <c r="EC264" s="33">
        <v>0</v>
      </c>
      <c r="ED264" s="33" t="s">
        <v>16</v>
      </c>
      <c r="EE264" s="33">
        <v>0</v>
      </c>
      <c r="EF264" s="33" t="s">
        <v>16</v>
      </c>
      <c r="EG264" s="33" t="s">
        <v>16</v>
      </c>
      <c r="EH264" s="33" t="s">
        <v>16</v>
      </c>
      <c r="EI264" s="33" t="s">
        <v>16</v>
      </c>
      <c r="EJ264" s="33" t="s">
        <v>16</v>
      </c>
      <c r="EK264" s="33" t="s">
        <v>16</v>
      </c>
      <c r="EL264" s="20" t="s">
        <v>281</v>
      </c>
      <c r="EM264" s="20" t="s">
        <v>16</v>
      </c>
      <c r="EN264" s="20" t="s">
        <v>16</v>
      </c>
      <c r="EO264" s="33" t="s">
        <v>16</v>
      </c>
      <c r="EP264" s="20" t="s">
        <v>16</v>
      </c>
      <c r="EQ264" s="33" t="s">
        <v>16</v>
      </c>
      <c r="ER264" s="33" t="s">
        <v>3606</v>
      </c>
      <c r="ES264" s="33" t="s">
        <v>786</v>
      </c>
      <c r="ET264" s="33">
        <v>1605</v>
      </c>
      <c r="EU264" s="33">
        <v>3900</v>
      </c>
      <c r="EV264" s="33" t="s">
        <v>365</v>
      </c>
      <c r="EW264" s="33" t="s">
        <v>251</v>
      </c>
      <c r="EX264" s="34">
        <v>203</v>
      </c>
      <c r="EY264" s="59">
        <v>0.49180000000000001</v>
      </c>
      <c r="EZ264" s="21"/>
    </row>
    <row r="265" spans="1:158" s="64" customFormat="1" ht="12.75" customHeight="1" x14ac:dyDescent="0.2">
      <c r="A265" s="64" t="s">
        <v>3537</v>
      </c>
      <c r="B265" s="64" t="s">
        <v>133</v>
      </c>
      <c r="C265" s="64">
        <v>1223306</v>
      </c>
      <c r="D265" s="64" t="s">
        <v>3537</v>
      </c>
      <c r="E265" s="64" t="s">
        <v>3530</v>
      </c>
      <c r="F265" s="64" t="s">
        <v>133</v>
      </c>
      <c r="G265" s="33" t="s">
        <v>194</v>
      </c>
      <c r="H265" s="33">
        <v>6220</v>
      </c>
      <c r="I265" s="33" t="s">
        <v>358</v>
      </c>
      <c r="J265" s="33" t="s">
        <v>3531</v>
      </c>
      <c r="K265" s="33">
        <v>0</v>
      </c>
      <c r="L265" s="23">
        <v>1</v>
      </c>
      <c r="M265" s="33" t="s">
        <v>16</v>
      </c>
      <c r="N265" s="23">
        <v>1</v>
      </c>
      <c r="O265" s="33" t="s">
        <v>20</v>
      </c>
      <c r="P265" s="33" t="s">
        <v>3538</v>
      </c>
      <c r="Q265" s="33" t="s">
        <v>3539</v>
      </c>
      <c r="R265" s="33" t="s">
        <v>3540</v>
      </c>
      <c r="S265" s="33">
        <v>151</v>
      </c>
      <c r="T265" s="33">
        <v>62757</v>
      </c>
      <c r="U265" s="33" t="s">
        <v>3541</v>
      </c>
      <c r="V265" s="33" t="s">
        <v>2565</v>
      </c>
      <c r="W265" s="40">
        <v>32784</v>
      </c>
      <c r="X265" s="33">
        <v>4</v>
      </c>
      <c r="Y265" s="33" t="s">
        <v>3542</v>
      </c>
      <c r="Z265" s="20">
        <f t="shared" si="67"/>
        <v>9941</v>
      </c>
      <c r="AA265" s="33" t="s">
        <v>3543</v>
      </c>
      <c r="AB265" s="20">
        <v>46101</v>
      </c>
      <c r="AC265" s="46">
        <v>3698023.28</v>
      </c>
      <c r="AD265" s="33" t="s">
        <v>281</v>
      </c>
      <c r="AE265" s="33" t="s">
        <v>3536</v>
      </c>
      <c r="AF265" s="33" t="s">
        <v>16</v>
      </c>
      <c r="AG265" s="33" t="s">
        <v>16</v>
      </c>
      <c r="AH265" s="33" t="s">
        <v>16</v>
      </c>
      <c r="AI265" s="33" t="s">
        <v>16</v>
      </c>
      <c r="AJ265" s="33" t="s">
        <v>16</v>
      </c>
      <c r="AK265" s="33" t="s">
        <v>16</v>
      </c>
      <c r="AL265" s="33" t="s">
        <v>16</v>
      </c>
      <c r="AM265" s="33" t="s">
        <v>16</v>
      </c>
      <c r="AN265" s="33" t="s">
        <v>16</v>
      </c>
      <c r="AO265" s="33" t="s">
        <v>16</v>
      </c>
      <c r="AP265" s="26">
        <v>42831</v>
      </c>
      <c r="AQ265" s="26" t="s">
        <v>16</v>
      </c>
      <c r="AR265" s="26" t="s">
        <v>16</v>
      </c>
      <c r="AS265" s="20" t="s">
        <v>16</v>
      </c>
      <c r="AT265" s="26">
        <v>42871</v>
      </c>
      <c r="AU265" s="26">
        <v>42711</v>
      </c>
      <c r="AV265" s="26" t="s">
        <v>16</v>
      </c>
      <c r="AW265" s="33" t="s">
        <v>16</v>
      </c>
      <c r="AX265" s="33" t="s">
        <v>16</v>
      </c>
      <c r="AY265" s="33" t="s">
        <v>16</v>
      </c>
      <c r="AZ265" s="33" t="s">
        <v>16</v>
      </c>
      <c r="BA265" s="33" t="s">
        <v>16</v>
      </c>
      <c r="BB265" s="36">
        <v>0</v>
      </c>
      <c r="BC265" s="26">
        <v>42725</v>
      </c>
      <c r="BD265" s="26">
        <v>42734</v>
      </c>
      <c r="BE265" s="26">
        <v>42724</v>
      </c>
      <c r="BF265" s="33" t="s">
        <v>3531</v>
      </c>
      <c r="BG265" s="39">
        <v>0.1</v>
      </c>
      <c r="BH265" s="27">
        <v>15639.36</v>
      </c>
      <c r="BI265" s="33" t="s">
        <v>16</v>
      </c>
      <c r="BJ265" s="33" t="s">
        <v>16</v>
      </c>
      <c r="BK265" s="33" t="s">
        <v>16</v>
      </c>
      <c r="BL265" s="33" t="s">
        <v>16</v>
      </c>
      <c r="BM265" s="33">
        <v>2</v>
      </c>
      <c r="BN265" s="33" t="s">
        <v>16</v>
      </c>
      <c r="BO265" s="33" t="s">
        <v>16</v>
      </c>
      <c r="BP265" s="33" t="s">
        <v>16</v>
      </c>
      <c r="BQ265" s="33" t="s">
        <v>16</v>
      </c>
      <c r="BR265" s="33" t="s">
        <v>16</v>
      </c>
      <c r="BS265" s="33" t="s">
        <v>16</v>
      </c>
      <c r="BT265" s="33">
        <v>3</v>
      </c>
      <c r="BU265" s="33">
        <v>0</v>
      </c>
      <c r="BV265" s="33">
        <v>0</v>
      </c>
      <c r="BW265" s="33">
        <v>12</v>
      </c>
      <c r="BX265" s="33">
        <v>5</v>
      </c>
      <c r="BY265" s="33">
        <v>1</v>
      </c>
      <c r="BZ265" s="33" t="s">
        <v>16</v>
      </c>
      <c r="CA265" s="33" t="s">
        <v>16</v>
      </c>
      <c r="CB265" s="33">
        <v>5</v>
      </c>
      <c r="CC265" s="33">
        <v>0</v>
      </c>
      <c r="CD265" s="33">
        <v>0</v>
      </c>
      <c r="CE265" s="20">
        <f t="shared" si="68"/>
        <v>5</v>
      </c>
      <c r="CF265" s="20" t="str">
        <f t="shared" si="61"/>
        <v>YES</v>
      </c>
      <c r="CG265" s="20" t="str">
        <f t="shared" si="62"/>
        <v>YES</v>
      </c>
      <c r="CH265" s="33">
        <v>7</v>
      </c>
      <c r="CI265" s="27">
        <v>5</v>
      </c>
      <c r="CJ265" s="46">
        <v>12403.71</v>
      </c>
      <c r="CK265" s="21">
        <v>1</v>
      </c>
      <c r="CL265" s="46">
        <v>79532.75</v>
      </c>
      <c r="CM265" s="33" t="s">
        <v>16</v>
      </c>
      <c r="CN265" s="33" t="s">
        <v>16</v>
      </c>
      <c r="CO265" s="33" t="s">
        <v>16</v>
      </c>
      <c r="CP265" s="33" t="s">
        <v>16</v>
      </c>
      <c r="CQ265" s="33" t="s">
        <v>16</v>
      </c>
      <c r="CR265" s="33" t="s">
        <v>16</v>
      </c>
      <c r="CS265" s="27">
        <v>156393.60000000001</v>
      </c>
      <c r="CT265" s="79">
        <f>IF(OR(CS265="",CS265="-"),"NA",IF(CS265&gt;10000000000,1,IF(CS265&gt;3000000000,2,IF(CS265&gt;1000000000,3,IF(CS265&gt;600000000,4,IF(CS265&gt;200000000,5,IF(CS265&gt;100000000,6,IF(CS265&gt;50000000,7,IF(CS265&gt;30000000,8,IF(CS265&gt;10000000,9,IF(CS265&gt;7000000,10,IF(CS265&gt;4000000,11,IF(CS265&gt;2000000,12,IF(CS265&gt;1000000,13,IF(CS265&gt;700000,14,IF(CS265&gt;600000,15,IF(CS265&gt;500000,16,IF(CS265&gt;400000,17,IF(CS265&gt;300000,18,IF(CS265&gt;200000,19,IF(CS265&gt;=0,20,ERROR”)))))))))))))))))))))</f>
        <v>20</v>
      </c>
      <c r="CU265" s="27">
        <v>181416.58</v>
      </c>
      <c r="CV265" s="27">
        <f t="shared" si="66"/>
        <v>3541629.6799999997</v>
      </c>
      <c r="CW265" s="32">
        <v>0.95770886547799139</v>
      </c>
      <c r="CX265" s="32">
        <v>4.2291134522008743E-2</v>
      </c>
      <c r="CY265" s="27">
        <v>3516606.7</v>
      </c>
      <c r="CZ265" s="33">
        <v>19</v>
      </c>
      <c r="DA265" s="66">
        <f>IF(OR(CZ265="",CZ265="-"),"NA",IF(CZ265&gt;300,1,IF(CZ265&gt;200,2,IF(CZ265&gt;100,3,IF(CZ265&gt;50,4,IF(CZ265&gt;40,5,IF(CZ265&gt;30,6,IF(CZ265&gt;20,7,IF(CZ265&gt;10,8,IF(CZ265&lt;=9,9,”ERROR”))))))))))</f>
        <v>8</v>
      </c>
      <c r="DB265" s="33">
        <v>9</v>
      </c>
      <c r="DC265" s="20">
        <v>0.3</v>
      </c>
      <c r="DD265" s="20" t="s">
        <v>16</v>
      </c>
      <c r="DE265" s="33">
        <v>0</v>
      </c>
      <c r="DF265" s="33"/>
      <c r="DG265" s="33">
        <v>0</v>
      </c>
      <c r="DH265" s="33">
        <v>0</v>
      </c>
      <c r="DI265" s="23" t="s">
        <v>16</v>
      </c>
      <c r="DJ265" s="23"/>
      <c r="DK265" s="23" t="s">
        <v>16</v>
      </c>
      <c r="DL265" s="23" t="s">
        <v>16</v>
      </c>
      <c r="DM265" s="23" t="s">
        <v>16</v>
      </c>
      <c r="DN265" s="23"/>
      <c r="DO265" s="33">
        <f t="shared" si="69"/>
        <v>1</v>
      </c>
      <c r="DP265" s="33">
        <f t="shared" si="70"/>
        <v>1</v>
      </c>
      <c r="DQ265" s="33">
        <f t="shared" si="71"/>
        <v>0</v>
      </c>
      <c r="DR265" s="33">
        <f t="shared" si="72"/>
        <v>0</v>
      </c>
      <c r="DS265" s="27">
        <f t="shared" si="73"/>
        <v>156393.60000000001</v>
      </c>
      <c r="DT265" s="27">
        <f t="shared" si="74"/>
        <v>156393.60000000001</v>
      </c>
      <c r="DU265" s="27">
        <f t="shared" si="75"/>
        <v>0</v>
      </c>
      <c r="DV265" s="27">
        <f t="shared" si="76"/>
        <v>0</v>
      </c>
      <c r="DW265" s="27">
        <f t="shared" si="64"/>
        <v>156393.60000000001</v>
      </c>
      <c r="DX265" s="33">
        <v>12</v>
      </c>
      <c r="DY265" s="33">
        <v>33</v>
      </c>
      <c r="DZ265" s="33">
        <v>14</v>
      </c>
      <c r="EA265" s="33" t="s">
        <v>16</v>
      </c>
      <c r="EB265" s="46">
        <v>156393.60000000001</v>
      </c>
      <c r="EC265" s="33">
        <v>0</v>
      </c>
      <c r="ED265" s="33" t="s">
        <v>16</v>
      </c>
      <c r="EE265" s="33">
        <v>0</v>
      </c>
      <c r="EF265" s="33">
        <v>0</v>
      </c>
      <c r="EG265" s="33" t="s">
        <v>16</v>
      </c>
      <c r="EH265" s="46">
        <v>156393.60000000001</v>
      </c>
      <c r="EI265" s="33">
        <v>2</v>
      </c>
      <c r="EJ265" s="33">
        <v>12</v>
      </c>
      <c r="EK265" s="33">
        <v>5</v>
      </c>
      <c r="EL265" s="20" t="s">
        <v>281</v>
      </c>
      <c r="EM265" s="20" t="s">
        <v>3531</v>
      </c>
      <c r="EN265" s="20" t="s">
        <v>16</v>
      </c>
      <c r="EO265" s="33" t="s">
        <v>3536</v>
      </c>
      <c r="EP265" s="20" t="s">
        <v>16</v>
      </c>
      <c r="EQ265" s="33" t="s">
        <v>16</v>
      </c>
      <c r="ER265" s="33" t="s">
        <v>16</v>
      </c>
      <c r="ES265" s="33" t="s">
        <v>16</v>
      </c>
      <c r="ET265" s="33" t="s">
        <v>16</v>
      </c>
      <c r="EU265" s="33" t="s">
        <v>16</v>
      </c>
      <c r="EV265" s="33" t="s">
        <v>16</v>
      </c>
      <c r="EW265" s="33" t="s">
        <v>16</v>
      </c>
      <c r="EX265" s="34">
        <v>12</v>
      </c>
      <c r="EY265" s="58">
        <v>1</v>
      </c>
      <c r="EZ265" s="21"/>
    </row>
    <row r="266" spans="1:158" s="64" customFormat="1" ht="12.75" customHeight="1" x14ac:dyDescent="0.2">
      <c r="A266" s="64" t="s">
        <v>3557</v>
      </c>
      <c r="B266" s="64" t="s">
        <v>191</v>
      </c>
      <c r="C266" s="64">
        <v>1223306</v>
      </c>
      <c r="D266" s="64" t="s">
        <v>3557</v>
      </c>
      <c r="E266" s="64" t="s">
        <v>3530</v>
      </c>
      <c r="F266" s="64" t="s">
        <v>191</v>
      </c>
      <c r="G266" s="33" t="s">
        <v>194</v>
      </c>
      <c r="H266" s="33">
        <v>6220</v>
      </c>
      <c r="I266" s="33" t="s">
        <v>358</v>
      </c>
      <c r="J266" s="33" t="s">
        <v>3531</v>
      </c>
      <c r="K266" s="33">
        <v>0</v>
      </c>
      <c r="L266" s="23">
        <v>1</v>
      </c>
      <c r="M266" s="33" t="s">
        <v>16</v>
      </c>
      <c r="N266" s="23">
        <v>1</v>
      </c>
      <c r="O266" s="33" t="s">
        <v>3558</v>
      </c>
      <c r="P266" s="33" t="s">
        <v>3559</v>
      </c>
      <c r="Q266" s="33" t="s">
        <v>3560</v>
      </c>
      <c r="R266" s="33" t="s">
        <v>3561</v>
      </c>
      <c r="S266" s="33">
        <v>144</v>
      </c>
      <c r="T266" s="33">
        <v>66633</v>
      </c>
      <c r="U266" s="33" t="s">
        <v>3562</v>
      </c>
      <c r="V266" s="33" t="s">
        <v>2387</v>
      </c>
      <c r="W266" s="40">
        <v>32524</v>
      </c>
      <c r="X266" s="33">
        <v>75</v>
      </c>
      <c r="Y266" s="33" t="s">
        <v>2387</v>
      </c>
      <c r="Z266" s="20">
        <f t="shared" si="67"/>
        <v>10201</v>
      </c>
      <c r="AA266" s="33" t="s">
        <v>3563</v>
      </c>
      <c r="AB266" s="20">
        <v>46101</v>
      </c>
      <c r="AC266" s="46">
        <v>3698023.28</v>
      </c>
      <c r="AD266" s="33" t="s">
        <v>281</v>
      </c>
      <c r="AE266" s="33" t="s">
        <v>3536</v>
      </c>
      <c r="AF266" s="33" t="s">
        <v>16</v>
      </c>
      <c r="AG266" s="33" t="s">
        <v>16</v>
      </c>
      <c r="AH266" s="33" t="s">
        <v>16</v>
      </c>
      <c r="AI266" s="33" t="s">
        <v>16</v>
      </c>
      <c r="AJ266" s="33" t="s">
        <v>16</v>
      </c>
      <c r="AK266" s="33" t="s">
        <v>16</v>
      </c>
      <c r="AL266" s="33" t="s">
        <v>16</v>
      </c>
      <c r="AM266" s="33" t="s">
        <v>16</v>
      </c>
      <c r="AN266" s="33" t="s">
        <v>16</v>
      </c>
      <c r="AO266" s="33" t="s">
        <v>16</v>
      </c>
      <c r="AP266" s="26">
        <v>42831</v>
      </c>
      <c r="AQ266" s="26" t="s">
        <v>16</v>
      </c>
      <c r="AR266" s="26" t="s">
        <v>16</v>
      </c>
      <c r="AS266" s="20" t="s">
        <v>16</v>
      </c>
      <c r="AT266" s="26">
        <v>42871</v>
      </c>
      <c r="AU266" s="26">
        <v>42711</v>
      </c>
      <c r="AV266" s="26" t="s">
        <v>16</v>
      </c>
      <c r="AW266" s="33" t="s">
        <v>16</v>
      </c>
      <c r="AX266" s="33" t="s">
        <v>16</v>
      </c>
      <c r="AY266" s="33" t="s">
        <v>16</v>
      </c>
      <c r="AZ266" s="33" t="s">
        <v>16</v>
      </c>
      <c r="BA266" s="33" t="s">
        <v>16</v>
      </c>
      <c r="BB266" s="36">
        <v>0</v>
      </c>
      <c r="BC266" s="26">
        <v>42725</v>
      </c>
      <c r="BD266" s="26">
        <v>42734</v>
      </c>
      <c r="BE266" s="26">
        <v>42724</v>
      </c>
      <c r="BF266" s="33" t="s">
        <v>3531</v>
      </c>
      <c r="BG266" s="39">
        <v>0.1</v>
      </c>
      <c r="BH266" s="27">
        <v>18391.736000000001</v>
      </c>
      <c r="BI266" s="33" t="s">
        <v>16</v>
      </c>
      <c r="BJ266" s="33" t="s">
        <v>16</v>
      </c>
      <c r="BK266" s="33" t="s">
        <v>16</v>
      </c>
      <c r="BL266" s="33" t="s">
        <v>16</v>
      </c>
      <c r="BM266" s="33">
        <v>2</v>
      </c>
      <c r="BN266" s="33" t="s">
        <v>16</v>
      </c>
      <c r="BO266" s="33" t="s">
        <v>16</v>
      </c>
      <c r="BP266" s="33" t="s">
        <v>16</v>
      </c>
      <c r="BQ266" s="33" t="s">
        <v>16</v>
      </c>
      <c r="BR266" s="33" t="s">
        <v>16</v>
      </c>
      <c r="BS266" s="33" t="s">
        <v>16</v>
      </c>
      <c r="BT266" s="33">
        <v>1</v>
      </c>
      <c r="BU266" s="33">
        <v>2</v>
      </c>
      <c r="BV266" s="33">
        <v>0</v>
      </c>
      <c r="BW266" s="33">
        <v>12</v>
      </c>
      <c r="BX266" s="33">
        <v>5</v>
      </c>
      <c r="BY266" s="33">
        <v>1</v>
      </c>
      <c r="BZ266" s="33" t="s">
        <v>16</v>
      </c>
      <c r="CA266" s="33" t="s">
        <v>16</v>
      </c>
      <c r="CB266" s="33">
        <v>5</v>
      </c>
      <c r="CC266" s="33">
        <v>0</v>
      </c>
      <c r="CD266" s="33">
        <v>0</v>
      </c>
      <c r="CE266" s="20">
        <f t="shared" si="68"/>
        <v>5</v>
      </c>
      <c r="CF266" s="20" t="str">
        <f t="shared" si="61"/>
        <v>YES</v>
      </c>
      <c r="CG266" s="20" t="str">
        <f t="shared" si="62"/>
        <v>YES</v>
      </c>
      <c r="CH266" s="33">
        <v>7</v>
      </c>
      <c r="CI266" s="27">
        <v>5</v>
      </c>
      <c r="CJ266" s="46">
        <v>5103.34</v>
      </c>
      <c r="CK266" s="21">
        <v>1</v>
      </c>
      <c r="CL266" s="46">
        <v>83544.12</v>
      </c>
      <c r="CM266" s="33" t="s">
        <v>16</v>
      </c>
      <c r="CN266" s="33" t="s">
        <v>16</v>
      </c>
      <c r="CO266" s="33" t="s">
        <v>16</v>
      </c>
      <c r="CP266" s="33" t="s">
        <v>16</v>
      </c>
      <c r="CQ266" s="33" t="s">
        <v>16</v>
      </c>
      <c r="CR266" s="33" t="s">
        <v>16</v>
      </c>
      <c r="CS266" s="27">
        <v>183917.36</v>
      </c>
      <c r="CT266" s="79">
        <f>IF(OR(CS266="",CS266="-"),"NA",IF(CS266&gt;10000000000,1,IF(CS266&gt;3000000000,2,IF(CS266&gt;1000000000,3,IF(CS266&gt;600000000,4,IF(CS266&gt;200000000,5,IF(CS266&gt;100000000,6,IF(CS266&gt;50000000,7,IF(CS266&gt;30000000,8,IF(CS266&gt;10000000,9,IF(CS266&gt;7000000,10,IF(CS266&gt;4000000,11,IF(CS266&gt;2000000,12,IF(CS266&gt;1000000,13,IF(CS266&gt;700000,14,IF(CS266&gt;600000,15,IF(CS266&gt;500000,16,IF(CS266&gt;400000,17,IF(CS266&gt;300000,18,IF(CS266&gt;200000,19,IF(CS266&gt;=0,20,ERROR”)))))))))))))))))))))</f>
        <v>20</v>
      </c>
      <c r="CU266" s="27">
        <v>213344.14</v>
      </c>
      <c r="CV266" s="27">
        <f t="shared" si="66"/>
        <v>3514105.92</v>
      </c>
      <c r="CW266" s="32">
        <v>0.95026603510186669</v>
      </c>
      <c r="CX266" s="32">
        <v>4.9733964898133358E-2</v>
      </c>
      <c r="CY266" s="27">
        <v>3484679.14</v>
      </c>
      <c r="CZ266" s="33">
        <v>19</v>
      </c>
      <c r="DA266" s="66">
        <f>IF(OR(CZ266="",CZ266="-"),"NA",IF(CZ266&gt;300,1,IF(CZ266&gt;200,2,IF(CZ266&gt;100,3,IF(CZ266&gt;50,4,IF(CZ266&gt;40,5,IF(CZ266&gt;30,6,IF(CZ266&gt;20,7,IF(CZ266&gt;10,8,IF(CZ266&lt;=9,9,”ERROR”))))))))))</f>
        <v>8</v>
      </c>
      <c r="DB266" s="33">
        <v>9</v>
      </c>
      <c r="DC266" s="20">
        <v>0.3</v>
      </c>
      <c r="DD266" s="20" t="s">
        <v>16</v>
      </c>
      <c r="DE266" s="33">
        <v>0</v>
      </c>
      <c r="DF266" s="33"/>
      <c r="DG266" s="33">
        <v>0</v>
      </c>
      <c r="DH266" s="33">
        <v>0</v>
      </c>
      <c r="DI266" s="23" t="s">
        <v>16</v>
      </c>
      <c r="DJ266" s="23"/>
      <c r="DK266" s="23" t="s">
        <v>16</v>
      </c>
      <c r="DL266" s="23" t="s">
        <v>16</v>
      </c>
      <c r="DM266" s="23" t="s">
        <v>16</v>
      </c>
      <c r="DN266" s="23"/>
      <c r="DO266" s="33">
        <f t="shared" si="69"/>
        <v>1</v>
      </c>
      <c r="DP266" s="33">
        <f t="shared" si="70"/>
        <v>1</v>
      </c>
      <c r="DQ266" s="33">
        <f t="shared" si="71"/>
        <v>0</v>
      </c>
      <c r="DR266" s="33">
        <f t="shared" si="72"/>
        <v>0</v>
      </c>
      <c r="DS266" s="27">
        <f t="shared" si="73"/>
        <v>183917.36</v>
      </c>
      <c r="DT266" s="27">
        <f t="shared" si="74"/>
        <v>183917.36</v>
      </c>
      <c r="DU266" s="27">
        <f t="shared" si="75"/>
        <v>0</v>
      </c>
      <c r="DV266" s="27">
        <f t="shared" si="76"/>
        <v>0</v>
      </c>
      <c r="DW266" s="27">
        <f t="shared" si="64"/>
        <v>183917.36</v>
      </c>
      <c r="DX266" s="33">
        <v>12</v>
      </c>
      <c r="DY266" s="33">
        <v>33</v>
      </c>
      <c r="DZ266" s="33">
        <v>14</v>
      </c>
      <c r="EA266" s="33" t="s">
        <v>16</v>
      </c>
      <c r="EB266" s="46">
        <v>183917.36</v>
      </c>
      <c r="EC266" s="33">
        <v>0</v>
      </c>
      <c r="ED266" s="33" t="s">
        <v>16</v>
      </c>
      <c r="EE266" s="33">
        <v>0</v>
      </c>
      <c r="EF266" s="33">
        <v>0</v>
      </c>
      <c r="EG266" s="33" t="s">
        <v>16</v>
      </c>
      <c r="EH266" s="46">
        <v>183917.36</v>
      </c>
      <c r="EI266" s="33">
        <v>2</v>
      </c>
      <c r="EJ266" s="33">
        <v>12</v>
      </c>
      <c r="EK266" s="33">
        <v>5</v>
      </c>
      <c r="EL266" s="20" t="s">
        <v>281</v>
      </c>
      <c r="EM266" s="20" t="s">
        <v>3531</v>
      </c>
      <c r="EN266" s="20" t="s">
        <v>16</v>
      </c>
      <c r="EO266" s="33" t="s">
        <v>3536</v>
      </c>
      <c r="EP266" s="20" t="s">
        <v>16</v>
      </c>
      <c r="EQ266" s="33" t="s">
        <v>16</v>
      </c>
      <c r="ER266" s="33" t="s">
        <v>16</v>
      </c>
      <c r="ES266" s="33" t="s">
        <v>16</v>
      </c>
      <c r="ET266" s="33" t="s">
        <v>16</v>
      </c>
      <c r="EU266" s="33" t="s">
        <v>16</v>
      </c>
      <c r="EV266" s="33" t="s">
        <v>16</v>
      </c>
      <c r="EW266" s="33" t="s">
        <v>16</v>
      </c>
      <c r="EX266" s="34">
        <v>12</v>
      </c>
      <c r="EY266" s="58">
        <v>1</v>
      </c>
      <c r="EZ266" s="21"/>
    </row>
    <row r="267" spans="1:158" s="64" customFormat="1" ht="12.75" customHeight="1" x14ac:dyDescent="0.2">
      <c r="A267" s="64" t="s">
        <v>3549</v>
      </c>
      <c r="B267" s="64" t="s">
        <v>169</v>
      </c>
      <c r="C267" s="64">
        <v>1223306</v>
      </c>
      <c r="D267" s="64" t="s">
        <v>3549</v>
      </c>
      <c r="E267" s="64" t="s">
        <v>3530</v>
      </c>
      <c r="F267" s="64" t="s">
        <v>169</v>
      </c>
      <c r="G267" s="33" t="s">
        <v>194</v>
      </c>
      <c r="H267" s="33">
        <v>6220</v>
      </c>
      <c r="I267" s="33" t="s">
        <v>358</v>
      </c>
      <c r="J267" s="33" t="s">
        <v>3531</v>
      </c>
      <c r="K267" s="33">
        <v>0</v>
      </c>
      <c r="L267" s="23">
        <v>1</v>
      </c>
      <c r="M267" s="33" t="s">
        <v>16</v>
      </c>
      <c r="N267" s="23">
        <v>1</v>
      </c>
      <c r="O267" s="33" t="s">
        <v>3550</v>
      </c>
      <c r="P267" s="33" t="s">
        <v>3551</v>
      </c>
      <c r="Q267" s="33" t="s">
        <v>3552</v>
      </c>
      <c r="R267" s="33" t="s">
        <v>3553</v>
      </c>
      <c r="S267" s="33" t="s">
        <v>3554</v>
      </c>
      <c r="T267" s="33">
        <v>76030</v>
      </c>
      <c r="U267" s="33" t="s">
        <v>836</v>
      </c>
      <c r="V267" s="33" t="s">
        <v>836</v>
      </c>
      <c r="W267" s="40">
        <v>29675</v>
      </c>
      <c r="X267" s="33">
        <v>15</v>
      </c>
      <c r="Y267" s="33" t="s">
        <v>836</v>
      </c>
      <c r="Z267" s="20">
        <f t="shared" si="67"/>
        <v>13050</v>
      </c>
      <c r="AA267" s="33" t="s">
        <v>3555</v>
      </c>
      <c r="AB267" s="20">
        <v>46101</v>
      </c>
      <c r="AC267" s="46">
        <v>3698023.28</v>
      </c>
      <c r="AD267" s="33" t="s">
        <v>281</v>
      </c>
      <c r="AE267" s="33" t="s">
        <v>3536</v>
      </c>
      <c r="AF267" s="33" t="s">
        <v>16</v>
      </c>
      <c r="AG267" s="33" t="s">
        <v>16</v>
      </c>
      <c r="AH267" s="33" t="s">
        <v>16</v>
      </c>
      <c r="AI267" s="33" t="s">
        <v>16</v>
      </c>
      <c r="AJ267" s="33" t="s">
        <v>16</v>
      </c>
      <c r="AK267" s="33" t="s">
        <v>16</v>
      </c>
      <c r="AL267" s="33" t="s">
        <v>16</v>
      </c>
      <c r="AM267" s="33" t="s">
        <v>16</v>
      </c>
      <c r="AN267" s="33" t="s">
        <v>16</v>
      </c>
      <c r="AO267" s="33" t="s">
        <v>16</v>
      </c>
      <c r="AP267" s="26">
        <v>42865</v>
      </c>
      <c r="AQ267" s="26" t="s">
        <v>16</v>
      </c>
      <c r="AR267" s="26" t="s">
        <v>16</v>
      </c>
      <c r="AS267" s="20" t="s">
        <v>16</v>
      </c>
      <c r="AT267" s="26">
        <v>42881</v>
      </c>
      <c r="AU267" s="26">
        <v>42711</v>
      </c>
      <c r="AV267" s="26" t="s">
        <v>16</v>
      </c>
      <c r="AW267" s="33" t="s">
        <v>16</v>
      </c>
      <c r="AX267" s="33" t="s">
        <v>16</v>
      </c>
      <c r="AY267" s="33" t="s">
        <v>16</v>
      </c>
      <c r="AZ267" s="33" t="s">
        <v>16</v>
      </c>
      <c r="BA267" s="33" t="s">
        <v>16</v>
      </c>
      <c r="BB267" s="36">
        <v>0</v>
      </c>
      <c r="BC267" s="26">
        <v>42725</v>
      </c>
      <c r="BD267" s="26">
        <v>42734</v>
      </c>
      <c r="BE267" s="26">
        <v>42724</v>
      </c>
      <c r="BF267" s="33" t="s">
        <v>3531</v>
      </c>
      <c r="BG267" s="39">
        <v>0.1</v>
      </c>
      <c r="BH267" s="27">
        <v>10426.900000000001</v>
      </c>
      <c r="BI267" s="33" t="s">
        <v>16</v>
      </c>
      <c r="BJ267" s="33" t="s">
        <v>16</v>
      </c>
      <c r="BK267" s="33" t="s">
        <v>16</v>
      </c>
      <c r="BL267" s="33" t="s">
        <v>16</v>
      </c>
      <c r="BM267" s="33">
        <v>2</v>
      </c>
      <c r="BN267" s="33" t="s">
        <v>16</v>
      </c>
      <c r="BO267" s="33" t="s">
        <v>16</v>
      </c>
      <c r="BP267" s="33" t="s">
        <v>16</v>
      </c>
      <c r="BQ267" s="33" t="s">
        <v>16</v>
      </c>
      <c r="BR267" s="33" t="s">
        <v>16</v>
      </c>
      <c r="BS267" s="33" t="s">
        <v>16</v>
      </c>
      <c r="BT267" s="33">
        <v>3</v>
      </c>
      <c r="BU267" s="33">
        <v>0</v>
      </c>
      <c r="BV267" s="33">
        <v>0</v>
      </c>
      <c r="BW267" s="33">
        <v>12</v>
      </c>
      <c r="BX267" s="33">
        <v>5</v>
      </c>
      <c r="BY267" s="33">
        <v>1</v>
      </c>
      <c r="BZ267" s="33" t="s">
        <v>16</v>
      </c>
      <c r="CA267" s="33" t="s">
        <v>16</v>
      </c>
      <c r="CB267" s="33">
        <v>5</v>
      </c>
      <c r="CC267" s="33">
        <v>0</v>
      </c>
      <c r="CD267" s="33">
        <v>0</v>
      </c>
      <c r="CE267" s="20">
        <f t="shared" si="68"/>
        <v>5</v>
      </c>
      <c r="CF267" s="20" t="str">
        <f t="shared" si="61"/>
        <v>YES</v>
      </c>
      <c r="CG267" s="20" t="str">
        <f t="shared" si="62"/>
        <v>YES</v>
      </c>
      <c r="CH267" s="33">
        <v>7</v>
      </c>
      <c r="CI267" s="27">
        <v>5</v>
      </c>
      <c r="CJ267" s="46">
        <v>11561.33</v>
      </c>
      <c r="CK267" s="21">
        <v>1</v>
      </c>
      <c r="CL267" s="46">
        <v>35340.25</v>
      </c>
      <c r="CM267" s="33" t="s">
        <v>16</v>
      </c>
      <c r="CN267" s="33" t="s">
        <v>16</v>
      </c>
      <c r="CO267" s="33" t="s">
        <v>16</v>
      </c>
      <c r="CP267" s="33" t="s">
        <v>16</v>
      </c>
      <c r="CQ267" s="33" t="s">
        <v>16</v>
      </c>
      <c r="CR267" s="33" t="s">
        <v>16</v>
      </c>
      <c r="CS267" s="27">
        <v>104269</v>
      </c>
      <c r="CT267" s="79">
        <f>IF(OR(CS267="",CS267="-"),"NA",IF(CS267&gt;10000000000,1,IF(CS267&gt;3000000000,2,IF(CS267&gt;1000000000,3,IF(CS267&gt;600000000,4,IF(CS267&gt;200000000,5,IF(CS267&gt;100000000,6,IF(CS267&gt;50000000,7,IF(CS267&gt;30000000,8,IF(CS267&gt;10000000,9,IF(CS267&gt;7000000,10,IF(CS267&gt;4000000,11,IF(CS267&gt;2000000,12,IF(CS267&gt;1000000,13,IF(CS267&gt;700000,14,IF(CS267&gt;600000,15,IF(CS267&gt;500000,16,IF(CS267&gt;400000,17,IF(CS267&gt;300000,18,IF(CS267&gt;200000,19,IF(CS267&gt;=0,20,ERROR”)))))))))))))))))))))</f>
        <v>20</v>
      </c>
      <c r="CU267" s="27">
        <v>120952.04</v>
      </c>
      <c r="CV267" s="27">
        <f t="shared" si="66"/>
        <v>3593754.28</v>
      </c>
      <c r="CW267" s="32">
        <v>0.97180412558138363</v>
      </c>
      <c r="CX267" s="32">
        <v>2.8195874418616425E-2</v>
      </c>
      <c r="CY267" s="27">
        <v>3577071.24</v>
      </c>
      <c r="CZ267" s="33">
        <v>19</v>
      </c>
      <c r="DA267" s="66">
        <f>IF(OR(CZ267="",CZ267="-"),"NA",IF(CZ267&gt;300,1,IF(CZ267&gt;200,2,IF(CZ267&gt;100,3,IF(CZ267&gt;50,4,IF(CZ267&gt;40,5,IF(CZ267&gt;30,6,IF(CZ267&gt;20,7,IF(CZ267&gt;10,8,IF(CZ267&lt;=9,9,”ERROR”))))))))))</f>
        <v>8</v>
      </c>
      <c r="DB267" s="33">
        <v>9</v>
      </c>
      <c r="DC267" s="20">
        <v>0.3</v>
      </c>
      <c r="DD267" s="20" t="s">
        <v>16</v>
      </c>
      <c r="DE267" s="33">
        <v>0</v>
      </c>
      <c r="DF267" s="33"/>
      <c r="DG267" s="33">
        <v>0</v>
      </c>
      <c r="DH267" s="33">
        <v>0</v>
      </c>
      <c r="DI267" s="23" t="s">
        <v>16</v>
      </c>
      <c r="DJ267" s="23"/>
      <c r="DK267" s="23" t="s">
        <v>16</v>
      </c>
      <c r="DL267" s="23" t="s">
        <v>16</v>
      </c>
      <c r="DM267" s="23" t="s">
        <v>16</v>
      </c>
      <c r="DN267" s="23"/>
      <c r="DO267" s="33">
        <f t="shared" si="69"/>
        <v>1</v>
      </c>
      <c r="DP267" s="33">
        <f t="shared" si="70"/>
        <v>1</v>
      </c>
      <c r="DQ267" s="33">
        <f t="shared" si="71"/>
        <v>0</v>
      </c>
      <c r="DR267" s="33">
        <f t="shared" si="72"/>
        <v>0</v>
      </c>
      <c r="DS267" s="27">
        <f t="shared" si="73"/>
        <v>104269</v>
      </c>
      <c r="DT267" s="27">
        <f t="shared" si="74"/>
        <v>104269</v>
      </c>
      <c r="DU267" s="27">
        <f t="shared" si="75"/>
        <v>0</v>
      </c>
      <c r="DV267" s="27">
        <f t="shared" si="76"/>
        <v>0</v>
      </c>
      <c r="DW267" s="27">
        <f t="shared" si="64"/>
        <v>104269</v>
      </c>
      <c r="DX267" s="33">
        <v>12</v>
      </c>
      <c r="DY267" s="33">
        <v>33</v>
      </c>
      <c r="DZ267" s="33">
        <v>14</v>
      </c>
      <c r="EA267" s="33" t="s">
        <v>16</v>
      </c>
      <c r="EB267" s="46">
        <v>104269</v>
      </c>
      <c r="EC267" s="33">
        <v>0</v>
      </c>
      <c r="ED267" s="33" t="s">
        <v>16</v>
      </c>
      <c r="EE267" s="33">
        <v>0</v>
      </c>
      <c r="EF267" s="33">
        <v>0</v>
      </c>
      <c r="EG267" s="33" t="s">
        <v>16</v>
      </c>
      <c r="EH267" s="46">
        <v>104269</v>
      </c>
      <c r="EI267" s="33">
        <v>2</v>
      </c>
      <c r="EJ267" s="33">
        <v>12</v>
      </c>
      <c r="EK267" s="33">
        <v>5</v>
      </c>
      <c r="EL267" s="20" t="s">
        <v>281</v>
      </c>
      <c r="EM267" s="20" t="s">
        <v>3531</v>
      </c>
      <c r="EN267" s="20" t="s">
        <v>16</v>
      </c>
      <c r="EO267" s="33" t="s">
        <v>3536</v>
      </c>
      <c r="EP267" s="20" t="s">
        <v>16</v>
      </c>
      <c r="EQ267" s="33" t="s">
        <v>16</v>
      </c>
      <c r="ER267" s="33" t="s">
        <v>3556</v>
      </c>
      <c r="ES267" s="33" t="s">
        <v>16</v>
      </c>
      <c r="ET267" s="33" t="s">
        <v>16</v>
      </c>
      <c r="EU267" s="33" t="s">
        <v>16</v>
      </c>
      <c r="EV267" s="33" t="s">
        <v>16</v>
      </c>
      <c r="EW267" s="33" t="s">
        <v>16</v>
      </c>
      <c r="EX267" s="34">
        <v>12</v>
      </c>
      <c r="EY267" s="58">
        <v>1</v>
      </c>
      <c r="EZ267" s="21"/>
      <c r="FB267" s="58"/>
    </row>
    <row r="268" spans="1:158" s="64" customFormat="1" ht="12.75" customHeight="1" x14ac:dyDescent="0.2">
      <c r="A268" s="64" t="s">
        <v>3544</v>
      </c>
      <c r="B268" s="64" t="s">
        <v>141</v>
      </c>
      <c r="C268" s="64">
        <v>1223306</v>
      </c>
      <c r="D268" s="64" t="s">
        <v>3544</v>
      </c>
      <c r="E268" s="64" t="s">
        <v>3530</v>
      </c>
      <c r="F268" s="64" t="s">
        <v>141</v>
      </c>
      <c r="G268" s="33" t="s">
        <v>194</v>
      </c>
      <c r="H268" s="33">
        <v>6220</v>
      </c>
      <c r="I268" s="33" t="s">
        <v>358</v>
      </c>
      <c r="J268" s="33" t="s">
        <v>3531</v>
      </c>
      <c r="K268" s="33">
        <v>0</v>
      </c>
      <c r="L268" s="23">
        <v>1</v>
      </c>
      <c r="M268" s="33" t="s">
        <v>16</v>
      </c>
      <c r="N268" s="23">
        <v>1</v>
      </c>
      <c r="O268" s="33" t="s">
        <v>21</v>
      </c>
      <c r="P268" s="33" t="s">
        <v>3545</v>
      </c>
      <c r="Q268" s="33" t="s">
        <v>3546</v>
      </c>
      <c r="R268" s="33" t="s">
        <v>3547</v>
      </c>
      <c r="S268" s="33">
        <v>168</v>
      </c>
      <c r="T268" s="33">
        <v>2600</v>
      </c>
      <c r="U268" s="33" t="s">
        <v>2522</v>
      </c>
      <c r="V268" s="33" t="s">
        <v>251</v>
      </c>
      <c r="W268" s="40">
        <v>35943</v>
      </c>
      <c r="X268" s="33">
        <v>25</v>
      </c>
      <c r="Y268" s="33" t="s">
        <v>251</v>
      </c>
      <c r="Z268" s="20">
        <f t="shared" si="67"/>
        <v>6782</v>
      </c>
      <c r="AA268" s="33" t="s">
        <v>3548</v>
      </c>
      <c r="AB268" s="20">
        <v>46101</v>
      </c>
      <c r="AC268" s="46">
        <v>3698023.28</v>
      </c>
      <c r="AD268" s="33" t="s">
        <v>281</v>
      </c>
      <c r="AE268" s="33" t="s">
        <v>3536</v>
      </c>
      <c r="AF268" s="33" t="s">
        <v>16</v>
      </c>
      <c r="AG268" s="33" t="s">
        <v>16</v>
      </c>
      <c r="AH268" s="33" t="s">
        <v>16</v>
      </c>
      <c r="AI268" s="33" t="s">
        <v>16</v>
      </c>
      <c r="AJ268" s="33" t="s">
        <v>16</v>
      </c>
      <c r="AK268" s="33" t="s">
        <v>16</v>
      </c>
      <c r="AL268" s="33" t="s">
        <v>16</v>
      </c>
      <c r="AM268" s="33" t="s">
        <v>16</v>
      </c>
      <c r="AN268" s="33" t="s">
        <v>16</v>
      </c>
      <c r="AO268" s="33" t="s">
        <v>16</v>
      </c>
      <c r="AP268" s="26">
        <v>42748</v>
      </c>
      <c r="AQ268" s="26" t="s">
        <v>16</v>
      </c>
      <c r="AR268" s="26" t="s">
        <v>16</v>
      </c>
      <c r="AS268" s="20" t="s">
        <v>16</v>
      </c>
      <c r="AT268" s="26">
        <v>42781</v>
      </c>
      <c r="AU268" s="26">
        <v>42711</v>
      </c>
      <c r="AV268" s="26" t="s">
        <v>16</v>
      </c>
      <c r="AW268" s="33" t="s">
        <v>16</v>
      </c>
      <c r="AX268" s="33" t="s">
        <v>16</v>
      </c>
      <c r="AY268" s="33" t="s">
        <v>16</v>
      </c>
      <c r="AZ268" s="33" t="s">
        <v>16</v>
      </c>
      <c r="BA268" s="33" t="s">
        <v>16</v>
      </c>
      <c r="BB268" s="36">
        <v>0</v>
      </c>
      <c r="BC268" s="26">
        <v>42725</v>
      </c>
      <c r="BD268" s="26">
        <v>42734</v>
      </c>
      <c r="BE268" s="26">
        <v>42724</v>
      </c>
      <c r="BF268" s="33" t="s">
        <v>3531</v>
      </c>
      <c r="BG268" s="39">
        <v>0.1</v>
      </c>
      <c r="BH268" s="27">
        <v>914.62800000000016</v>
      </c>
      <c r="BI268" s="33" t="s">
        <v>16</v>
      </c>
      <c r="BJ268" s="33" t="s">
        <v>16</v>
      </c>
      <c r="BK268" s="33" t="s">
        <v>16</v>
      </c>
      <c r="BL268" s="33" t="s">
        <v>16</v>
      </c>
      <c r="BM268" s="33">
        <v>2</v>
      </c>
      <c r="BN268" s="33" t="s">
        <v>16</v>
      </c>
      <c r="BO268" s="33" t="s">
        <v>16</v>
      </c>
      <c r="BP268" s="33" t="s">
        <v>16</v>
      </c>
      <c r="BQ268" s="33" t="s">
        <v>16</v>
      </c>
      <c r="BR268" s="33" t="s">
        <v>16</v>
      </c>
      <c r="BS268" s="33" t="s">
        <v>16</v>
      </c>
      <c r="BT268" s="33">
        <v>3</v>
      </c>
      <c r="BU268" s="33">
        <v>0</v>
      </c>
      <c r="BV268" s="33">
        <v>0</v>
      </c>
      <c r="BW268" s="33">
        <v>12</v>
      </c>
      <c r="BX268" s="33">
        <v>5</v>
      </c>
      <c r="BY268" s="33">
        <v>1</v>
      </c>
      <c r="BZ268" s="33" t="s">
        <v>16</v>
      </c>
      <c r="CA268" s="33" t="s">
        <v>16</v>
      </c>
      <c r="CB268" s="33">
        <v>5</v>
      </c>
      <c r="CC268" s="33">
        <v>0</v>
      </c>
      <c r="CD268" s="33">
        <v>0</v>
      </c>
      <c r="CE268" s="20">
        <f t="shared" si="68"/>
        <v>5</v>
      </c>
      <c r="CF268" s="20" t="str">
        <f t="shared" si="61"/>
        <v>YES</v>
      </c>
      <c r="CG268" s="20" t="str">
        <f t="shared" si="62"/>
        <v>YES</v>
      </c>
      <c r="CH268" s="33">
        <v>7</v>
      </c>
      <c r="CI268" s="27">
        <v>5</v>
      </c>
      <c r="CJ268" s="46">
        <v>1933.36</v>
      </c>
      <c r="CK268" s="21">
        <v>1</v>
      </c>
      <c r="CL268" s="46">
        <v>77429.22</v>
      </c>
      <c r="CM268" s="33" t="s">
        <v>16</v>
      </c>
      <c r="CN268" s="33" t="s">
        <v>16</v>
      </c>
      <c r="CO268" s="33" t="s">
        <v>16</v>
      </c>
      <c r="CP268" s="33" t="s">
        <v>16</v>
      </c>
      <c r="CQ268" s="33" t="s">
        <v>16</v>
      </c>
      <c r="CR268" s="33" t="s">
        <v>16</v>
      </c>
      <c r="CS268" s="27">
        <v>9146.2800000000007</v>
      </c>
      <c r="CT268" s="79">
        <f>IF(OR(CS268="",CS268="-"),"NA",IF(CS268&gt;10000000000,1,IF(CS268&gt;3000000000,2,IF(CS268&gt;1000000000,3,IF(CS268&gt;600000000,4,IF(CS268&gt;200000000,5,IF(CS268&gt;100000000,6,IF(CS268&gt;50000000,7,IF(CS268&gt;30000000,8,IF(CS268&gt;10000000,9,IF(CS268&gt;7000000,10,IF(CS268&gt;4000000,11,IF(CS268&gt;2000000,12,IF(CS268&gt;1000000,13,IF(CS268&gt;700000,14,IF(CS268&gt;600000,15,IF(CS268&gt;500000,16,IF(CS268&gt;400000,17,IF(CS268&gt;300000,18,IF(CS268&gt;200000,19,IF(CS268&gt;=0,20,ERROR”)))))))))))))))))))))</f>
        <v>20</v>
      </c>
      <c r="CU268" s="27">
        <v>10609.68</v>
      </c>
      <c r="CV268" s="27">
        <f t="shared" si="66"/>
        <v>3688877</v>
      </c>
      <c r="CW268" s="32">
        <v>0.99752671108116986</v>
      </c>
      <c r="CX268" s="32">
        <v>2.4732889188301705E-3</v>
      </c>
      <c r="CY268" s="27">
        <v>3687413.6</v>
      </c>
      <c r="CZ268" s="33">
        <v>19</v>
      </c>
      <c r="DA268" s="66">
        <f>IF(OR(CZ268="",CZ268="-"),"NA",IF(CZ268&gt;300,1,IF(CZ268&gt;200,2,IF(CZ268&gt;100,3,IF(CZ268&gt;50,4,IF(CZ268&gt;40,5,IF(CZ268&gt;30,6,IF(CZ268&gt;20,7,IF(CZ268&gt;10,8,IF(CZ268&lt;=9,9,”ERROR”))))))))))</f>
        <v>8</v>
      </c>
      <c r="DB268" s="33">
        <v>9</v>
      </c>
      <c r="DC268" s="20">
        <v>0.3</v>
      </c>
      <c r="DD268" s="20" t="s">
        <v>16</v>
      </c>
      <c r="DE268" s="33">
        <v>0</v>
      </c>
      <c r="DF268" s="33"/>
      <c r="DG268" s="33">
        <v>0</v>
      </c>
      <c r="DH268" s="33">
        <v>0</v>
      </c>
      <c r="DI268" s="23" t="s">
        <v>16</v>
      </c>
      <c r="DJ268" s="23"/>
      <c r="DK268" s="23" t="s">
        <v>16</v>
      </c>
      <c r="DL268" s="23" t="s">
        <v>16</v>
      </c>
      <c r="DM268" s="23" t="s">
        <v>16</v>
      </c>
      <c r="DN268" s="23"/>
      <c r="DO268" s="33">
        <f t="shared" si="69"/>
        <v>1</v>
      </c>
      <c r="DP268" s="33">
        <f t="shared" si="70"/>
        <v>1</v>
      </c>
      <c r="DQ268" s="33">
        <f t="shared" si="71"/>
        <v>0</v>
      </c>
      <c r="DR268" s="33">
        <f t="shared" si="72"/>
        <v>0</v>
      </c>
      <c r="DS268" s="27">
        <f t="shared" si="73"/>
        <v>9146.2800000000007</v>
      </c>
      <c r="DT268" s="27">
        <f t="shared" si="74"/>
        <v>9146.2800000000007</v>
      </c>
      <c r="DU268" s="27">
        <f t="shared" si="75"/>
        <v>0</v>
      </c>
      <c r="DV268" s="27">
        <f t="shared" si="76"/>
        <v>0</v>
      </c>
      <c r="DW268" s="27">
        <f t="shared" si="64"/>
        <v>9146.2800000000007</v>
      </c>
      <c r="DX268" s="33">
        <v>12</v>
      </c>
      <c r="DY268" s="33">
        <v>33</v>
      </c>
      <c r="DZ268" s="33">
        <v>14</v>
      </c>
      <c r="EA268" s="33" t="s">
        <v>16</v>
      </c>
      <c r="EB268" s="46">
        <v>9146.2800000000007</v>
      </c>
      <c r="EC268" s="33">
        <v>0</v>
      </c>
      <c r="ED268" s="33" t="s">
        <v>16</v>
      </c>
      <c r="EE268" s="33">
        <v>0</v>
      </c>
      <c r="EF268" s="33">
        <v>0</v>
      </c>
      <c r="EG268" s="33" t="s">
        <v>16</v>
      </c>
      <c r="EH268" s="46">
        <v>9146.2800000000007</v>
      </c>
      <c r="EI268" s="33">
        <v>2</v>
      </c>
      <c r="EJ268" s="33">
        <v>12</v>
      </c>
      <c r="EK268" s="33">
        <v>5</v>
      </c>
      <c r="EL268" s="20" t="s">
        <v>281</v>
      </c>
      <c r="EM268" s="20" t="s">
        <v>3531</v>
      </c>
      <c r="EN268" s="20" t="s">
        <v>16</v>
      </c>
      <c r="EO268" s="33" t="s">
        <v>3536</v>
      </c>
      <c r="EP268" s="20" t="s">
        <v>16</v>
      </c>
      <c r="EQ268" s="33" t="s">
        <v>16</v>
      </c>
      <c r="ER268" s="33" t="s">
        <v>16</v>
      </c>
      <c r="ES268" s="33" t="s">
        <v>16</v>
      </c>
      <c r="ET268" s="33" t="s">
        <v>16</v>
      </c>
      <c r="EU268" s="33" t="s">
        <v>16</v>
      </c>
      <c r="EV268" s="33" t="s">
        <v>16</v>
      </c>
      <c r="EW268" s="33" t="s">
        <v>16</v>
      </c>
      <c r="EX268" s="34">
        <v>12</v>
      </c>
      <c r="EY268" s="58">
        <v>1</v>
      </c>
      <c r="EZ268" s="21"/>
      <c r="FB268" s="58"/>
    </row>
    <row r="269" spans="1:158" s="64" customFormat="1" ht="12.75" customHeight="1" x14ac:dyDescent="0.2">
      <c r="A269" s="64" t="s">
        <v>3529</v>
      </c>
      <c r="B269" s="64" t="s">
        <v>13</v>
      </c>
      <c r="C269" s="64">
        <v>1223306</v>
      </c>
      <c r="D269" s="64" t="s">
        <v>3529</v>
      </c>
      <c r="E269" s="64" t="s">
        <v>3530</v>
      </c>
      <c r="F269" s="64" t="s">
        <v>13</v>
      </c>
      <c r="G269" s="33" t="s">
        <v>194</v>
      </c>
      <c r="H269" s="33">
        <v>6220</v>
      </c>
      <c r="I269" s="33" t="s">
        <v>358</v>
      </c>
      <c r="J269" s="33" t="s">
        <v>3531</v>
      </c>
      <c r="K269" s="33">
        <v>0</v>
      </c>
      <c r="L269" s="23">
        <v>1</v>
      </c>
      <c r="M269" s="33" t="s">
        <v>16</v>
      </c>
      <c r="N269" s="23">
        <v>1</v>
      </c>
      <c r="O269" s="33" t="s">
        <v>139</v>
      </c>
      <c r="P269" s="33" t="s">
        <v>3532</v>
      </c>
      <c r="Q269" s="33" t="s">
        <v>3533</v>
      </c>
      <c r="R269" s="33" t="s">
        <v>3534</v>
      </c>
      <c r="S269" s="33">
        <v>97</v>
      </c>
      <c r="T269" s="33">
        <v>1400</v>
      </c>
      <c r="U269" s="33" t="s">
        <v>795</v>
      </c>
      <c r="V269" s="33" t="s">
        <v>251</v>
      </c>
      <c r="W269" s="40">
        <v>35124</v>
      </c>
      <c r="X269" s="33">
        <v>121</v>
      </c>
      <c r="Y269" s="33" t="s">
        <v>251</v>
      </c>
      <c r="Z269" s="20">
        <f t="shared" si="67"/>
        <v>7601</v>
      </c>
      <c r="AA269" s="33" t="s">
        <v>3535</v>
      </c>
      <c r="AB269" s="20">
        <v>46101</v>
      </c>
      <c r="AC269" s="46">
        <v>3698023.28</v>
      </c>
      <c r="AD269" s="33" t="s">
        <v>281</v>
      </c>
      <c r="AE269" s="33" t="s">
        <v>3536</v>
      </c>
      <c r="AF269" s="33" t="s">
        <v>16</v>
      </c>
      <c r="AG269" s="33" t="s">
        <v>16</v>
      </c>
      <c r="AH269" s="33" t="s">
        <v>16</v>
      </c>
      <c r="AI269" s="33" t="s">
        <v>16</v>
      </c>
      <c r="AJ269" s="33" t="s">
        <v>16</v>
      </c>
      <c r="AK269" s="33" t="s">
        <v>16</v>
      </c>
      <c r="AL269" s="33" t="s">
        <v>16</v>
      </c>
      <c r="AM269" s="33" t="s">
        <v>16</v>
      </c>
      <c r="AN269" s="33" t="s">
        <v>16</v>
      </c>
      <c r="AO269" s="33" t="s">
        <v>16</v>
      </c>
      <c r="AP269" s="26">
        <v>42867</v>
      </c>
      <c r="AQ269" s="26" t="s">
        <v>16</v>
      </c>
      <c r="AR269" s="26" t="s">
        <v>16</v>
      </c>
      <c r="AS269" s="20" t="s">
        <v>16</v>
      </c>
      <c r="AT269" s="26">
        <v>42884</v>
      </c>
      <c r="AU269" s="26">
        <v>42711</v>
      </c>
      <c r="AV269" s="26" t="s">
        <v>16</v>
      </c>
      <c r="AW269" s="33" t="s">
        <v>16</v>
      </c>
      <c r="AX269" s="33" t="s">
        <v>16</v>
      </c>
      <c r="AY269" s="33" t="s">
        <v>16</v>
      </c>
      <c r="AZ269" s="33" t="s">
        <v>16</v>
      </c>
      <c r="BA269" s="33" t="s">
        <v>16</v>
      </c>
      <c r="BB269" s="36">
        <v>0</v>
      </c>
      <c r="BC269" s="26">
        <v>42725</v>
      </c>
      <c r="BD269" s="26">
        <v>42734</v>
      </c>
      <c r="BE269" s="26">
        <v>42724</v>
      </c>
      <c r="BF269" s="33" t="s">
        <v>3531</v>
      </c>
      <c r="BG269" s="39">
        <v>0.1</v>
      </c>
      <c r="BH269" s="27">
        <v>2513.2250000000004</v>
      </c>
      <c r="BI269" s="33" t="s">
        <v>16</v>
      </c>
      <c r="BJ269" s="33" t="s">
        <v>16</v>
      </c>
      <c r="BK269" s="33" t="s">
        <v>16</v>
      </c>
      <c r="BL269" s="33" t="s">
        <v>16</v>
      </c>
      <c r="BM269" s="33">
        <v>2</v>
      </c>
      <c r="BN269" s="33" t="s">
        <v>16</v>
      </c>
      <c r="BO269" s="33" t="s">
        <v>16</v>
      </c>
      <c r="BP269" s="33" t="s">
        <v>16</v>
      </c>
      <c r="BQ269" s="33" t="s">
        <v>16</v>
      </c>
      <c r="BR269" s="33" t="s">
        <v>16</v>
      </c>
      <c r="BS269" s="33" t="s">
        <v>16</v>
      </c>
      <c r="BT269" s="33">
        <v>3</v>
      </c>
      <c r="BU269" s="33">
        <v>0</v>
      </c>
      <c r="BV269" s="33">
        <v>0</v>
      </c>
      <c r="BW269" s="33">
        <v>12</v>
      </c>
      <c r="BX269" s="33">
        <v>5</v>
      </c>
      <c r="BY269" s="33">
        <v>1</v>
      </c>
      <c r="BZ269" s="33" t="s">
        <v>16</v>
      </c>
      <c r="CA269" s="33" t="s">
        <v>16</v>
      </c>
      <c r="CB269" s="33">
        <v>5</v>
      </c>
      <c r="CC269" s="33">
        <v>0</v>
      </c>
      <c r="CD269" s="33">
        <v>0</v>
      </c>
      <c r="CE269" s="20">
        <f t="shared" si="68"/>
        <v>5</v>
      </c>
      <c r="CF269" s="20" t="str">
        <f t="shared" si="61"/>
        <v>YES</v>
      </c>
      <c r="CG269" s="20" t="str">
        <f t="shared" si="62"/>
        <v>YES</v>
      </c>
      <c r="CH269" s="33">
        <v>7</v>
      </c>
      <c r="CI269" s="27">
        <v>5</v>
      </c>
      <c r="CJ269" s="46">
        <v>20634.900000000001</v>
      </c>
      <c r="CK269" s="21">
        <v>1</v>
      </c>
      <c r="CL269" s="46">
        <v>35099.35</v>
      </c>
      <c r="CM269" s="33" t="s">
        <v>16</v>
      </c>
      <c r="CN269" s="33" t="s">
        <v>16</v>
      </c>
      <c r="CO269" s="33" t="s">
        <v>16</v>
      </c>
      <c r="CP269" s="33" t="s">
        <v>16</v>
      </c>
      <c r="CQ269" s="33" t="s">
        <v>16</v>
      </c>
      <c r="CR269" s="33" t="s">
        <v>16</v>
      </c>
      <c r="CS269" s="27">
        <v>25132.25</v>
      </c>
      <c r="CT269" s="79">
        <f>IF(OR(CS269="",CS269="-"),"NA",IF(CS269&gt;10000000000,1,IF(CS269&gt;3000000000,2,IF(CS269&gt;1000000000,3,IF(CS269&gt;600000000,4,IF(CS269&gt;200000000,5,IF(CS269&gt;100000000,6,IF(CS269&gt;50000000,7,IF(CS269&gt;30000000,8,IF(CS269&gt;10000000,9,IF(CS269&gt;7000000,10,IF(CS269&gt;4000000,11,IF(CS269&gt;2000000,12,IF(CS269&gt;1000000,13,IF(CS269&gt;700000,14,IF(CS269&gt;600000,15,IF(CS269&gt;500000,16,IF(CS269&gt;400000,17,IF(CS269&gt;300000,18,IF(CS269&gt;200000,19,IF(CS269&gt;=0,20,ERROR”)))))))))))))))))))))</f>
        <v>20</v>
      </c>
      <c r="CU269" s="27">
        <v>29153.41</v>
      </c>
      <c r="CV269" s="27">
        <f t="shared" si="66"/>
        <v>3672891.03</v>
      </c>
      <c r="CW269" s="32">
        <v>0.99320386917629144</v>
      </c>
      <c r="CX269" s="32">
        <v>6.7961308237086057E-3</v>
      </c>
      <c r="CY269" s="27">
        <v>3668869.87</v>
      </c>
      <c r="CZ269" s="33">
        <v>19</v>
      </c>
      <c r="DA269" s="66">
        <f>IF(OR(CZ269="",CZ269="-"),"NA",IF(CZ269&gt;300,1,IF(CZ269&gt;200,2,IF(CZ269&gt;100,3,IF(CZ269&gt;50,4,IF(CZ269&gt;40,5,IF(CZ269&gt;30,6,IF(CZ269&gt;20,7,IF(CZ269&gt;10,8,IF(CZ269&lt;=9,9,”ERROR”))))))))))</f>
        <v>8</v>
      </c>
      <c r="DB269" s="33">
        <v>9</v>
      </c>
      <c r="DC269" s="20">
        <v>0.3</v>
      </c>
      <c r="DD269" s="20" t="s">
        <v>16</v>
      </c>
      <c r="DE269" s="33">
        <v>0</v>
      </c>
      <c r="DF269" s="33"/>
      <c r="DG269" s="33">
        <v>0</v>
      </c>
      <c r="DH269" s="33">
        <v>0</v>
      </c>
      <c r="DI269" s="23" t="s">
        <v>16</v>
      </c>
      <c r="DJ269" s="23"/>
      <c r="DK269" s="23" t="s">
        <v>16</v>
      </c>
      <c r="DL269" s="23" t="s">
        <v>16</v>
      </c>
      <c r="DM269" s="23" t="s">
        <v>16</v>
      </c>
      <c r="DN269" s="23"/>
      <c r="DO269" s="33">
        <f t="shared" si="69"/>
        <v>1</v>
      </c>
      <c r="DP269" s="33">
        <f t="shared" si="70"/>
        <v>1</v>
      </c>
      <c r="DQ269" s="33">
        <f t="shared" si="71"/>
        <v>0</v>
      </c>
      <c r="DR269" s="33">
        <f t="shared" si="72"/>
        <v>0</v>
      </c>
      <c r="DS269" s="27">
        <f t="shared" si="73"/>
        <v>25132.25</v>
      </c>
      <c r="DT269" s="27">
        <f t="shared" si="74"/>
        <v>25132.25</v>
      </c>
      <c r="DU269" s="27">
        <f t="shared" si="75"/>
        <v>0</v>
      </c>
      <c r="DV269" s="27">
        <f t="shared" si="76"/>
        <v>0</v>
      </c>
      <c r="DW269" s="27">
        <f t="shared" si="64"/>
        <v>25132.25</v>
      </c>
      <c r="DX269" s="33">
        <v>12</v>
      </c>
      <c r="DY269" s="33">
        <v>33</v>
      </c>
      <c r="DZ269" s="33">
        <v>14</v>
      </c>
      <c r="EA269" s="33" t="s">
        <v>16</v>
      </c>
      <c r="EB269" s="46">
        <v>25132.25</v>
      </c>
      <c r="EC269" s="33">
        <v>0</v>
      </c>
      <c r="ED269" s="33" t="s">
        <v>16</v>
      </c>
      <c r="EE269" s="33">
        <v>0</v>
      </c>
      <c r="EF269" s="33">
        <v>0</v>
      </c>
      <c r="EG269" s="33" t="s">
        <v>16</v>
      </c>
      <c r="EH269" s="46">
        <v>25132.25</v>
      </c>
      <c r="EI269" s="33">
        <v>2</v>
      </c>
      <c r="EJ269" s="33">
        <v>12</v>
      </c>
      <c r="EK269" s="33">
        <v>5</v>
      </c>
      <c r="EL269" s="20" t="s">
        <v>281</v>
      </c>
      <c r="EM269" s="20" t="s">
        <v>3531</v>
      </c>
      <c r="EN269" s="20" t="s">
        <v>16</v>
      </c>
      <c r="EO269" s="33" t="s">
        <v>3536</v>
      </c>
      <c r="EP269" s="20" t="s">
        <v>16</v>
      </c>
      <c r="EQ269" s="33" t="s">
        <v>16</v>
      </c>
      <c r="ER269" s="33" t="s">
        <v>16</v>
      </c>
      <c r="ES269" s="33" t="s">
        <v>16</v>
      </c>
      <c r="ET269" s="33" t="s">
        <v>16</v>
      </c>
      <c r="EU269" s="33" t="s">
        <v>16</v>
      </c>
      <c r="EV269" s="33" t="s">
        <v>16</v>
      </c>
      <c r="EW269" s="33" t="s">
        <v>16</v>
      </c>
      <c r="EX269" s="34">
        <v>12</v>
      </c>
      <c r="EY269" s="58">
        <v>1</v>
      </c>
      <c r="EZ269" s="21"/>
      <c r="FB269" s="59"/>
    </row>
    <row r="270" spans="1:158" s="64" customFormat="1" ht="12.75" customHeight="1" x14ac:dyDescent="0.2">
      <c r="A270" s="64" t="s">
        <v>3564</v>
      </c>
      <c r="B270" s="64" t="s">
        <v>196</v>
      </c>
      <c r="C270" s="64">
        <v>1223306</v>
      </c>
      <c r="D270" s="64" t="s">
        <v>3564</v>
      </c>
      <c r="E270" s="64" t="s">
        <v>3530</v>
      </c>
      <c r="F270" s="64" t="s">
        <v>196</v>
      </c>
      <c r="G270" s="33" t="s">
        <v>194</v>
      </c>
      <c r="H270" s="33">
        <v>6220</v>
      </c>
      <c r="I270" s="33" t="s">
        <v>358</v>
      </c>
      <c r="J270" s="33" t="s">
        <v>3531</v>
      </c>
      <c r="K270" s="33">
        <v>0</v>
      </c>
      <c r="L270" s="23">
        <v>1</v>
      </c>
      <c r="M270" s="33" t="s">
        <v>16</v>
      </c>
      <c r="N270" s="23">
        <v>1</v>
      </c>
      <c r="O270" s="33" t="s">
        <v>3565</v>
      </c>
      <c r="P270" s="33" t="s">
        <v>3566</v>
      </c>
      <c r="Q270" s="33" t="s">
        <v>3567</v>
      </c>
      <c r="R270" s="33" t="s">
        <v>3568</v>
      </c>
      <c r="S270" s="33">
        <v>6</v>
      </c>
      <c r="T270" s="33">
        <v>6500</v>
      </c>
      <c r="U270" s="33" t="s">
        <v>695</v>
      </c>
      <c r="V270" s="33" t="s">
        <v>251</v>
      </c>
      <c r="W270" s="40">
        <v>34325</v>
      </c>
      <c r="X270" s="33">
        <v>89</v>
      </c>
      <c r="Y270" s="33" t="s">
        <v>251</v>
      </c>
      <c r="Z270" s="20">
        <f t="shared" si="67"/>
        <v>8400</v>
      </c>
      <c r="AA270" s="33" t="s">
        <v>3569</v>
      </c>
      <c r="AB270" s="20">
        <v>46101</v>
      </c>
      <c r="AC270" s="46">
        <v>3698023.28</v>
      </c>
      <c r="AD270" s="33" t="s">
        <v>281</v>
      </c>
      <c r="AE270" s="33" t="s">
        <v>3536</v>
      </c>
      <c r="AF270" s="33" t="s">
        <v>16</v>
      </c>
      <c r="AG270" s="33" t="s">
        <v>16</v>
      </c>
      <c r="AH270" s="33" t="s">
        <v>16</v>
      </c>
      <c r="AI270" s="33" t="s">
        <v>16</v>
      </c>
      <c r="AJ270" s="33" t="s">
        <v>16</v>
      </c>
      <c r="AK270" s="33" t="s">
        <v>16</v>
      </c>
      <c r="AL270" s="33" t="s">
        <v>16</v>
      </c>
      <c r="AM270" s="33" t="s">
        <v>16</v>
      </c>
      <c r="AN270" s="33" t="s">
        <v>16</v>
      </c>
      <c r="AO270" s="33" t="s">
        <v>16</v>
      </c>
      <c r="AP270" s="26">
        <v>42706</v>
      </c>
      <c r="AQ270" s="26" t="s">
        <v>16</v>
      </c>
      <c r="AR270" s="26" t="s">
        <v>16</v>
      </c>
      <c r="AS270" s="20" t="s">
        <v>16</v>
      </c>
      <c r="AT270" s="26">
        <v>42718</v>
      </c>
      <c r="AU270" s="26">
        <v>42711</v>
      </c>
      <c r="AV270" s="26" t="s">
        <v>16</v>
      </c>
      <c r="AW270" s="33" t="s">
        <v>16</v>
      </c>
      <c r="AX270" s="33" t="s">
        <v>16</v>
      </c>
      <c r="AY270" s="33" t="s">
        <v>16</v>
      </c>
      <c r="AZ270" s="33" t="s">
        <v>16</v>
      </c>
      <c r="BA270" s="33" t="s">
        <v>16</v>
      </c>
      <c r="BB270" s="36">
        <v>0</v>
      </c>
      <c r="BC270" s="26">
        <v>42725</v>
      </c>
      <c r="BD270" s="26">
        <v>42734</v>
      </c>
      <c r="BE270" s="26">
        <v>42724</v>
      </c>
      <c r="BF270" s="33" t="s">
        <v>3531</v>
      </c>
      <c r="BG270" s="39">
        <v>0.1</v>
      </c>
      <c r="BH270" s="27">
        <v>19446.548000000003</v>
      </c>
      <c r="BI270" s="33" t="s">
        <v>16</v>
      </c>
      <c r="BJ270" s="33" t="s">
        <v>16</v>
      </c>
      <c r="BK270" s="33" t="s">
        <v>16</v>
      </c>
      <c r="BL270" s="33" t="s">
        <v>16</v>
      </c>
      <c r="BM270" s="33">
        <v>2</v>
      </c>
      <c r="BN270" s="33" t="s">
        <v>16</v>
      </c>
      <c r="BO270" s="33" t="s">
        <v>16</v>
      </c>
      <c r="BP270" s="33" t="s">
        <v>16</v>
      </c>
      <c r="BQ270" s="33" t="s">
        <v>16</v>
      </c>
      <c r="BR270" s="33" t="s">
        <v>16</v>
      </c>
      <c r="BS270" s="33" t="s">
        <v>16</v>
      </c>
      <c r="BT270" s="33">
        <v>3</v>
      </c>
      <c r="BU270" s="33">
        <v>0</v>
      </c>
      <c r="BV270" s="33">
        <v>0</v>
      </c>
      <c r="BW270" s="33">
        <v>12</v>
      </c>
      <c r="BX270" s="33">
        <v>5</v>
      </c>
      <c r="BY270" s="33">
        <v>1</v>
      </c>
      <c r="BZ270" s="33" t="s">
        <v>16</v>
      </c>
      <c r="CA270" s="33" t="s">
        <v>16</v>
      </c>
      <c r="CB270" s="33">
        <v>5</v>
      </c>
      <c r="CC270" s="33">
        <v>0</v>
      </c>
      <c r="CD270" s="33">
        <v>0</v>
      </c>
      <c r="CE270" s="20">
        <f t="shared" si="68"/>
        <v>5</v>
      </c>
      <c r="CF270" s="20" t="str">
        <f t="shared" si="61"/>
        <v>YES</v>
      </c>
      <c r="CG270" s="20" t="str">
        <f t="shared" si="62"/>
        <v>YES</v>
      </c>
      <c r="CH270" s="33">
        <v>7</v>
      </c>
      <c r="CI270" s="27">
        <v>5</v>
      </c>
      <c r="CJ270" s="27">
        <v>1491506.72</v>
      </c>
      <c r="CK270" s="21">
        <v>1</v>
      </c>
      <c r="CL270" s="27">
        <v>1491506.72</v>
      </c>
      <c r="CM270" s="33" t="s">
        <v>16</v>
      </c>
      <c r="CN270" s="33" t="s">
        <v>16</v>
      </c>
      <c r="CO270" s="33" t="s">
        <v>16</v>
      </c>
      <c r="CP270" s="33" t="s">
        <v>16</v>
      </c>
      <c r="CQ270" s="33" t="s">
        <v>16</v>
      </c>
      <c r="CR270" s="33" t="s">
        <v>16</v>
      </c>
      <c r="CS270" s="27">
        <v>194465.48</v>
      </c>
      <c r="CT270" s="79">
        <f>IF(OR(CS270="",CS270="-"),"NA",IF(CS270&gt;10000000000,1,IF(CS270&gt;3000000000,2,IF(CS270&gt;1000000000,3,IF(CS270&gt;600000000,4,IF(CS270&gt;200000000,5,IF(CS270&gt;100000000,6,IF(CS270&gt;50000000,7,IF(CS270&gt;30000000,8,IF(CS270&gt;10000000,9,IF(CS270&gt;7000000,10,IF(CS270&gt;4000000,11,IF(CS270&gt;2000000,12,IF(CS270&gt;1000000,13,IF(CS270&gt;700000,14,IF(CS270&gt;600000,15,IF(CS270&gt;500000,16,IF(CS270&gt;400000,17,IF(CS270&gt;300000,18,IF(CS270&gt;200000,19,IF(CS270&gt;=0,20,ERROR”)))))))))))))))))))))</f>
        <v>20</v>
      </c>
      <c r="CU270" s="27">
        <v>225579.96</v>
      </c>
      <c r="CV270" s="27">
        <f t="shared" si="66"/>
        <v>3503557.8</v>
      </c>
      <c r="CW270" s="32">
        <v>0.94741366798534599</v>
      </c>
      <c r="CX270" s="32">
        <v>5.2586332014654062E-2</v>
      </c>
      <c r="CY270" s="27">
        <v>3472443.32</v>
      </c>
      <c r="CZ270" s="33">
        <v>19</v>
      </c>
      <c r="DA270" s="66">
        <f>IF(OR(CZ270="",CZ270="-"),"NA",IF(CZ270&gt;300,1,IF(CZ270&gt;200,2,IF(CZ270&gt;100,3,IF(CZ270&gt;50,4,IF(CZ270&gt;40,5,IF(CZ270&gt;30,6,IF(CZ270&gt;20,7,IF(CZ270&gt;10,8,IF(CZ270&lt;=9,9,”ERROR”))))))))))</f>
        <v>8</v>
      </c>
      <c r="DB270" s="33">
        <v>9</v>
      </c>
      <c r="DC270" s="20">
        <v>0.3</v>
      </c>
      <c r="DD270" s="20" t="s">
        <v>16</v>
      </c>
      <c r="DE270" s="33">
        <v>0</v>
      </c>
      <c r="DF270" s="33"/>
      <c r="DG270" s="33">
        <v>0</v>
      </c>
      <c r="DH270" s="33">
        <v>0</v>
      </c>
      <c r="DI270" s="23" t="s">
        <v>16</v>
      </c>
      <c r="DJ270" s="23"/>
      <c r="DK270" s="23" t="s">
        <v>16</v>
      </c>
      <c r="DL270" s="23" t="s">
        <v>16</v>
      </c>
      <c r="DM270" s="23" t="s">
        <v>16</v>
      </c>
      <c r="DN270" s="23"/>
      <c r="DO270" s="33">
        <f t="shared" si="69"/>
        <v>1</v>
      </c>
      <c r="DP270" s="33">
        <f t="shared" si="70"/>
        <v>1</v>
      </c>
      <c r="DQ270" s="33">
        <f t="shared" si="71"/>
        <v>0</v>
      </c>
      <c r="DR270" s="33">
        <f t="shared" si="72"/>
        <v>0</v>
      </c>
      <c r="DS270" s="27">
        <f t="shared" si="73"/>
        <v>194465.48</v>
      </c>
      <c r="DT270" s="27">
        <f t="shared" si="74"/>
        <v>194465.48</v>
      </c>
      <c r="DU270" s="27">
        <f t="shared" si="75"/>
        <v>0</v>
      </c>
      <c r="DV270" s="27">
        <f t="shared" si="76"/>
        <v>0</v>
      </c>
      <c r="DW270" s="27">
        <f t="shared" si="64"/>
        <v>194465.48</v>
      </c>
      <c r="DX270" s="33">
        <v>12</v>
      </c>
      <c r="DY270" s="33">
        <v>33</v>
      </c>
      <c r="DZ270" s="33">
        <v>14</v>
      </c>
      <c r="EA270" s="33" t="s">
        <v>16</v>
      </c>
      <c r="EB270" s="46">
        <v>194465.48</v>
      </c>
      <c r="EC270" s="33">
        <v>0</v>
      </c>
      <c r="ED270" s="33" t="s">
        <v>16</v>
      </c>
      <c r="EE270" s="33">
        <v>0</v>
      </c>
      <c r="EF270" s="33">
        <v>0</v>
      </c>
      <c r="EG270" s="33" t="s">
        <v>16</v>
      </c>
      <c r="EH270" s="46">
        <v>194465.48</v>
      </c>
      <c r="EI270" s="33">
        <v>2</v>
      </c>
      <c r="EJ270" s="33">
        <v>12</v>
      </c>
      <c r="EK270" s="33">
        <v>5</v>
      </c>
      <c r="EL270" s="20" t="s">
        <v>281</v>
      </c>
      <c r="EM270" s="20" t="s">
        <v>3531</v>
      </c>
      <c r="EN270" s="20" t="s">
        <v>16</v>
      </c>
      <c r="EO270" s="33" t="s">
        <v>3536</v>
      </c>
      <c r="EP270" s="20" t="s">
        <v>16</v>
      </c>
      <c r="EQ270" s="33" t="s">
        <v>16</v>
      </c>
      <c r="ER270" s="33" t="s">
        <v>1390</v>
      </c>
      <c r="ES270" s="33" t="s">
        <v>16</v>
      </c>
      <c r="ET270" s="33" t="s">
        <v>16</v>
      </c>
      <c r="EU270" s="33" t="s">
        <v>16</v>
      </c>
      <c r="EV270" s="33" t="s">
        <v>16</v>
      </c>
      <c r="EW270" s="33" t="s">
        <v>16</v>
      </c>
      <c r="EX270" s="34">
        <v>12</v>
      </c>
      <c r="EY270" s="58">
        <v>1</v>
      </c>
      <c r="EZ270" s="21"/>
      <c r="FB270" s="59"/>
    </row>
    <row r="271" spans="1:158" s="64" customFormat="1" ht="12.75" customHeight="1" x14ac:dyDescent="0.2">
      <c r="A271" s="64" t="s">
        <v>522</v>
      </c>
      <c r="B271" s="64" t="s">
        <v>238</v>
      </c>
      <c r="C271" s="64">
        <v>1029560</v>
      </c>
      <c r="D271" s="64" t="s">
        <v>522</v>
      </c>
      <c r="E271" s="64" t="s">
        <v>523</v>
      </c>
      <c r="F271" s="64" t="s">
        <v>238</v>
      </c>
      <c r="G271" s="20" t="s">
        <v>194</v>
      </c>
      <c r="H271" s="20">
        <v>6220</v>
      </c>
      <c r="I271" s="22" t="s">
        <v>358</v>
      </c>
      <c r="J271" s="22" t="s">
        <v>524</v>
      </c>
      <c r="K271" s="23">
        <v>0</v>
      </c>
      <c r="L271" s="23">
        <v>1</v>
      </c>
      <c r="M271" s="23" t="s">
        <v>16</v>
      </c>
      <c r="N271" s="23">
        <v>1</v>
      </c>
      <c r="O271" s="24" t="s">
        <v>526</v>
      </c>
      <c r="P271" s="20" t="s">
        <v>527</v>
      </c>
      <c r="Q271" s="20" t="s">
        <v>528</v>
      </c>
      <c r="R271" s="20" t="s">
        <v>529</v>
      </c>
      <c r="S271" s="20">
        <v>105</v>
      </c>
      <c r="T271" s="25" t="s">
        <v>531</v>
      </c>
      <c r="U271" s="20" t="s">
        <v>532</v>
      </c>
      <c r="V271" s="20" t="s">
        <v>533</v>
      </c>
      <c r="W271" s="26" t="s">
        <v>534</v>
      </c>
      <c r="X271" s="20">
        <v>103</v>
      </c>
      <c r="Y271" s="20" t="s">
        <v>533</v>
      </c>
      <c r="Z271" s="20" t="str">
        <f t="shared" si="67"/>
        <v>-</v>
      </c>
      <c r="AA271" s="20" t="s">
        <v>535</v>
      </c>
      <c r="AB271" s="20">
        <v>46101</v>
      </c>
      <c r="AC271" s="27">
        <v>12500000</v>
      </c>
      <c r="AD271" s="20" t="s">
        <v>281</v>
      </c>
      <c r="AE271" s="20" t="s">
        <v>16</v>
      </c>
      <c r="AF271" s="20" t="s">
        <v>16</v>
      </c>
      <c r="AG271" s="20" t="s">
        <v>16</v>
      </c>
      <c r="AH271" s="20" t="s">
        <v>16</v>
      </c>
      <c r="AI271" s="20" t="s">
        <v>16</v>
      </c>
      <c r="AJ271" s="20" t="s">
        <v>16</v>
      </c>
      <c r="AK271" s="20" t="s">
        <v>16</v>
      </c>
      <c r="AL271" s="20" t="s">
        <v>16</v>
      </c>
      <c r="AM271" s="20" t="s">
        <v>16</v>
      </c>
      <c r="AN271" s="20" t="s">
        <v>16</v>
      </c>
      <c r="AO271" s="20" t="s">
        <v>16</v>
      </c>
      <c r="AP271" s="26" t="s">
        <v>536</v>
      </c>
      <c r="AQ271" s="26">
        <v>42473</v>
      </c>
      <c r="AR271" s="26" t="s">
        <v>16</v>
      </c>
      <c r="AS271" s="20">
        <v>6</v>
      </c>
      <c r="AT271" s="26" t="s">
        <v>3935</v>
      </c>
      <c r="AU271" s="26">
        <v>42475</v>
      </c>
      <c r="AV271" s="26" t="s">
        <v>16</v>
      </c>
      <c r="AW271" s="28" t="s">
        <v>16</v>
      </c>
      <c r="AX271" s="28" t="s">
        <v>16</v>
      </c>
      <c r="AY271" s="28" t="s">
        <v>16</v>
      </c>
      <c r="AZ271" s="28" t="s">
        <v>16</v>
      </c>
      <c r="BA271" s="28" t="s">
        <v>16</v>
      </c>
      <c r="BB271" s="29">
        <v>1</v>
      </c>
      <c r="BC271" s="26" t="s">
        <v>538</v>
      </c>
      <c r="BD271" s="26" t="s">
        <v>372</v>
      </c>
      <c r="BE271" s="26">
        <v>42485</v>
      </c>
      <c r="BF271" s="20" t="s">
        <v>539</v>
      </c>
      <c r="BG271" s="30">
        <v>0.1</v>
      </c>
      <c r="BH271" s="27">
        <v>1196952.96</v>
      </c>
      <c r="BI271" s="20" t="s">
        <v>16</v>
      </c>
      <c r="BJ271" s="20" t="s">
        <v>16</v>
      </c>
      <c r="BK271" s="20" t="s">
        <v>16</v>
      </c>
      <c r="BL271" s="20" t="s">
        <v>16</v>
      </c>
      <c r="BM271" s="20">
        <v>5</v>
      </c>
      <c r="BN271" s="20" t="s">
        <v>16</v>
      </c>
      <c r="BO271" s="20" t="s">
        <v>16</v>
      </c>
      <c r="BP271" s="20" t="s">
        <v>16</v>
      </c>
      <c r="BQ271" s="20" t="s">
        <v>16</v>
      </c>
      <c r="BR271" s="20" t="s">
        <v>16</v>
      </c>
      <c r="BS271" s="20" t="s">
        <v>16</v>
      </c>
      <c r="BT271" s="20">
        <v>0</v>
      </c>
      <c r="BU271" s="20">
        <v>4</v>
      </c>
      <c r="BV271" s="20">
        <v>1</v>
      </c>
      <c r="BW271" s="20">
        <v>3</v>
      </c>
      <c r="BX271" s="20">
        <v>2</v>
      </c>
      <c r="BY271" s="20" t="s">
        <v>289</v>
      </c>
      <c r="BZ271" s="20" t="s">
        <v>341</v>
      </c>
      <c r="CA271" s="20" t="s">
        <v>16</v>
      </c>
      <c r="CB271" s="20">
        <v>1</v>
      </c>
      <c r="CC271" s="20">
        <v>0</v>
      </c>
      <c r="CD271" s="20">
        <v>1</v>
      </c>
      <c r="CE271" s="20">
        <f t="shared" si="68"/>
        <v>2</v>
      </c>
      <c r="CF271" s="20" t="str">
        <f t="shared" si="61"/>
        <v>YES</v>
      </c>
      <c r="CG271" s="20" t="str">
        <f t="shared" si="62"/>
        <v>YES</v>
      </c>
      <c r="CH271" s="20">
        <v>1</v>
      </c>
      <c r="CI271" s="27">
        <v>2</v>
      </c>
      <c r="CJ271" s="27" t="s">
        <v>16</v>
      </c>
      <c r="CK271" s="21" t="s">
        <v>4864</v>
      </c>
      <c r="CL271" s="27" t="s">
        <v>16</v>
      </c>
      <c r="CM271" s="20" t="s">
        <v>16</v>
      </c>
      <c r="CN271" s="20" t="s">
        <v>16</v>
      </c>
      <c r="CO271" s="20" t="s">
        <v>16</v>
      </c>
      <c r="CP271" s="20" t="s">
        <v>16</v>
      </c>
      <c r="CQ271" s="20" t="s">
        <v>16</v>
      </c>
      <c r="CR271" s="20" t="s">
        <v>16</v>
      </c>
      <c r="CS271" s="27">
        <v>11969529.6</v>
      </c>
      <c r="CT271" s="79">
        <f>IF(OR(CS271="",CS271="-"),"NA",IF(CS271&gt;10000000000,1,IF(CS271&gt;3000000000,2,IF(CS271&gt;1000000000,3,IF(CS271&gt;600000000,4,IF(CS271&gt;200000000,5,IF(CS271&gt;100000000,6,IF(CS271&gt;50000000,7,IF(CS271&gt;30000000,8,IF(CS271&gt;10000000,9,IF(CS271&gt;7000000,10,IF(CS271&gt;4000000,11,IF(CS271&gt;2000000,12,IF(CS271&gt;1000000,13,IF(CS271&gt;700000,14,IF(CS271&gt;600000,15,IF(CS271&gt;500000,16,IF(CS271&gt;400000,17,IF(CS271&gt;300000,18,IF(CS271&gt;200000,19,IF(CS271&gt;=0,20,ERROR”)))))))))))))))))))))</f>
        <v>9</v>
      </c>
      <c r="CU271" s="27">
        <v>13884654.335999999</v>
      </c>
      <c r="CV271" s="27">
        <f t="shared" si="66"/>
        <v>530470.40000000037</v>
      </c>
      <c r="CW271" s="32">
        <v>4.2437632000000031E-2</v>
      </c>
      <c r="CX271" s="32">
        <v>0.95756236799999994</v>
      </c>
      <c r="CY271" s="27">
        <v>-1384654.3359999992</v>
      </c>
      <c r="CZ271" s="20">
        <v>20</v>
      </c>
      <c r="DA271" s="66">
        <f>IF(OR(CZ271="",CZ271="-"),"NA",IF(CZ271&gt;300,1,IF(CZ271&gt;200,2,IF(CZ271&gt;100,3,IF(CZ271&gt;50,4,IF(CZ271&gt;40,5,IF(CZ271&gt;30,6,IF(CZ271&gt;20,7,IF(CZ271&gt;10,8,IF(CZ271&lt;=9,9,”ERROR”))))))))))</f>
        <v>8</v>
      </c>
      <c r="DB271" s="20">
        <v>233</v>
      </c>
      <c r="DC271" s="20">
        <v>7.7666666666666666</v>
      </c>
      <c r="DD271" s="22">
        <v>2.5000000000000001E-2</v>
      </c>
      <c r="DE271" s="20">
        <v>0</v>
      </c>
      <c r="DF271" s="20"/>
      <c r="DG271" s="20">
        <v>0</v>
      </c>
      <c r="DH271" s="20">
        <v>0</v>
      </c>
      <c r="DI271" s="20" t="s">
        <v>16</v>
      </c>
      <c r="DJ271" s="20"/>
      <c r="DK271" s="20" t="s">
        <v>16</v>
      </c>
      <c r="DL271" s="20" t="s">
        <v>16</v>
      </c>
      <c r="DM271" s="20" t="s">
        <v>16</v>
      </c>
      <c r="DN271" s="20"/>
      <c r="DO271" s="33">
        <f t="shared" si="69"/>
        <v>2</v>
      </c>
      <c r="DP271" s="33">
        <f t="shared" si="70"/>
        <v>2</v>
      </c>
      <c r="DQ271" s="33">
        <f t="shared" si="71"/>
        <v>0</v>
      </c>
      <c r="DR271" s="33">
        <f t="shared" si="72"/>
        <v>0</v>
      </c>
      <c r="DS271" s="27">
        <f t="shared" si="73"/>
        <v>1411952547.5999999</v>
      </c>
      <c r="DT271" s="27">
        <f t="shared" si="74"/>
        <v>1411952547.5999999</v>
      </c>
      <c r="DU271" s="27">
        <f t="shared" si="75"/>
        <v>0</v>
      </c>
      <c r="DV271" s="27">
        <f t="shared" si="76"/>
        <v>0</v>
      </c>
      <c r="DW271" s="27">
        <f t="shared" si="64"/>
        <v>705976273.79999995</v>
      </c>
      <c r="DX271" s="20">
        <v>1</v>
      </c>
      <c r="DY271" s="20">
        <v>4</v>
      </c>
      <c r="DZ271" s="20">
        <v>17</v>
      </c>
      <c r="EA271" s="20" t="s">
        <v>16</v>
      </c>
      <c r="EB271" s="20">
        <v>15856320</v>
      </c>
      <c r="EC271" s="27">
        <v>0</v>
      </c>
      <c r="ED271" s="20" t="s">
        <v>16</v>
      </c>
      <c r="EE271" s="20">
        <v>0</v>
      </c>
      <c r="EF271" s="30">
        <v>0.1</v>
      </c>
      <c r="EG271" s="27" t="s">
        <v>497</v>
      </c>
      <c r="EH271" s="20">
        <v>15856320</v>
      </c>
      <c r="EI271" s="20">
        <v>5</v>
      </c>
      <c r="EJ271" s="20">
        <v>3</v>
      </c>
      <c r="EK271" s="20">
        <v>2</v>
      </c>
      <c r="EL271" s="20" t="s">
        <v>281</v>
      </c>
      <c r="EM271" s="20" t="s">
        <v>539</v>
      </c>
      <c r="EN271" s="20" t="s">
        <v>16</v>
      </c>
      <c r="EO271" s="20" t="s">
        <v>16</v>
      </c>
      <c r="EP271" s="20" t="s">
        <v>16</v>
      </c>
      <c r="EQ271" s="20">
        <v>0</v>
      </c>
      <c r="ER271" s="20" t="s">
        <v>542</v>
      </c>
      <c r="ES271" s="20" t="s">
        <v>543</v>
      </c>
      <c r="ET271" s="20" t="s">
        <v>544</v>
      </c>
      <c r="EU271" s="20">
        <v>6800</v>
      </c>
      <c r="EV271" s="20" t="s">
        <v>545</v>
      </c>
      <c r="EW271" s="20" t="s">
        <v>546</v>
      </c>
      <c r="EX271" s="34">
        <v>15</v>
      </c>
      <c r="EY271" s="21" t="s">
        <v>16</v>
      </c>
      <c r="EZ271" s="21"/>
      <c r="FB271" s="59"/>
    </row>
    <row r="272" spans="1:158" s="64" customFormat="1" ht="12.75" customHeight="1" x14ac:dyDescent="0.2">
      <c r="A272" s="64" t="s">
        <v>547</v>
      </c>
      <c r="B272" s="64" t="s">
        <v>240</v>
      </c>
      <c r="C272" s="64">
        <v>1024713</v>
      </c>
      <c r="D272" s="64" t="s">
        <v>547</v>
      </c>
      <c r="E272" s="64" t="s">
        <v>548</v>
      </c>
      <c r="F272" s="64" t="s">
        <v>240</v>
      </c>
      <c r="G272" s="20" t="s">
        <v>194</v>
      </c>
      <c r="H272" s="20">
        <v>6220</v>
      </c>
      <c r="I272" s="20" t="s">
        <v>358</v>
      </c>
      <c r="J272" s="22" t="s">
        <v>549</v>
      </c>
      <c r="K272" s="23">
        <v>0</v>
      </c>
      <c r="L272" s="23">
        <v>1</v>
      </c>
      <c r="M272" s="23" t="s">
        <v>16</v>
      </c>
      <c r="N272" s="23">
        <v>1</v>
      </c>
      <c r="O272" s="24" t="s">
        <v>550</v>
      </c>
      <c r="P272" s="20" t="s">
        <v>551</v>
      </c>
      <c r="Q272" s="20" t="s">
        <v>552</v>
      </c>
      <c r="R272" s="20" t="s">
        <v>553</v>
      </c>
      <c r="S272" s="20">
        <v>843</v>
      </c>
      <c r="T272" s="25" t="s">
        <v>554</v>
      </c>
      <c r="U272" s="20" t="s">
        <v>467</v>
      </c>
      <c r="V272" s="20" t="s">
        <v>251</v>
      </c>
      <c r="W272" s="26" t="s">
        <v>555</v>
      </c>
      <c r="X272" s="20">
        <v>70</v>
      </c>
      <c r="Y272" s="20" t="s">
        <v>251</v>
      </c>
      <c r="Z272" s="20" t="str">
        <f t="shared" si="67"/>
        <v>-</v>
      </c>
      <c r="AA272" s="20" t="s">
        <v>556</v>
      </c>
      <c r="AB272" s="20">
        <v>46101</v>
      </c>
      <c r="AC272" s="27">
        <v>8410000</v>
      </c>
      <c r="AD272" s="20" t="s">
        <v>281</v>
      </c>
      <c r="AE272" s="20" t="s">
        <v>16</v>
      </c>
      <c r="AF272" s="20" t="s">
        <v>16</v>
      </c>
      <c r="AG272" s="20" t="s">
        <v>16</v>
      </c>
      <c r="AH272" s="20" t="s">
        <v>16</v>
      </c>
      <c r="AI272" s="20" t="s">
        <v>16</v>
      </c>
      <c r="AJ272" s="20" t="s">
        <v>16</v>
      </c>
      <c r="AK272" s="20" t="s">
        <v>16</v>
      </c>
      <c r="AL272" s="20" t="s">
        <v>16</v>
      </c>
      <c r="AM272" s="20" t="s">
        <v>16</v>
      </c>
      <c r="AN272" s="20" t="s">
        <v>16</v>
      </c>
      <c r="AO272" s="20" t="s">
        <v>16</v>
      </c>
      <c r="AP272" s="26" t="s">
        <v>557</v>
      </c>
      <c r="AQ272" s="26">
        <v>42451</v>
      </c>
      <c r="AR272" s="26" t="s">
        <v>16</v>
      </c>
      <c r="AS272" s="20">
        <v>4</v>
      </c>
      <c r="AT272" s="26">
        <v>42459</v>
      </c>
      <c r="AU272" s="26">
        <v>42452</v>
      </c>
      <c r="AV272" s="26" t="s">
        <v>16</v>
      </c>
      <c r="AW272" s="28" t="s">
        <v>16</v>
      </c>
      <c r="AX272" s="28" t="s">
        <v>16</v>
      </c>
      <c r="AY272" s="28" t="s">
        <v>16</v>
      </c>
      <c r="AZ272" s="28" t="s">
        <v>16</v>
      </c>
      <c r="BA272" s="28" t="s">
        <v>16</v>
      </c>
      <c r="BB272" s="29">
        <v>1</v>
      </c>
      <c r="BC272" s="26">
        <v>42494</v>
      </c>
      <c r="BD272" s="26" t="s">
        <v>558</v>
      </c>
      <c r="BE272" s="26">
        <v>42373</v>
      </c>
      <c r="BF272" s="20" t="s">
        <v>559</v>
      </c>
      <c r="BG272" s="20">
        <v>0</v>
      </c>
      <c r="BH272" s="27">
        <v>0</v>
      </c>
      <c r="BI272" s="20" t="s">
        <v>16</v>
      </c>
      <c r="BJ272" s="20" t="s">
        <v>16</v>
      </c>
      <c r="BK272" s="20" t="s">
        <v>16</v>
      </c>
      <c r="BL272" s="20" t="s">
        <v>16</v>
      </c>
      <c r="BM272" s="20">
        <v>2</v>
      </c>
      <c r="BN272" s="20" t="s">
        <v>16</v>
      </c>
      <c r="BO272" s="20" t="s">
        <v>16</v>
      </c>
      <c r="BP272" s="20" t="s">
        <v>16</v>
      </c>
      <c r="BQ272" s="20" t="s">
        <v>16</v>
      </c>
      <c r="BR272" s="20" t="s">
        <v>16</v>
      </c>
      <c r="BS272" s="20" t="s">
        <v>16</v>
      </c>
      <c r="BT272" s="20">
        <v>0</v>
      </c>
      <c r="BU272" s="20">
        <v>0</v>
      </c>
      <c r="BV272" s="20">
        <v>1</v>
      </c>
      <c r="BW272" s="20">
        <v>1</v>
      </c>
      <c r="BX272" s="20">
        <v>0</v>
      </c>
      <c r="BY272" s="20">
        <v>0</v>
      </c>
      <c r="BZ272" s="20">
        <v>0</v>
      </c>
      <c r="CA272" s="20">
        <v>0</v>
      </c>
      <c r="CB272" s="20">
        <v>0</v>
      </c>
      <c r="CC272" s="20">
        <v>0</v>
      </c>
      <c r="CD272" s="20">
        <v>0</v>
      </c>
      <c r="CE272" s="20">
        <f t="shared" si="68"/>
        <v>0</v>
      </c>
      <c r="CF272" s="20" t="str">
        <f t="shared" si="61"/>
        <v>YES</v>
      </c>
      <c r="CG272" s="20" t="str">
        <f t="shared" si="62"/>
        <v>YES</v>
      </c>
      <c r="CH272" s="20">
        <v>1</v>
      </c>
      <c r="CI272" s="27">
        <v>0</v>
      </c>
      <c r="CJ272" s="27" t="s">
        <v>16</v>
      </c>
      <c r="CK272" s="21" t="s">
        <v>4864</v>
      </c>
      <c r="CL272" s="27" t="s">
        <v>16</v>
      </c>
      <c r="CM272" s="20" t="s">
        <v>16</v>
      </c>
      <c r="CN272" s="20" t="s">
        <v>16</v>
      </c>
      <c r="CO272" s="20" t="s">
        <v>16</v>
      </c>
      <c r="CP272" s="20" t="s">
        <v>16</v>
      </c>
      <c r="CQ272" s="20" t="s">
        <v>16</v>
      </c>
      <c r="CR272" s="20" t="s">
        <v>16</v>
      </c>
      <c r="CS272" s="27">
        <v>4025173.6</v>
      </c>
      <c r="CT272" s="79">
        <f>IF(OR(CS272="",CS272="-"),"NA",IF(CS272&gt;10000000000,1,IF(CS272&gt;3000000000,2,IF(CS272&gt;1000000000,3,IF(CS272&gt;600000000,4,IF(CS272&gt;200000000,5,IF(CS272&gt;100000000,6,IF(CS272&gt;50000000,7,IF(CS272&gt;30000000,8,IF(CS272&gt;10000000,9,IF(CS272&gt;7000000,10,IF(CS272&gt;4000000,11,IF(CS272&gt;2000000,12,IF(CS272&gt;1000000,13,IF(CS272&gt;700000,14,IF(CS272&gt;600000,15,IF(CS272&gt;500000,16,IF(CS272&gt;400000,17,IF(CS272&gt;300000,18,IF(CS272&gt;200000,19,IF(CS272&gt;=0,20,ERROR”)))))))))))))))))))))</f>
        <v>11</v>
      </c>
      <c r="CU272" s="27">
        <v>4669201.3760000002</v>
      </c>
      <c r="CV272" s="27">
        <f t="shared" si="66"/>
        <v>4384826.4000000004</v>
      </c>
      <c r="CW272" s="32">
        <v>0.52138244946492274</v>
      </c>
      <c r="CX272" s="32">
        <v>0.47861755053507732</v>
      </c>
      <c r="CY272" s="27">
        <v>3740798.6239999998</v>
      </c>
      <c r="CZ272" s="20">
        <v>47</v>
      </c>
      <c r="DA272" s="66">
        <f>IF(OR(CZ272="",CZ272="-"),"NA",IF(CZ272&gt;300,1,IF(CZ272&gt;200,2,IF(CZ272&gt;100,3,IF(CZ272&gt;50,4,IF(CZ272&gt;40,5,IF(CZ272&gt;30,6,IF(CZ272&gt;20,7,IF(CZ272&gt;10,8,IF(CZ272&lt;=9,9,”ERROR”))))))))))</f>
        <v>5</v>
      </c>
      <c r="DB272" s="20">
        <v>241</v>
      </c>
      <c r="DC272" s="20">
        <v>8.0333333333333332</v>
      </c>
      <c r="DD272" s="20" t="s">
        <v>16</v>
      </c>
      <c r="DE272" s="20">
        <v>0</v>
      </c>
      <c r="DF272" s="20"/>
      <c r="DG272" s="20">
        <v>0</v>
      </c>
      <c r="DH272" s="20">
        <v>0</v>
      </c>
      <c r="DI272" s="20" t="s">
        <v>16</v>
      </c>
      <c r="DJ272" s="20"/>
      <c r="DK272" s="20" t="s">
        <v>16</v>
      </c>
      <c r="DL272" s="20" t="s">
        <v>16</v>
      </c>
      <c r="DM272" s="20" t="s">
        <v>16</v>
      </c>
      <c r="DN272" s="20"/>
      <c r="DO272" s="33">
        <f t="shared" si="69"/>
        <v>1</v>
      </c>
      <c r="DP272" s="33">
        <f t="shared" si="70"/>
        <v>1</v>
      </c>
      <c r="DQ272" s="33">
        <f t="shared" si="71"/>
        <v>0</v>
      </c>
      <c r="DR272" s="33">
        <f t="shared" si="72"/>
        <v>0</v>
      </c>
      <c r="DS272" s="27">
        <f t="shared" si="73"/>
        <v>4025173.6</v>
      </c>
      <c r="DT272" s="27">
        <f t="shared" si="74"/>
        <v>4025173.6</v>
      </c>
      <c r="DU272" s="27">
        <f t="shared" si="75"/>
        <v>0</v>
      </c>
      <c r="DV272" s="27">
        <f t="shared" si="76"/>
        <v>0</v>
      </c>
      <c r="DW272" s="27">
        <f t="shared" si="64"/>
        <v>4025173.6</v>
      </c>
      <c r="DX272" s="20">
        <v>1</v>
      </c>
      <c r="DY272" s="20">
        <v>4</v>
      </c>
      <c r="DZ272" s="20">
        <v>17</v>
      </c>
      <c r="EA272" s="20" t="s">
        <v>16</v>
      </c>
      <c r="EB272" s="20">
        <v>4025173.6</v>
      </c>
      <c r="EC272" s="27">
        <v>0</v>
      </c>
      <c r="ED272" s="20" t="s">
        <v>16</v>
      </c>
      <c r="EE272" s="20">
        <v>0</v>
      </c>
      <c r="EF272" s="27">
        <v>0</v>
      </c>
      <c r="EG272" s="20" t="s">
        <v>16</v>
      </c>
      <c r="EH272" s="20">
        <v>4025173.6</v>
      </c>
      <c r="EI272" s="20">
        <v>2</v>
      </c>
      <c r="EJ272" s="20">
        <v>1</v>
      </c>
      <c r="EK272" s="20">
        <v>0</v>
      </c>
      <c r="EL272" s="20" t="s">
        <v>281</v>
      </c>
      <c r="EM272" s="20" t="s">
        <v>559</v>
      </c>
      <c r="EN272" s="20" t="s">
        <v>16</v>
      </c>
      <c r="EO272" s="20" t="s">
        <v>16</v>
      </c>
      <c r="EP272" s="20" t="s">
        <v>16</v>
      </c>
      <c r="EQ272" s="20">
        <v>0</v>
      </c>
      <c r="ER272" s="20" t="s">
        <v>566</v>
      </c>
      <c r="ES272" s="20" t="s">
        <v>567</v>
      </c>
      <c r="ET272" s="20">
        <v>843</v>
      </c>
      <c r="EU272" s="20">
        <v>11520</v>
      </c>
      <c r="EV272" s="20" t="s">
        <v>500</v>
      </c>
      <c r="EW272" s="20" t="s">
        <v>251</v>
      </c>
      <c r="EX272" s="34">
        <v>12</v>
      </c>
      <c r="EY272" s="58">
        <v>1</v>
      </c>
      <c r="EZ272" s="21"/>
      <c r="FB272" s="59"/>
    </row>
    <row r="273" spans="1:158" s="64" customFormat="1" ht="12.75" customHeight="1" x14ac:dyDescent="0.2">
      <c r="A273" s="64" t="s">
        <v>677</v>
      </c>
      <c r="B273" s="64" t="s">
        <v>262</v>
      </c>
      <c r="C273" s="64">
        <v>1078677</v>
      </c>
      <c r="D273" s="64" t="s">
        <v>677</v>
      </c>
      <c r="E273" s="64" t="s">
        <v>678</v>
      </c>
      <c r="F273" s="64" t="s">
        <v>262</v>
      </c>
      <c r="G273" s="20" t="s">
        <v>194</v>
      </c>
      <c r="H273" s="20">
        <v>6220</v>
      </c>
      <c r="I273" s="22" t="s">
        <v>358</v>
      </c>
      <c r="J273" s="22" t="s">
        <v>679</v>
      </c>
      <c r="K273" s="23">
        <v>1</v>
      </c>
      <c r="L273" s="23">
        <v>1</v>
      </c>
      <c r="M273" s="23">
        <v>2</v>
      </c>
      <c r="N273" s="23">
        <v>1</v>
      </c>
      <c r="O273" s="24" t="s">
        <v>680</v>
      </c>
      <c r="P273" s="20" t="s">
        <v>681</v>
      </c>
      <c r="Q273" s="20" t="s">
        <v>682</v>
      </c>
      <c r="R273" s="20" t="s">
        <v>683</v>
      </c>
      <c r="S273" s="20">
        <v>4</v>
      </c>
      <c r="T273" s="25" t="s">
        <v>617</v>
      </c>
      <c r="U273" s="20" t="s">
        <v>365</v>
      </c>
      <c r="V273" s="20" t="s">
        <v>251</v>
      </c>
      <c r="W273" s="26">
        <v>35821</v>
      </c>
      <c r="X273" s="20">
        <v>144</v>
      </c>
      <c r="Y273" s="20" t="s">
        <v>251</v>
      </c>
      <c r="Z273" s="20">
        <f t="shared" si="67"/>
        <v>6731</v>
      </c>
      <c r="AA273" s="20" t="s">
        <v>684</v>
      </c>
      <c r="AB273" s="20">
        <v>46101</v>
      </c>
      <c r="AC273" s="27">
        <v>18000000</v>
      </c>
      <c r="AD273" s="20" t="s">
        <v>281</v>
      </c>
      <c r="AE273" s="20" t="s">
        <v>16</v>
      </c>
      <c r="AF273" s="20" t="s">
        <v>16</v>
      </c>
      <c r="AG273" s="20" t="s">
        <v>16</v>
      </c>
      <c r="AH273" s="20" t="s">
        <v>16</v>
      </c>
      <c r="AI273" s="20" t="s">
        <v>16</v>
      </c>
      <c r="AJ273" s="20" t="s">
        <v>16</v>
      </c>
      <c r="AK273" s="20" t="s">
        <v>16</v>
      </c>
      <c r="AL273" s="20" t="s">
        <v>16</v>
      </c>
      <c r="AM273" s="20" t="s">
        <v>16</v>
      </c>
      <c r="AN273" s="20" t="s">
        <v>16</v>
      </c>
      <c r="AO273" s="20" t="s">
        <v>16</v>
      </c>
      <c r="AP273" s="26" t="s">
        <v>685</v>
      </c>
      <c r="AQ273" s="26">
        <v>42531</v>
      </c>
      <c r="AR273" s="26" t="s">
        <v>16</v>
      </c>
      <c r="AS273" s="20">
        <v>3</v>
      </c>
      <c r="AT273" s="26">
        <v>42545</v>
      </c>
      <c r="AU273" s="26">
        <v>42537</v>
      </c>
      <c r="AV273" s="26" t="s">
        <v>16</v>
      </c>
      <c r="AW273" s="28" t="s">
        <v>16</v>
      </c>
      <c r="AX273" s="28" t="s">
        <v>16</v>
      </c>
      <c r="AY273" s="28" t="s">
        <v>16</v>
      </c>
      <c r="AZ273" s="28" t="s">
        <v>16</v>
      </c>
      <c r="BA273" s="28" t="s">
        <v>16</v>
      </c>
      <c r="BB273" s="29">
        <v>1</v>
      </c>
      <c r="BC273" s="26">
        <v>42552</v>
      </c>
      <c r="BD273" s="26">
        <v>42735</v>
      </c>
      <c r="BE273" s="26" t="s">
        <v>686</v>
      </c>
      <c r="BF273" s="20" t="s">
        <v>679</v>
      </c>
      <c r="BG273" s="20">
        <v>0</v>
      </c>
      <c r="BH273" s="27">
        <v>0</v>
      </c>
      <c r="BI273" s="20">
        <v>1</v>
      </c>
      <c r="BJ273" s="20">
        <v>15</v>
      </c>
      <c r="BK273" s="20" t="s">
        <v>16</v>
      </c>
      <c r="BL273" s="20" t="s">
        <v>16</v>
      </c>
      <c r="BM273" s="20">
        <v>10</v>
      </c>
      <c r="BN273" s="20" t="s">
        <v>16</v>
      </c>
      <c r="BO273" s="20" t="s">
        <v>16</v>
      </c>
      <c r="BP273" s="20" t="s">
        <v>16</v>
      </c>
      <c r="BQ273" s="20" t="s">
        <v>16</v>
      </c>
      <c r="BR273" s="20" t="s">
        <v>16</v>
      </c>
      <c r="BS273" s="20" t="s">
        <v>16</v>
      </c>
      <c r="BT273" s="20">
        <v>92</v>
      </c>
      <c r="BU273" s="20">
        <v>0</v>
      </c>
      <c r="BV273" s="20">
        <v>1</v>
      </c>
      <c r="BW273" s="20">
        <v>7</v>
      </c>
      <c r="BX273" s="20">
        <v>6</v>
      </c>
      <c r="BY273" s="20" t="s">
        <v>289</v>
      </c>
      <c r="BZ273" s="20" t="s">
        <v>341</v>
      </c>
      <c r="CA273" s="20" t="s">
        <v>16</v>
      </c>
      <c r="CB273" s="20">
        <v>3</v>
      </c>
      <c r="CC273" s="20">
        <v>0</v>
      </c>
      <c r="CD273" s="20">
        <v>3</v>
      </c>
      <c r="CE273" s="20">
        <f t="shared" si="68"/>
        <v>6</v>
      </c>
      <c r="CF273" s="20" t="str">
        <f t="shared" si="61"/>
        <v>YES</v>
      </c>
      <c r="CG273" s="20" t="str">
        <f t="shared" si="62"/>
        <v>YES</v>
      </c>
      <c r="CH273" s="20">
        <v>1</v>
      </c>
      <c r="CI273" s="27">
        <v>6</v>
      </c>
      <c r="CJ273" s="27" t="s">
        <v>16</v>
      </c>
      <c r="CK273" s="21" t="s">
        <v>4864</v>
      </c>
      <c r="CL273" s="27" t="s">
        <v>16</v>
      </c>
      <c r="CM273" s="20" t="s">
        <v>16</v>
      </c>
      <c r="CN273" s="20" t="s">
        <v>16</v>
      </c>
      <c r="CO273" s="20" t="s">
        <v>16</v>
      </c>
      <c r="CP273" s="20" t="s">
        <v>16</v>
      </c>
      <c r="CQ273" s="20" t="s">
        <v>16</v>
      </c>
      <c r="CR273" s="20" t="s">
        <v>16</v>
      </c>
      <c r="CS273" s="27">
        <v>12000000</v>
      </c>
      <c r="CT273" s="79">
        <f>IF(OR(CS273="",CS273="-"),"NA",IF(CS273&gt;10000000000,1,IF(CS273&gt;3000000000,2,IF(CS273&gt;1000000000,3,IF(CS273&gt;600000000,4,IF(CS273&gt;200000000,5,IF(CS273&gt;100000000,6,IF(CS273&gt;50000000,7,IF(CS273&gt;30000000,8,IF(CS273&gt;10000000,9,IF(CS273&gt;7000000,10,IF(CS273&gt;4000000,11,IF(CS273&gt;2000000,12,IF(CS273&gt;1000000,13,IF(CS273&gt;700000,14,IF(CS273&gt;600000,15,IF(CS273&gt;500000,16,IF(CS273&gt;400000,17,IF(CS273&gt;300000,18,IF(CS273&gt;200000,19,IF(CS273&gt;=0,20,ERROR”)))))))))))))))))))))</f>
        <v>9</v>
      </c>
      <c r="CU273" s="27">
        <v>13919999.999999998</v>
      </c>
      <c r="CV273" s="27">
        <f t="shared" si="66"/>
        <v>6000000</v>
      </c>
      <c r="CW273" s="32">
        <v>0.33333333333333331</v>
      </c>
      <c r="CX273" s="32">
        <v>0.66666666666666663</v>
      </c>
      <c r="CY273" s="27">
        <v>4080000.0000000019</v>
      </c>
      <c r="CZ273" s="20">
        <v>24</v>
      </c>
      <c r="DA273" s="66">
        <f>IF(OR(CZ273="",CZ273="-"),"NA",IF(CZ273&gt;300,1,IF(CZ273&gt;200,2,IF(CZ273&gt;100,3,IF(CZ273&gt;50,4,IF(CZ273&gt;40,5,IF(CZ273&gt;30,6,IF(CZ273&gt;20,7,IF(CZ273&gt;10,8,IF(CZ273&lt;=9,9,”ERROR”))))))))))</f>
        <v>7</v>
      </c>
      <c r="DB273" s="20">
        <v>183</v>
      </c>
      <c r="DC273" s="20">
        <v>6.1</v>
      </c>
      <c r="DD273" s="22">
        <v>2.5000000000000001E-2</v>
      </c>
      <c r="DE273" s="20">
        <v>1</v>
      </c>
      <c r="DF273" s="20">
        <v>1</v>
      </c>
      <c r="DG273" s="20" t="s">
        <v>687</v>
      </c>
      <c r="DH273" s="20">
        <v>4</v>
      </c>
      <c r="DI273" s="20" t="s">
        <v>16</v>
      </c>
      <c r="DJ273" s="20"/>
      <c r="DK273" s="20" t="s">
        <v>16</v>
      </c>
      <c r="DL273" s="20" t="s">
        <v>16</v>
      </c>
      <c r="DM273" s="20" t="s">
        <v>16</v>
      </c>
      <c r="DN273" s="20"/>
      <c r="DO273" s="33">
        <f t="shared" si="69"/>
        <v>2</v>
      </c>
      <c r="DP273" s="33">
        <f t="shared" si="70"/>
        <v>1</v>
      </c>
      <c r="DQ273" s="33">
        <f t="shared" si="71"/>
        <v>1</v>
      </c>
      <c r="DR273" s="33">
        <f t="shared" si="72"/>
        <v>0</v>
      </c>
      <c r="DS273" s="27">
        <f t="shared" si="73"/>
        <v>72937481.25</v>
      </c>
      <c r="DT273" s="27">
        <f t="shared" si="74"/>
        <v>12000000</v>
      </c>
      <c r="DU273" s="27">
        <f t="shared" si="75"/>
        <v>0</v>
      </c>
      <c r="DV273" s="27">
        <f t="shared" si="76"/>
        <v>60937481.25</v>
      </c>
      <c r="DW273" s="27">
        <f t="shared" si="64"/>
        <v>36468740.625</v>
      </c>
      <c r="DX273" s="20">
        <v>13</v>
      </c>
      <c r="DY273" s="20">
        <v>68</v>
      </c>
      <c r="DZ273" s="20">
        <v>15</v>
      </c>
      <c r="EA273" s="20" t="s">
        <v>16</v>
      </c>
      <c r="EB273" s="20">
        <v>12000000</v>
      </c>
      <c r="EC273" s="27">
        <v>0</v>
      </c>
      <c r="ED273" s="20" t="s">
        <v>16</v>
      </c>
      <c r="EE273" s="20" t="s">
        <v>16</v>
      </c>
      <c r="EF273" s="20">
        <v>0</v>
      </c>
      <c r="EG273" s="20" t="s">
        <v>16</v>
      </c>
      <c r="EH273" s="20">
        <v>12000000</v>
      </c>
      <c r="EI273" s="20">
        <v>10</v>
      </c>
      <c r="EJ273" s="20">
        <v>7</v>
      </c>
      <c r="EK273" s="20">
        <v>6</v>
      </c>
      <c r="EL273" s="20" t="s">
        <v>281</v>
      </c>
      <c r="EM273" s="20" t="s">
        <v>679</v>
      </c>
      <c r="EN273" s="20" t="s">
        <v>16</v>
      </c>
      <c r="EO273" s="20" t="s">
        <v>16</v>
      </c>
      <c r="EP273" s="20" t="s">
        <v>16</v>
      </c>
      <c r="EQ273" s="20">
        <v>92</v>
      </c>
      <c r="ER273" s="20" t="s">
        <v>688</v>
      </c>
      <c r="ES273" s="20" t="s">
        <v>689</v>
      </c>
      <c r="ET273" s="20">
        <v>4</v>
      </c>
      <c r="EU273" s="20">
        <v>3100</v>
      </c>
      <c r="EV273" s="20" t="s">
        <v>406</v>
      </c>
      <c r="EW273" s="20" t="s">
        <v>251</v>
      </c>
      <c r="EX273" s="34">
        <v>17</v>
      </c>
      <c r="EY273" s="58">
        <v>1</v>
      </c>
      <c r="EZ273" s="21"/>
      <c r="FB273" s="59"/>
    </row>
    <row r="274" spans="1:158" s="64" customFormat="1" ht="12.75" customHeight="1" x14ac:dyDescent="0.2">
      <c r="A274" s="64" t="s">
        <v>16</v>
      </c>
      <c r="B274" s="64" t="s">
        <v>262</v>
      </c>
      <c r="C274" s="64" t="s">
        <v>16</v>
      </c>
      <c r="D274" s="64" t="s">
        <v>16</v>
      </c>
      <c r="E274" s="64" t="s">
        <v>16</v>
      </c>
      <c r="F274" s="64" t="s">
        <v>262</v>
      </c>
      <c r="G274" s="20" t="s">
        <v>194</v>
      </c>
      <c r="H274" s="20">
        <v>6221</v>
      </c>
      <c r="I274" s="22" t="s">
        <v>358</v>
      </c>
      <c r="J274" s="22" t="s">
        <v>679</v>
      </c>
      <c r="K274" s="23">
        <v>1</v>
      </c>
      <c r="L274" s="23">
        <v>1</v>
      </c>
      <c r="M274" s="23">
        <v>2</v>
      </c>
      <c r="N274" s="23">
        <v>2</v>
      </c>
      <c r="O274" s="24" t="s">
        <v>690</v>
      </c>
      <c r="P274" s="20" t="s">
        <v>691</v>
      </c>
      <c r="Q274" s="20" t="s">
        <v>692</v>
      </c>
      <c r="R274" s="20" t="s">
        <v>693</v>
      </c>
      <c r="S274" s="20">
        <v>321</v>
      </c>
      <c r="T274" s="25" t="s">
        <v>694</v>
      </c>
      <c r="U274" s="20" t="s">
        <v>695</v>
      </c>
      <c r="V274" s="20" t="s">
        <v>251</v>
      </c>
      <c r="W274" s="26">
        <v>30479</v>
      </c>
      <c r="X274" s="20">
        <v>10</v>
      </c>
      <c r="Y274" s="20" t="s">
        <v>251</v>
      </c>
      <c r="Z274" s="20">
        <f t="shared" si="67"/>
        <v>12073</v>
      </c>
      <c r="AA274" s="20" t="s">
        <v>696</v>
      </c>
      <c r="AB274" s="20">
        <v>46101</v>
      </c>
      <c r="AC274" s="27">
        <v>18000000</v>
      </c>
      <c r="AD274" s="20" t="s">
        <v>281</v>
      </c>
      <c r="AE274" s="20" t="s">
        <v>16</v>
      </c>
      <c r="AF274" s="20" t="s">
        <v>16</v>
      </c>
      <c r="AG274" s="20" t="s">
        <v>16</v>
      </c>
      <c r="AH274" s="20" t="s">
        <v>16</v>
      </c>
      <c r="AI274" s="20" t="s">
        <v>16</v>
      </c>
      <c r="AJ274" s="20" t="s">
        <v>16</v>
      </c>
      <c r="AK274" s="20" t="s">
        <v>16</v>
      </c>
      <c r="AL274" s="20" t="s">
        <v>16</v>
      </c>
      <c r="AM274" s="20" t="s">
        <v>16</v>
      </c>
      <c r="AN274" s="20" t="s">
        <v>16</v>
      </c>
      <c r="AO274" s="20" t="s">
        <v>16</v>
      </c>
      <c r="AP274" s="28" t="s">
        <v>685</v>
      </c>
      <c r="AQ274" s="26">
        <v>42531</v>
      </c>
      <c r="AR274" s="26" t="s">
        <v>16</v>
      </c>
      <c r="AS274" s="20">
        <v>3</v>
      </c>
      <c r="AT274" s="26">
        <v>42545</v>
      </c>
      <c r="AU274" s="26">
        <v>42537</v>
      </c>
      <c r="AV274" s="26" t="s">
        <v>16</v>
      </c>
      <c r="AW274" s="28" t="s">
        <v>16</v>
      </c>
      <c r="AX274" s="28" t="s">
        <v>16</v>
      </c>
      <c r="AY274" s="28" t="s">
        <v>16</v>
      </c>
      <c r="AZ274" s="28" t="s">
        <v>16</v>
      </c>
      <c r="BA274" s="28" t="s">
        <v>16</v>
      </c>
      <c r="BB274" s="29">
        <v>1</v>
      </c>
      <c r="BC274" s="26">
        <v>42552</v>
      </c>
      <c r="BD274" s="26">
        <v>42735</v>
      </c>
      <c r="BE274" s="26" t="s">
        <v>686</v>
      </c>
      <c r="BF274" s="20" t="s">
        <v>679</v>
      </c>
      <c r="BG274" s="20">
        <v>0</v>
      </c>
      <c r="BH274" s="27">
        <v>0</v>
      </c>
      <c r="BI274" s="20">
        <v>1</v>
      </c>
      <c r="BJ274" s="20">
        <v>15</v>
      </c>
      <c r="BK274" s="20" t="s">
        <v>16</v>
      </c>
      <c r="BL274" s="20"/>
      <c r="BM274" s="20">
        <v>10</v>
      </c>
      <c r="BN274" s="20" t="s">
        <v>16</v>
      </c>
      <c r="BO274" s="20" t="s">
        <v>16</v>
      </c>
      <c r="BP274" s="20" t="s">
        <v>16</v>
      </c>
      <c r="BQ274" s="20" t="s">
        <v>16</v>
      </c>
      <c r="BR274" s="20" t="s">
        <v>16</v>
      </c>
      <c r="BS274" s="20" t="s">
        <v>16</v>
      </c>
      <c r="BT274" s="20">
        <v>92</v>
      </c>
      <c r="BU274" s="20" t="s">
        <v>16</v>
      </c>
      <c r="BV274" s="20">
        <v>1</v>
      </c>
      <c r="BW274" s="20">
        <v>7</v>
      </c>
      <c r="BX274" s="20">
        <v>6</v>
      </c>
      <c r="BY274" s="20" t="s">
        <v>289</v>
      </c>
      <c r="BZ274" s="20" t="s">
        <v>341</v>
      </c>
      <c r="CA274" s="20" t="s">
        <v>16</v>
      </c>
      <c r="CB274" s="20">
        <v>3</v>
      </c>
      <c r="CC274" s="20">
        <v>0</v>
      </c>
      <c r="CD274" s="20">
        <v>3</v>
      </c>
      <c r="CE274" s="20">
        <f t="shared" si="68"/>
        <v>6</v>
      </c>
      <c r="CF274" s="20" t="str">
        <f t="shared" si="61"/>
        <v>YES</v>
      </c>
      <c r="CG274" s="20" t="str">
        <f t="shared" si="62"/>
        <v>YES</v>
      </c>
      <c r="CH274" s="20">
        <v>1</v>
      </c>
      <c r="CI274" s="27">
        <v>6</v>
      </c>
      <c r="CJ274" s="27" t="s">
        <v>16</v>
      </c>
      <c r="CK274" s="21" t="s">
        <v>4864</v>
      </c>
      <c r="CL274" s="27" t="s">
        <v>16</v>
      </c>
      <c r="CM274" s="20" t="s">
        <v>16</v>
      </c>
      <c r="CN274" s="20" t="s">
        <v>16</v>
      </c>
      <c r="CO274" s="20" t="s">
        <v>16</v>
      </c>
      <c r="CP274" s="20" t="s">
        <v>16</v>
      </c>
      <c r="CQ274" s="20" t="s">
        <v>16</v>
      </c>
      <c r="CR274" s="20" t="s">
        <v>16</v>
      </c>
      <c r="CS274" s="27">
        <v>12000000</v>
      </c>
      <c r="CT274" s="79">
        <f>IF(OR(CS274="",CS274="-"),"NA",IF(CS274&gt;10000000000,1,IF(CS274&gt;3000000000,2,IF(CS274&gt;1000000000,3,IF(CS274&gt;600000000,4,IF(CS274&gt;200000000,5,IF(CS274&gt;100000000,6,IF(CS274&gt;50000000,7,IF(CS274&gt;30000000,8,IF(CS274&gt;10000000,9,IF(CS274&gt;7000000,10,IF(CS274&gt;4000000,11,IF(CS274&gt;2000000,12,IF(CS274&gt;1000000,13,IF(CS274&gt;700000,14,IF(CS274&gt;600000,15,IF(CS274&gt;500000,16,IF(CS274&gt;400000,17,IF(CS274&gt;300000,18,IF(CS274&gt;200000,19,IF(CS274&gt;=0,20,ERROR”)))))))))))))))))))))</f>
        <v>9</v>
      </c>
      <c r="CU274" s="27">
        <v>13919999.999999998</v>
      </c>
      <c r="CV274" s="27">
        <f t="shared" si="66"/>
        <v>6000000</v>
      </c>
      <c r="CW274" s="32">
        <v>0.33333333333333331</v>
      </c>
      <c r="CX274" s="32">
        <v>0.66666666666666663</v>
      </c>
      <c r="CY274" s="27">
        <v>4080000.0000000019</v>
      </c>
      <c r="CZ274" s="20">
        <v>24</v>
      </c>
      <c r="DA274" s="66">
        <f>IF(OR(CZ274="",CZ274="-"),"NA",IF(CZ274&gt;300,1,IF(CZ274&gt;200,2,IF(CZ274&gt;100,3,IF(CZ274&gt;50,4,IF(CZ274&gt;40,5,IF(CZ274&gt;30,6,IF(CZ274&gt;20,7,IF(CZ274&gt;10,8,IF(CZ274&lt;=9,9,”ERROR”))))))))))</f>
        <v>7</v>
      </c>
      <c r="DB274" s="20">
        <v>183</v>
      </c>
      <c r="DC274" s="20">
        <v>6.1</v>
      </c>
      <c r="DD274" s="22">
        <v>2.5000000000000001E-2</v>
      </c>
      <c r="DE274" s="20">
        <v>1</v>
      </c>
      <c r="DF274" s="20"/>
      <c r="DG274" s="20" t="s">
        <v>687</v>
      </c>
      <c r="DH274" s="20">
        <v>4</v>
      </c>
      <c r="DI274" s="20" t="s">
        <v>16</v>
      </c>
      <c r="DJ274" s="20"/>
      <c r="DK274" s="20" t="s">
        <v>16</v>
      </c>
      <c r="DL274" s="20" t="s">
        <v>16</v>
      </c>
      <c r="DM274" s="20" t="s">
        <v>16</v>
      </c>
      <c r="DN274" s="20"/>
      <c r="DO274" s="33">
        <f t="shared" si="69"/>
        <v>1</v>
      </c>
      <c r="DP274" s="33">
        <f t="shared" si="70"/>
        <v>1</v>
      </c>
      <c r="DQ274" s="33">
        <f t="shared" si="71"/>
        <v>0</v>
      </c>
      <c r="DR274" s="33">
        <f t="shared" si="72"/>
        <v>0</v>
      </c>
      <c r="DS274" s="27">
        <f t="shared" si="73"/>
        <v>12000000</v>
      </c>
      <c r="DT274" s="27">
        <f t="shared" si="74"/>
        <v>12000000</v>
      </c>
      <c r="DU274" s="27">
        <f t="shared" si="75"/>
        <v>0</v>
      </c>
      <c r="DV274" s="27">
        <f t="shared" si="76"/>
        <v>0</v>
      </c>
      <c r="DW274" s="27">
        <f t="shared" si="64"/>
        <v>12000000</v>
      </c>
      <c r="DX274" s="20">
        <v>13</v>
      </c>
      <c r="DY274" s="20">
        <v>68</v>
      </c>
      <c r="DZ274" s="20">
        <v>15</v>
      </c>
      <c r="EA274" s="20"/>
      <c r="EB274" s="20">
        <v>12000000</v>
      </c>
      <c r="EC274" s="27">
        <v>0</v>
      </c>
      <c r="ED274" s="20" t="s">
        <v>16</v>
      </c>
      <c r="EE274" s="20" t="s">
        <v>16</v>
      </c>
      <c r="EF274" s="20">
        <v>0</v>
      </c>
      <c r="EG274" s="20" t="s">
        <v>16</v>
      </c>
      <c r="EH274" s="20">
        <v>12000000</v>
      </c>
      <c r="EI274" s="20">
        <v>10</v>
      </c>
      <c r="EJ274" s="20">
        <v>7</v>
      </c>
      <c r="EK274" s="20">
        <v>6</v>
      </c>
      <c r="EL274" s="20" t="s">
        <v>281</v>
      </c>
      <c r="EM274" s="20" t="s">
        <v>679</v>
      </c>
      <c r="EN274" s="20" t="s">
        <v>16</v>
      </c>
      <c r="EO274" s="20" t="s">
        <v>16</v>
      </c>
      <c r="EP274" s="20" t="s">
        <v>16</v>
      </c>
      <c r="EQ274" s="20" t="s">
        <v>16</v>
      </c>
      <c r="ER274" s="20" t="s">
        <v>16</v>
      </c>
      <c r="ES274" s="20" t="s">
        <v>697</v>
      </c>
      <c r="ET274" s="20">
        <v>321</v>
      </c>
      <c r="EU274" s="20">
        <v>6760</v>
      </c>
      <c r="EV274" s="20" t="s">
        <v>698</v>
      </c>
      <c r="EW274" s="20" t="s">
        <v>251</v>
      </c>
      <c r="EX274" s="34">
        <v>17</v>
      </c>
      <c r="EY274" s="58">
        <v>1</v>
      </c>
      <c r="EZ274" s="21"/>
      <c r="FB274" s="58">
        <v>0.5</v>
      </c>
    </row>
    <row r="275" spans="1:158" s="64" customFormat="1" ht="12.75" customHeight="1" x14ac:dyDescent="0.2">
      <c r="A275" s="64" t="s">
        <v>748</v>
      </c>
      <c r="B275" s="64" t="s">
        <v>284</v>
      </c>
      <c r="C275" s="64">
        <v>1113273</v>
      </c>
      <c r="D275" s="64" t="s">
        <v>748</v>
      </c>
      <c r="E275" s="64" t="s">
        <v>749</v>
      </c>
      <c r="F275" s="64" t="s">
        <v>284</v>
      </c>
      <c r="G275" s="20" t="s">
        <v>194</v>
      </c>
      <c r="H275" s="20">
        <v>6220</v>
      </c>
      <c r="I275" s="20" t="s">
        <v>358</v>
      </c>
      <c r="J275" s="22" t="s">
        <v>750</v>
      </c>
      <c r="K275" s="23">
        <v>0</v>
      </c>
      <c r="L275" s="23">
        <v>1</v>
      </c>
      <c r="M275" s="23" t="s">
        <v>16</v>
      </c>
      <c r="N275" s="23">
        <v>1</v>
      </c>
      <c r="O275" s="24" t="s">
        <v>751</v>
      </c>
      <c r="P275" s="20" t="s">
        <v>752</v>
      </c>
      <c r="Q275" s="20" t="s">
        <v>753</v>
      </c>
      <c r="R275" s="20" t="s">
        <v>365</v>
      </c>
      <c r="S275" s="20">
        <v>276</v>
      </c>
      <c r="T275" s="25" t="s">
        <v>731</v>
      </c>
      <c r="U275" s="20" t="s">
        <v>754</v>
      </c>
      <c r="V275" s="20" t="s">
        <v>251</v>
      </c>
      <c r="W275" s="26" t="s">
        <v>755</v>
      </c>
      <c r="X275" s="20">
        <v>39</v>
      </c>
      <c r="Y275" s="20" t="s">
        <v>251</v>
      </c>
      <c r="Z275" s="20" t="str">
        <f t="shared" si="67"/>
        <v>-</v>
      </c>
      <c r="AA275" s="20" t="s">
        <v>756</v>
      </c>
      <c r="AB275" s="20">
        <v>46101</v>
      </c>
      <c r="AC275" s="27">
        <v>2626000</v>
      </c>
      <c r="AD275" s="20" t="s">
        <v>281</v>
      </c>
      <c r="AE275" s="20" t="s">
        <v>16</v>
      </c>
      <c r="AF275" s="20" t="s">
        <v>16</v>
      </c>
      <c r="AG275" s="20" t="s">
        <v>16</v>
      </c>
      <c r="AH275" s="20" t="s">
        <v>16</v>
      </c>
      <c r="AI275" s="20" t="s">
        <v>16</v>
      </c>
      <c r="AJ275" s="20" t="s">
        <v>16</v>
      </c>
      <c r="AK275" s="20" t="s">
        <v>16</v>
      </c>
      <c r="AL275" s="20" t="s">
        <v>16</v>
      </c>
      <c r="AM275" s="20" t="s">
        <v>16</v>
      </c>
      <c r="AN275" s="20" t="s">
        <v>16</v>
      </c>
      <c r="AO275" s="20" t="s">
        <v>16</v>
      </c>
      <c r="AP275" s="26" t="s">
        <v>757</v>
      </c>
      <c r="AQ275" s="26">
        <v>42576</v>
      </c>
      <c r="AR275" s="26" t="s">
        <v>16</v>
      </c>
      <c r="AS275" s="20">
        <v>4</v>
      </c>
      <c r="AT275" s="26">
        <v>42587</v>
      </c>
      <c r="AU275" s="26">
        <v>42578</v>
      </c>
      <c r="AV275" s="26" t="s">
        <v>16</v>
      </c>
      <c r="AW275" s="28" t="s">
        <v>16</v>
      </c>
      <c r="AX275" s="28" t="s">
        <v>16</v>
      </c>
      <c r="AY275" s="28" t="s">
        <v>16</v>
      </c>
      <c r="AZ275" s="28" t="s">
        <v>16</v>
      </c>
      <c r="BA275" s="28" t="s">
        <v>16</v>
      </c>
      <c r="BB275" s="29">
        <v>1</v>
      </c>
      <c r="BC275" s="26">
        <v>42601</v>
      </c>
      <c r="BD275" s="26">
        <v>42735</v>
      </c>
      <c r="BE275" s="26">
        <v>42600</v>
      </c>
      <c r="BF275" s="20" t="s">
        <v>750</v>
      </c>
      <c r="BG275" s="30">
        <v>0.1</v>
      </c>
      <c r="BH275" s="27">
        <v>161000</v>
      </c>
      <c r="BI275" s="20" t="s">
        <v>16</v>
      </c>
      <c r="BJ275" s="20" t="s">
        <v>16</v>
      </c>
      <c r="BK275" s="20" t="s">
        <v>16</v>
      </c>
      <c r="BL275" s="20" t="s">
        <v>16</v>
      </c>
      <c r="BM275" s="20">
        <v>3</v>
      </c>
      <c r="BN275" s="20" t="s">
        <v>16</v>
      </c>
      <c r="BO275" s="20" t="s">
        <v>16</v>
      </c>
      <c r="BP275" s="20" t="s">
        <v>16</v>
      </c>
      <c r="BQ275" s="20" t="s">
        <v>16</v>
      </c>
      <c r="BR275" s="20" t="s">
        <v>16</v>
      </c>
      <c r="BS275" s="20" t="s">
        <v>16</v>
      </c>
      <c r="BT275" s="20">
        <v>5</v>
      </c>
      <c r="BU275" s="20">
        <v>2</v>
      </c>
      <c r="BV275" s="20">
        <v>1</v>
      </c>
      <c r="BW275" s="20">
        <v>3</v>
      </c>
      <c r="BX275" s="20">
        <v>1</v>
      </c>
      <c r="BY275" s="20" t="s">
        <v>758</v>
      </c>
      <c r="BZ275" s="20" t="s">
        <v>291</v>
      </c>
      <c r="CA275" s="20" t="s">
        <v>16</v>
      </c>
      <c r="CB275" s="20">
        <v>0</v>
      </c>
      <c r="CC275" s="20">
        <v>0</v>
      </c>
      <c r="CD275" s="20">
        <v>1</v>
      </c>
      <c r="CE275" s="20">
        <f t="shared" si="68"/>
        <v>1</v>
      </c>
      <c r="CF275" s="20" t="str">
        <f t="shared" si="61"/>
        <v>YES</v>
      </c>
      <c r="CG275" s="20" t="str">
        <f t="shared" si="62"/>
        <v>YES</v>
      </c>
      <c r="CH275" s="20">
        <v>2</v>
      </c>
      <c r="CI275" s="27">
        <v>1</v>
      </c>
      <c r="CJ275" s="27">
        <v>211584</v>
      </c>
      <c r="CK275" s="21">
        <v>1</v>
      </c>
      <c r="CL275" s="27">
        <v>211584</v>
      </c>
      <c r="CM275" s="20" t="s">
        <v>16</v>
      </c>
      <c r="CN275" s="20" t="s">
        <v>16</v>
      </c>
      <c r="CO275" s="20" t="s">
        <v>16</v>
      </c>
      <c r="CP275" s="20" t="s">
        <v>16</v>
      </c>
      <c r="CQ275" s="20" t="s">
        <v>16</v>
      </c>
      <c r="CR275" s="20" t="s">
        <v>16</v>
      </c>
      <c r="CS275" s="27">
        <v>1610000</v>
      </c>
      <c r="CT275" s="79">
        <f>IF(OR(CS275="",CS275="-"),"NA",IF(CS275&gt;10000000000,1,IF(CS275&gt;3000000000,2,IF(CS275&gt;1000000000,3,IF(CS275&gt;600000000,4,IF(CS275&gt;200000000,5,IF(CS275&gt;100000000,6,IF(CS275&gt;50000000,7,IF(CS275&gt;30000000,8,IF(CS275&gt;10000000,9,IF(CS275&gt;7000000,10,IF(CS275&gt;4000000,11,IF(CS275&gt;2000000,12,IF(CS275&gt;1000000,13,IF(CS275&gt;700000,14,IF(CS275&gt;600000,15,IF(CS275&gt;500000,16,IF(CS275&gt;400000,17,IF(CS275&gt;300000,18,IF(CS275&gt;200000,19,IF(CS275&gt;=0,20,ERROR”)))))))))))))))))))))</f>
        <v>13</v>
      </c>
      <c r="CU275" s="27">
        <v>1867599.9999999998</v>
      </c>
      <c r="CV275" s="27">
        <f t="shared" si="66"/>
        <v>1016000</v>
      </c>
      <c r="CW275" s="32">
        <v>0.38690022848438688</v>
      </c>
      <c r="CX275" s="32">
        <v>0.61309977151561312</v>
      </c>
      <c r="CY275" s="27">
        <v>758400.00000000023</v>
      </c>
      <c r="CZ275" s="20">
        <v>29</v>
      </c>
      <c r="DA275" s="66">
        <f>IF(OR(CZ275="",CZ275="-"),"NA",IF(CZ275&gt;300,1,IF(CZ275&gt;200,2,IF(CZ275&gt;100,3,IF(CZ275&gt;50,4,IF(CZ275&gt;40,5,IF(CZ275&gt;30,6,IF(CZ275&gt;20,7,IF(CZ275&gt;10,8,IF(CZ275&lt;=9,9,”ERROR”))))))))))</f>
        <v>7</v>
      </c>
      <c r="DB275" s="20">
        <v>134</v>
      </c>
      <c r="DC275" s="20">
        <v>4.4666666666666668</v>
      </c>
      <c r="DD275" s="22">
        <v>2.5000000000000001E-2</v>
      </c>
      <c r="DE275" s="20">
        <v>0</v>
      </c>
      <c r="DF275" s="20"/>
      <c r="DG275" s="20">
        <v>0</v>
      </c>
      <c r="DH275" s="20">
        <v>0</v>
      </c>
      <c r="DI275" s="20" t="s">
        <v>16</v>
      </c>
      <c r="DJ275" s="20"/>
      <c r="DK275" s="20" t="s">
        <v>16</v>
      </c>
      <c r="DL275" s="20" t="s">
        <v>16</v>
      </c>
      <c r="DM275" s="20" t="s">
        <v>16</v>
      </c>
      <c r="DN275" s="20"/>
      <c r="DO275" s="33">
        <f t="shared" si="69"/>
        <v>4</v>
      </c>
      <c r="DP275" s="33">
        <f t="shared" si="70"/>
        <v>2</v>
      </c>
      <c r="DQ275" s="33">
        <f t="shared" si="71"/>
        <v>2</v>
      </c>
      <c r="DR275" s="33">
        <f t="shared" si="72"/>
        <v>0</v>
      </c>
      <c r="DS275" s="27">
        <f t="shared" si="73"/>
        <v>8295248.5</v>
      </c>
      <c r="DT275" s="27">
        <f t="shared" si="74"/>
        <v>7533530</v>
      </c>
      <c r="DU275" s="27">
        <f t="shared" si="75"/>
        <v>0</v>
      </c>
      <c r="DV275" s="27">
        <f t="shared" si="76"/>
        <v>761718.5</v>
      </c>
      <c r="DW275" s="27">
        <f t="shared" si="64"/>
        <v>2073812.125</v>
      </c>
      <c r="DX275" s="20">
        <v>1</v>
      </c>
      <c r="DY275" s="20">
        <v>4</v>
      </c>
      <c r="DZ275" s="20">
        <v>18</v>
      </c>
      <c r="EA275" s="20" t="s">
        <v>16</v>
      </c>
      <c r="EB275" s="20">
        <v>1610000</v>
      </c>
      <c r="EC275" s="27">
        <v>0</v>
      </c>
      <c r="ED275" s="20" t="s">
        <v>16</v>
      </c>
      <c r="EE275" s="20">
        <v>0</v>
      </c>
      <c r="EF275" s="30">
        <v>0.1</v>
      </c>
      <c r="EG275" s="27" t="s">
        <v>602</v>
      </c>
      <c r="EH275" s="20">
        <v>1610000</v>
      </c>
      <c r="EI275" s="20">
        <v>3</v>
      </c>
      <c r="EJ275" s="20">
        <v>3</v>
      </c>
      <c r="EK275" s="20">
        <v>1</v>
      </c>
      <c r="EL275" s="20" t="s">
        <v>281</v>
      </c>
      <c r="EM275" s="20" t="s">
        <v>750</v>
      </c>
      <c r="EN275" s="20" t="s">
        <v>16</v>
      </c>
      <c r="EO275" s="20" t="s">
        <v>16</v>
      </c>
      <c r="EP275" s="20" t="s">
        <v>16</v>
      </c>
      <c r="EQ275" s="20" t="s">
        <v>16</v>
      </c>
      <c r="ER275" s="20" t="s">
        <v>759</v>
      </c>
      <c r="ES275" s="20" t="s">
        <v>760</v>
      </c>
      <c r="ET275" s="20">
        <v>276</v>
      </c>
      <c r="EU275" s="20">
        <v>9800</v>
      </c>
      <c r="EV275" s="20" t="s">
        <v>761</v>
      </c>
      <c r="EW275" s="20" t="s">
        <v>251</v>
      </c>
      <c r="EX275" s="34">
        <v>14</v>
      </c>
      <c r="EY275" s="58">
        <v>1</v>
      </c>
      <c r="EZ275" s="21"/>
      <c r="FB275" s="58"/>
    </row>
    <row r="276" spans="1:158" s="64" customFormat="1" ht="12.75" customHeight="1" x14ac:dyDescent="0.2">
      <c r="A276" s="64" t="s">
        <v>3617</v>
      </c>
      <c r="B276" s="64" t="s">
        <v>232</v>
      </c>
      <c r="C276" s="64">
        <v>1196866</v>
      </c>
      <c r="D276" s="64" t="s">
        <v>3617</v>
      </c>
      <c r="E276" s="64" t="s">
        <v>3618</v>
      </c>
      <c r="F276" s="64" t="s">
        <v>232</v>
      </c>
      <c r="G276" s="33" t="s">
        <v>194</v>
      </c>
      <c r="H276" s="33">
        <v>6220</v>
      </c>
      <c r="I276" s="33" t="s">
        <v>358</v>
      </c>
      <c r="J276" s="33" t="s">
        <v>3619</v>
      </c>
      <c r="K276" s="33">
        <v>0</v>
      </c>
      <c r="L276" s="23">
        <v>1</v>
      </c>
      <c r="M276" s="33">
        <v>0</v>
      </c>
      <c r="N276" s="23">
        <v>1</v>
      </c>
      <c r="O276" s="33" t="s">
        <v>1475</v>
      </c>
      <c r="P276" s="33" t="s">
        <v>1475</v>
      </c>
      <c r="Q276" s="33" t="s">
        <v>16</v>
      </c>
      <c r="R276" s="33" t="s">
        <v>16</v>
      </c>
      <c r="S276" s="33" t="s">
        <v>16</v>
      </c>
      <c r="T276" s="33" t="s">
        <v>16</v>
      </c>
      <c r="U276" s="33" t="s">
        <v>16</v>
      </c>
      <c r="V276" s="33" t="s">
        <v>16</v>
      </c>
      <c r="W276" s="40" t="s">
        <v>1031</v>
      </c>
      <c r="X276" s="33" t="s">
        <v>16</v>
      </c>
      <c r="Y276" s="33" t="s">
        <v>16</v>
      </c>
      <c r="Z276" s="20" t="str">
        <f t="shared" si="67"/>
        <v>-</v>
      </c>
      <c r="AA276" s="33" t="s">
        <v>16</v>
      </c>
      <c r="AB276" s="20">
        <v>46101</v>
      </c>
      <c r="AC276" s="46">
        <v>702586.21</v>
      </c>
      <c r="AD276" s="33" t="s">
        <v>281</v>
      </c>
      <c r="AE276" s="33" t="s">
        <v>3620</v>
      </c>
      <c r="AF276" s="33" t="s">
        <v>16</v>
      </c>
      <c r="AG276" s="33" t="s">
        <v>16</v>
      </c>
      <c r="AH276" s="33" t="s">
        <v>16</v>
      </c>
      <c r="AI276" s="33" t="s">
        <v>16</v>
      </c>
      <c r="AJ276" s="33" t="s">
        <v>16</v>
      </c>
      <c r="AK276" s="33" t="s">
        <v>16</v>
      </c>
      <c r="AL276" s="33" t="s">
        <v>16</v>
      </c>
      <c r="AM276" s="33" t="s">
        <v>16</v>
      </c>
      <c r="AN276" s="33" t="s">
        <v>16</v>
      </c>
      <c r="AO276" s="33" t="s">
        <v>16</v>
      </c>
      <c r="AP276" s="26">
        <v>42677</v>
      </c>
      <c r="AQ276" s="26">
        <v>42682</v>
      </c>
      <c r="AR276" s="26" t="s">
        <v>16</v>
      </c>
      <c r="AS276" s="20">
        <v>5</v>
      </c>
      <c r="AT276" s="26">
        <v>42692</v>
      </c>
      <c r="AU276" s="26">
        <v>42684</v>
      </c>
      <c r="AV276" s="26" t="s">
        <v>16</v>
      </c>
      <c r="AW276" s="33" t="s">
        <v>16</v>
      </c>
      <c r="AX276" s="33" t="s">
        <v>16</v>
      </c>
      <c r="AY276" s="33" t="s">
        <v>16</v>
      </c>
      <c r="AZ276" s="33" t="s">
        <v>16</v>
      </c>
      <c r="BA276" s="33" t="s">
        <v>16</v>
      </c>
      <c r="BB276" s="36">
        <v>1</v>
      </c>
      <c r="BC276" s="26">
        <v>42699</v>
      </c>
      <c r="BD276" s="26">
        <v>43098</v>
      </c>
      <c r="BE276" s="26">
        <v>42698</v>
      </c>
      <c r="BF276" s="33" t="s">
        <v>3621</v>
      </c>
      <c r="BG276" s="39">
        <v>0.1</v>
      </c>
      <c r="BH276" s="27">
        <v>48220</v>
      </c>
      <c r="BI276" s="33" t="s">
        <v>16</v>
      </c>
      <c r="BJ276" s="33" t="s">
        <v>16</v>
      </c>
      <c r="BK276" s="33" t="s">
        <v>16</v>
      </c>
      <c r="BL276" s="33" t="s">
        <v>16</v>
      </c>
      <c r="BM276" s="33">
        <v>0</v>
      </c>
      <c r="BN276" s="33" t="s">
        <v>16</v>
      </c>
      <c r="BO276" s="33" t="s">
        <v>16</v>
      </c>
      <c r="BP276" s="33" t="s">
        <v>16</v>
      </c>
      <c r="BQ276" s="33" t="s">
        <v>16</v>
      </c>
      <c r="BR276" s="33" t="s">
        <v>16</v>
      </c>
      <c r="BS276" s="33" t="s">
        <v>16</v>
      </c>
      <c r="BT276" s="33">
        <v>0</v>
      </c>
      <c r="BU276" s="33">
        <v>0</v>
      </c>
      <c r="BV276" s="33" t="s">
        <v>16</v>
      </c>
      <c r="BW276" s="33">
        <v>2</v>
      </c>
      <c r="BX276" s="33">
        <v>1</v>
      </c>
      <c r="BY276" s="33" t="s">
        <v>16</v>
      </c>
      <c r="BZ276" s="33" t="s">
        <v>16</v>
      </c>
      <c r="CA276" s="33" t="s">
        <v>16</v>
      </c>
      <c r="CB276" s="33">
        <v>0</v>
      </c>
      <c r="CC276" s="33">
        <v>1</v>
      </c>
      <c r="CD276" s="33">
        <v>0</v>
      </c>
      <c r="CE276" s="20">
        <f t="shared" si="68"/>
        <v>1</v>
      </c>
      <c r="CF276" s="20" t="str">
        <f t="shared" si="61"/>
        <v>YES</v>
      </c>
      <c r="CG276" s="20" t="str">
        <f t="shared" si="62"/>
        <v>YES</v>
      </c>
      <c r="CH276" s="33">
        <v>1</v>
      </c>
      <c r="CI276" s="27">
        <v>1</v>
      </c>
      <c r="CJ276" s="27" t="s">
        <v>16</v>
      </c>
      <c r="CK276" s="21" t="s">
        <v>4864</v>
      </c>
      <c r="CL276" s="27" t="s">
        <v>16</v>
      </c>
      <c r="CM276" s="33" t="s">
        <v>16</v>
      </c>
      <c r="CN276" s="33" t="s">
        <v>16</v>
      </c>
      <c r="CO276" s="33" t="s">
        <v>16</v>
      </c>
      <c r="CP276" s="33" t="s">
        <v>16</v>
      </c>
      <c r="CQ276" s="33" t="s">
        <v>16</v>
      </c>
      <c r="CR276" s="33" t="s">
        <v>16</v>
      </c>
      <c r="CS276" s="27">
        <v>482200</v>
      </c>
      <c r="CT276" s="79">
        <f>IF(OR(CS276="",CS276="-"),"NA",IF(CS276&gt;10000000000,1,IF(CS276&gt;3000000000,2,IF(CS276&gt;1000000000,3,IF(CS276&gt;600000000,4,IF(CS276&gt;200000000,5,IF(CS276&gt;100000000,6,IF(CS276&gt;50000000,7,IF(CS276&gt;30000000,8,IF(CS276&gt;10000000,9,IF(CS276&gt;7000000,10,IF(CS276&gt;4000000,11,IF(CS276&gt;2000000,12,IF(CS276&gt;1000000,13,IF(CS276&gt;700000,14,IF(CS276&gt;600000,15,IF(CS276&gt;500000,16,IF(CS276&gt;400000,17,IF(CS276&gt;300000,18,IF(CS276&gt;200000,19,IF(CS276&gt;=0,20,ERROR”)))))))))))))))))))))</f>
        <v>17</v>
      </c>
      <c r="CU276" s="27">
        <v>561672</v>
      </c>
      <c r="CV276" s="27">
        <f t="shared" si="66"/>
        <v>220386.20999999996</v>
      </c>
      <c r="CW276" s="32">
        <v>0.313678530638966</v>
      </c>
      <c r="CX276" s="32">
        <v>0.686321469361034</v>
      </c>
      <c r="CY276" s="27">
        <v>140914.21</v>
      </c>
      <c r="CZ276" s="33">
        <v>22</v>
      </c>
      <c r="DA276" s="66">
        <f>IF(OR(CZ276="",CZ276="-"),"NA",IF(CZ276&gt;300,1,IF(CZ276&gt;200,2,IF(CZ276&gt;100,3,IF(CZ276&gt;50,4,IF(CZ276&gt;40,5,IF(CZ276&gt;30,6,IF(CZ276&gt;20,7,IF(CZ276&gt;10,8,IF(CZ276&lt;=9,9,”ERROR”))))))))))</f>
        <v>7</v>
      </c>
      <c r="DB276" s="33">
        <v>394</v>
      </c>
      <c r="DC276" s="20">
        <v>13.133333333333333</v>
      </c>
      <c r="DD276" s="20" t="s">
        <v>16</v>
      </c>
      <c r="DE276" s="33">
        <v>0</v>
      </c>
      <c r="DF276" s="33"/>
      <c r="DG276" s="33">
        <v>0</v>
      </c>
      <c r="DH276" s="33">
        <v>0</v>
      </c>
      <c r="DI276" s="23" t="s">
        <v>16</v>
      </c>
      <c r="DJ276" s="23"/>
      <c r="DK276" s="23" t="s">
        <v>16</v>
      </c>
      <c r="DL276" s="23" t="s">
        <v>16</v>
      </c>
      <c r="DM276" s="23" t="s">
        <v>16</v>
      </c>
      <c r="DN276" s="23"/>
      <c r="DO276" s="33">
        <f t="shared" si="69"/>
        <v>1</v>
      </c>
      <c r="DP276" s="33">
        <f t="shared" si="70"/>
        <v>1</v>
      </c>
      <c r="DQ276" s="33">
        <f t="shared" si="71"/>
        <v>0</v>
      </c>
      <c r="DR276" s="33">
        <f t="shared" si="72"/>
        <v>0</v>
      </c>
      <c r="DS276" s="27">
        <f t="shared" si="73"/>
        <v>482200</v>
      </c>
      <c r="DT276" s="27">
        <f t="shared" si="74"/>
        <v>482200</v>
      </c>
      <c r="DU276" s="27">
        <f t="shared" si="75"/>
        <v>0</v>
      </c>
      <c r="DV276" s="27">
        <f t="shared" si="76"/>
        <v>0</v>
      </c>
      <c r="DW276" s="27">
        <f t="shared" si="64"/>
        <v>482200</v>
      </c>
      <c r="DX276" s="33" t="s">
        <v>16</v>
      </c>
      <c r="DY276" s="33" t="s">
        <v>16</v>
      </c>
      <c r="DZ276" s="33" t="s">
        <v>16</v>
      </c>
      <c r="EA276" s="33" t="s">
        <v>16</v>
      </c>
      <c r="EB276" s="46">
        <v>482200</v>
      </c>
      <c r="EC276" s="33">
        <v>0</v>
      </c>
      <c r="ED276" s="33" t="s">
        <v>16</v>
      </c>
      <c r="EE276" s="33">
        <v>0</v>
      </c>
      <c r="EF276" s="39">
        <v>0.1</v>
      </c>
      <c r="EG276" s="33" t="s">
        <v>655</v>
      </c>
      <c r="EH276" s="46">
        <v>482200</v>
      </c>
      <c r="EI276" s="33">
        <v>0</v>
      </c>
      <c r="EJ276" s="33">
        <v>2</v>
      </c>
      <c r="EK276" s="33">
        <v>1</v>
      </c>
      <c r="EL276" s="20" t="s">
        <v>281</v>
      </c>
      <c r="EM276" s="20" t="s">
        <v>3621</v>
      </c>
      <c r="EN276" s="20" t="s">
        <v>16</v>
      </c>
      <c r="EO276" s="33" t="s">
        <v>3620</v>
      </c>
      <c r="EP276" s="20" t="s">
        <v>16</v>
      </c>
      <c r="EQ276" s="33" t="s">
        <v>16</v>
      </c>
      <c r="ER276" s="33" t="s">
        <v>16</v>
      </c>
      <c r="ES276" s="33" t="s">
        <v>16</v>
      </c>
      <c r="ET276" s="33" t="s">
        <v>16</v>
      </c>
      <c r="EU276" s="33" t="s">
        <v>16</v>
      </c>
      <c r="EV276" s="33" t="s">
        <v>16</v>
      </c>
      <c r="EW276" s="33" t="s">
        <v>16</v>
      </c>
      <c r="EX276" s="34">
        <v>15</v>
      </c>
      <c r="EY276" s="58">
        <v>0</v>
      </c>
      <c r="EZ276" s="21"/>
      <c r="FB276" s="59"/>
    </row>
    <row r="277" spans="1:158" s="64" customFormat="1" ht="12.75" customHeight="1" x14ac:dyDescent="0.2">
      <c r="A277" s="64" t="s">
        <v>321</v>
      </c>
      <c r="B277" s="64" t="s">
        <v>40</v>
      </c>
      <c r="C277" s="64">
        <v>717913</v>
      </c>
      <c r="D277" s="64" t="s">
        <v>321</v>
      </c>
      <c r="E277" s="64" t="s">
        <v>322</v>
      </c>
      <c r="F277" s="64" t="s">
        <v>40</v>
      </c>
      <c r="G277" s="20" t="s">
        <v>194</v>
      </c>
      <c r="H277" s="20">
        <v>6250</v>
      </c>
      <c r="I277" s="30" t="s">
        <v>323</v>
      </c>
      <c r="J277" s="22" t="s">
        <v>324</v>
      </c>
      <c r="K277" s="23">
        <v>0</v>
      </c>
      <c r="L277" s="23">
        <v>1</v>
      </c>
      <c r="M277" s="23" t="s">
        <v>16</v>
      </c>
      <c r="N277" s="23">
        <v>1</v>
      </c>
      <c r="O277" s="24" t="s">
        <v>325</v>
      </c>
      <c r="P277" s="20" t="s">
        <v>326</v>
      </c>
      <c r="Q277" s="20" t="s">
        <v>327</v>
      </c>
      <c r="R277" s="20" t="s">
        <v>328</v>
      </c>
      <c r="S277" s="20">
        <v>3304</v>
      </c>
      <c r="T277" s="25">
        <v>32330</v>
      </c>
      <c r="U277" s="20" t="s">
        <v>329</v>
      </c>
      <c r="V277" s="20" t="s">
        <v>330</v>
      </c>
      <c r="W277" s="26" t="s">
        <v>331</v>
      </c>
      <c r="X277" s="20">
        <v>8</v>
      </c>
      <c r="Y277" s="20" t="s">
        <v>330</v>
      </c>
      <c r="Z277" s="20" t="str">
        <f t="shared" si="67"/>
        <v>-</v>
      </c>
      <c r="AA277" s="20" t="s">
        <v>332</v>
      </c>
      <c r="AB277" s="20">
        <v>46101</v>
      </c>
      <c r="AC277" s="27">
        <v>54520000</v>
      </c>
      <c r="AD277" s="20" t="s">
        <v>281</v>
      </c>
      <c r="AE277" s="20" t="s">
        <v>16</v>
      </c>
      <c r="AF277" s="20" t="s">
        <v>16</v>
      </c>
      <c r="AG277" s="20" t="s">
        <v>16</v>
      </c>
      <c r="AH277" s="20" t="s">
        <v>16</v>
      </c>
      <c r="AI277" s="20" t="s">
        <v>16</v>
      </c>
      <c r="AJ277" s="20" t="s">
        <v>16</v>
      </c>
      <c r="AK277" s="20" t="s">
        <v>16</v>
      </c>
      <c r="AL277" s="20" t="s">
        <v>16</v>
      </c>
      <c r="AM277" s="20" t="s">
        <v>16</v>
      </c>
      <c r="AN277" s="20" t="s">
        <v>16</v>
      </c>
      <c r="AO277" s="20" t="s">
        <v>16</v>
      </c>
      <c r="AP277" s="26" t="s">
        <v>333</v>
      </c>
      <c r="AQ277" s="26">
        <v>41971</v>
      </c>
      <c r="AR277" s="26">
        <v>41982</v>
      </c>
      <c r="AS277" s="20">
        <v>4</v>
      </c>
      <c r="AT277" s="26" t="s">
        <v>334</v>
      </c>
      <c r="AU277" s="26">
        <v>41976</v>
      </c>
      <c r="AV277" s="26">
        <v>41771</v>
      </c>
      <c r="AW277" s="28" t="s">
        <v>16</v>
      </c>
      <c r="AX277" s="28" t="s">
        <v>16</v>
      </c>
      <c r="AY277" s="28" t="s">
        <v>16</v>
      </c>
      <c r="AZ277" s="28" t="s">
        <v>16</v>
      </c>
      <c r="BA277" s="28" t="s">
        <v>16</v>
      </c>
      <c r="BB277" s="29">
        <v>0</v>
      </c>
      <c r="BC277" s="26">
        <v>42009</v>
      </c>
      <c r="BD277" s="26">
        <v>42460</v>
      </c>
      <c r="BE277" s="26" t="s">
        <v>335</v>
      </c>
      <c r="BF277" s="20" t="s">
        <v>336</v>
      </c>
      <c r="BG277" s="30">
        <v>0.4</v>
      </c>
      <c r="BH277" s="27">
        <v>17119206.232000001</v>
      </c>
      <c r="BI277" s="20">
        <v>1</v>
      </c>
      <c r="BJ277" s="20">
        <v>10</v>
      </c>
      <c r="BK277" s="22">
        <v>0.27123914000874338</v>
      </c>
      <c r="BL277" s="20">
        <v>11608496.939999999</v>
      </c>
      <c r="BM277" s="20">
        <v>12</v>
      </c>
      <c r="BN277" s="20">
        <v>9</v>
      </c>
      <c r="BO277" s="20" t="s">
        <v>16</v>
      </c>
      <c r="BP277" s="20" t="s">
        <v>16</v>
      </c>
      <c r="BQ277" s="20" t="s">
        <v>16</v>
      </c>
      <c r="BR277" s="20" t="s">
        <v>16</v>
      </c>
      <c r="BS277" s="20" t="s">
        <v>16</v>
      </c>
      <c r="BT277" s="20">
        <v>72</v>
      </c>
      <c r="BU277" s="20">
        <v>5</v>
      </c>
      <c r="BV277" s="20">
        <v>1</v>
      </c>
      <c r="BW277" s="20">
        <v>6</v>
      </c>
      <c r="BX277" s="20">
        <v>3</v>
      </c>
      <c r="BY277" s="20" t="s">
        <v>341</v>
      </c>
      <c r="BZ277" s="20" t="s">
        <v>291</v>
      </c>
      <c r="CA277" s="20" t="s">
        <v>16</v>
      </c>
      <c r="CB277" s="20">
        <v>0</v>
      </c>
      <c r="CC277" s="20">
        <v>0</v>
      </c>
      <c r="CD277" s="20">
        <v>3</v>
      </c>
      <c r="CE277" s="20">
        <f t="shared" si="68"/>
        <v>3</v>
      </c>
      <c r="CF277" s="20" t="str">
        <f t="shared" si="61"/>
        <v>YES</v>
      </c>
      <c r="CG277" s="20" t="str">
        <f t="shared" si="62"/>
        <v>YES</v>
      </c>
      <c r="CH277" s="20">
        <v>3</v>
      </c>
      <c r="CI277" s="27">
        <v>3</v>
      </c>
      <c r="CJ277" s="27">
        <v>5496854.4900000021</v>
      </c>
      <c r="CK277" s="21">
        <v>1</v>
      </c>
      <c r="CL277" s="27">
        <v>8904847.3800000027</v>
      </c>
      <c r="CM277" s="20" t="s">
        <v>16</v>
      </c>
      <c r="CN277" s="20" t="s">
        <v>16</v>
      </c>
      <c r="CO277" s="20" t="s">
        <v>16</v>
      </c>
      <c r="CP277" s="20" t="s">
        <v>16</v>
      </c>
      <c r="CQ277" s="20" t="s">
        <v>16</v>
      </c>
      <c r="CR277" s="20" t="s">
        <v>16</v>
      </c>
      <c r="CS277" s="27">
        <v>42798015.579999998</v>
      </c>
      <c r="CT277" s="79">
        <f>IF(OR(CS277="",CS277="-"),"NA",IF(CS277&gt;10000000000,1,IF(CS277&gt;3000000000,2,IF(CS277&gt;1000000000,3,IF(CS277&gt;600000000,4,IF(CS277&gt;200000000,5,IF(CS277&gt;100000000,6,IF(CS277&gt;50000000,7,IF(CS277&gt;30000000,8,IF(CS277&gt;10000000,9,IF(CS277&gt;7000000,10,IF(CS277&gt;4000000,11,IF(CS277&gt;2000000,12,IF(CS277&gt;1000000,13,IF(CS277&gt;700000,14,IF(CS277&gt;600000,15,IF(CS277&gt;500000,16,IF(CS277&gt;400000,17,IF(CS277&gt;300000,18,IF(CS277&gt;200000,19,IF(CS277&gt;=0,20,ERROR”)))))))))))))))))))))</f>
        <v>8</v>
      </c>
      <c r="CU277" s="27">
        <v>49645698.072799996</v>
      </c>
      <c r="CV277" s="27">
        <f t="shared" si="66"/>
        <v>11721984.420000002</v>
      </c>
      <c r="CW277" s="32">
        <v>0.21500338261188559</v>
      </c>
      <c r="CX277" s="32">
        <v>0.78499661738811444</v>
      </c>
      <c r="CY277" s="27">
        <v>4874301.9272000045</v>
      </c>
      <c r="CZ277" s="20">
        <v>42</v>
      </c>
      <c r="DA277" s="66">
        <f>IF(OR(CZ277="",CZ277="-"),"NA",IF(CZ277&gt;300,1,IF(CZ277&gt;200,2,IF(CZ277&gt;100,3,IF(CZ277&gt;50,4,IF(CZ277&gt;40,5,IF(CZ277&gt;30,6,IF(CZ277&gt;20,7,IF(CZ277&gt;10,8,IF(CZ277&lt;=9,9,”ERROR”))))))))))</f>
        <v>5</v>
      </c>
      <c r="DB277" s="20">
        <v>451</v>
      </c>
      <c r="DC277" s="20">
        <v>15.033333333333333</v>
      </c>
      <c r="DD277" s="30">
        <v>0.02</v>
      </c>
      <c r="DE277" s="20">
        <v>1</v>
      </c>
      <c r="DF277" s="20">
        <v>1</v>
      </c>
      <c r="DG277" s="20" t="s">
        <v>346</v>
      </c>
      <c r="DH277" s="20">
        <v>6</v>
      </c>
      <c r="DI277" s="20">
        <v>1</v>
      </c>
      <c r="DJ277" s="20">
        <v>0</v>
      </c>
      <c r="DK277" s="20">
        <v>42798015.579999998</v>
      </c>
      <c r="DL277" s="69">
        <v>0</v>
      </c>
      <c r="DM277" s="20" t="s">
        <v>4875</v>
      </c>
      <c r="DN277" s="34">
        <v>1</v>
      </c>
      <c r="DO277" s="33">
        <f t="shared" si="69"/>
        <v>1</v>
      </c>
      <c r="DP277" s="33">
        <f t="shared" si="70"/>
        <v>1</v>
      </c>
      <c r="DQ277" s="33">
        <f t="shared" si="71"/>
        <v>0</v>
      </c>
      <c r="DR277" s="33">
        <f t="shared" si="72"/>
        <v>0</v>
      </c>
      <c r="DS277" s="27">
        <f t="shared" si="73"/>
        <v>42798015.579999998</v>
      </c>
      <c r="DT277" s="27">
        <f t="shared" si="74"/>
        <v>42798015.579999998</v>
      </c>
      <c r="DU277" s="27">
        <f t="shared" si="75"/>
        <v>0</v>
      </c>
      <c r="DV277" s="27">
        <f t="shared" si="76"/>
        <v>0</v>
      </c>
      <c r="DW277" s="27">
        <f t="shared" si="64"/>
        <v>42798015.579999998</v>
      </c>
      <c r="DX277" s="20">
        <v>11</v>
      </c>
      <c r="DY277" s="20">
        <v>75</v>
      </c>
      <c r="DZ277" s="20">
        <v>10</v>
      </c>
      <c r="EA277" s="20">
        <v>11608496.939999999</v>
      </c>
      <c r="EB277" s="20">
        <v>42798015.579999998</v>
      </c>
      <c r="EC277" s="30">
        <v>0.2</v>
      </c>
      <c r="ED277" s="20" t="s">
        <v>16</v>
      </c>
      <c r="EE277" s="30">
        <v>0.1</v>
      </c>
      <c r="EF277" s="30">
        <v>0.1</v>
      </c>
      <c r="EG277" s="20" t="s">
        <v>350</v>
      </c>
      <c r="EH277" s="20">
        <v>42798015.579999998</v>
      </c>
      <c r="EI277" s="20">
        <v>12</v>
      </c>
      <c r="EJ277" s="20">
        <v>6</v>
      </c>
      <c r="EK277" s="20">
        <v>3</v>
      </c>
      <c r="EL277" s="20" t="s">
        <v>281</v>
      </c>
      <c r="EM277" s="20" t="s">
        <v>336</v>
      </c>
      <c r="EN277" s="20" t="s">
        <v>16</v>
      </c>
      <c r="EO277" s="20" t="s">
        <v>16</v>
      </c>
      <c r="EP277" s="20" t="s">
        <v>16</v>
      </c>
      <c r="EQ277" s="20">
        <v>72</v>
      </c>
      <c r="ER277" s="20" t="s">
        <v>351</v>
      </c>
      <c r="ES277" s="20" t="s">
        <v>352</v>
      </c>
      <c r="ET277" s="20">
        <v>3304</v>
      </c>
      <c r="EU277" s="20">
        <v>32330</v>
      </c>
      <c r="EV277" s="20" t="s">
        <v>353</v>
      </c>
      <c r="EW277" s="20" t="s">
        <v>354</v>
      </c>
      <c r="EX277" s="34">
        <v>21</v>
      </c>
      <c r="EY277" s="58">
        <v>1</v>
      </c>
      <c r="EZ277" s="21"/>
      <c r="FB277" s="58"/>
    </row>
    <row r="278" spans="1:158" s="64" customFormat="1" ht="12.75" customHeight="1" x14ac:dyDescent="0.2">
      <c r="A278" s="64" t="s">
        <v>973</v>
      </c>
      <c r="B278" s="64" t="s">
        <v>423</v>
      </c>
      <c r="C278" s="64">
        <v>790388</v>
      </c>
      <c r="D278" s="64" t="s">
        <v>973</v>
      </c>
      <c r="E278" s="64" t="s">
        <v>974</v>
      </c>
      <c r="F278" s="64" t="s">
        <v>423</v>
      </c>
      <c r="G278" s="20" t="s">
        <v>194</v>
      </c>
      <c r="H278" s="20">
        <v>6220</v>
      </c>
      <c r="I278" s="30" t="s">
        <v>358</v>
      </c>
      <c r="J278" s="22" t="s">
        <v>975</v>
      </c>
      <c r="K278" s="23">
        <v>0</v>
      </c>
      <c r="L278" s="23">
        <v>1</v>
      </c>
      <c r="M278" s="23" t="s">
        <v>16</v>
      </c>
      <c r="N278" s="23">
        <v>1</v>
      </c>
      <c r="O278" s="24" t="s">
        <v>209</v>
      </c>
      <c r="P278" s="20" t="s">
        <v>944</v>
      </c>
      <c r="Q278" s="20" t="s">
        <v>976</v>
      </c>
      <c r="R278" s="20" t="s">
        <v>977</v>
      </c>
      <c r="S278" s="20">
        <v>38</v>
      </c>
      <c r="T278" s="25" t="s">
        <v>617</v>
      </c>
      <c r="U278" s="20" t="s">
        <v>695</v>
      </c>
      <c r="V278" s="20" t="s">
        <v>251</v>
      </c>
      <c r="W278" s="26">
        <v>39238</v>
      </c>
      <c r="X278" s="20">
        <v>18</v>
      </c>
      <c r="Y278" s="20" t="s">
        <v>251</v>
      </c>
      <c r="Z278" s="20">
        <f t="shared" si="67"/>
        <v>2900</v>
      </c>
      <c r="AA278" s="20" t="s">
        <v>947</v>
      </c>
      <c r="AB278" s="20">
        <v>46101</v>
      </c>
      <c r="AC278" s="27">
        <v>10400000</v>
      </c>
      <c r="AD278" s="20" t="s">
        <v>281</v>
      </c>
      <c r="AE278" s="20" t="s">
        <v>16</v>
      </c>
      <c r="AF278" s="20" t="s">
        <v>16</v>
      </c>
      <c r="AG278" s="20" t="s">
        <v>16</v>
      </c>
      <c r="AH278" s="20" t="s">
        <v>16</v>
      </c>
      <c r="AI278" s="20" t="s">
        <v>16</v>
      </c>
      <c r="AJ278" s="20" t="s">
        <v>16</v>
      </c>
      <c r="AK278" s="20" t="s">
        <v>16</v>
      </c>
      <c r="AL278" s="20" t="s">
        <v>16</v>
      </c>
      <c r="AM278" s="20" t="s">
        <v>16</v>
      </c>
      <c r="AN278" s="20" t="s">
        <v>16</v>
      </c>
      <c r="AO278" s="20" t="s">
        <v>16</v>
      </c>
      <c r="AP278" s="26" t="s">
        <v>978</v>
      </c>
      <c r="AQ278" s="26" t="s">
        <v>979</v>
      </c>
      <c r="AR278" s="26" t="s">
        <v>16</v>
      </c>
      <c r="AS278" s="20">
        <v>1</v>
      </c>
      <c r="AT278" s="26">
        <v>42114</v>
      </c>
      <c r="AU278" s="26">
        <v>42220</v>
      </c>
      <c r="AV278" s="26">
        <v>42281</v>
      </c>
      <c r="AW278" s="28" t="s">
        <v>16</v>
      </c>
      <c r="AX278" s="28" t="s">
        <v>16</v>
      </c>
      <c r="AY278" s="28" t="s">
        <v>16</v>
      </c>
      <c r="AZ278" s="28" t="s">
        <v>16</v>
      </c>
      <c r="BA278" s="28" t="s">
        <v>16</v>
      </c>
      <c r="BB278" s="29">
        <v>0</v>
      </c>
      <c r="BC278" s="26">
        <v>42138</v>
      </c>
      <c r="BD278" s="26">
        <v>42182</v>
      </c>
      <c r="BE278" s="26">
        <v>42123</v>
      </c>
      <c r="BF278" s="20" t="s">
        <v>975</v>
      </c>
      <c r="BG278" s="30">
        <v>0.4</v>
      </c>
      <c r="BH278" s="27">
        <v>2015462.4000000001</v>
      </c>
      <c r="BI278" s="20">
        <v>1</v>
      </c>
      <c r="BJ278" s="20">
        <v>10</v>
      </c>
      <c r="BK278" s="22">
        <v>1.3605442165529857</v>
      </c>
      <c r="BL278" s="20">
        <v>6855314.2800000003</v>
      </c>
      <c r="BM278" s="20">
        <v>9</v>
      </c>
      <c r="BN278" s="20">
        <v>14</v>
      </c>
      <c r="BO278" s="20" t="s">
        <v>16</v>
      </c>
      <c r="BP278" s="20" t="s">
        <v>16</v>
      </c>
      <c r="BQ278" s="20" t="s">
        <v>16</v>
      </c>
      <c r="BR278" s="20" t="s">
        <v>16</v>
      </c>
      <c r="BS278" s="20" t="s">
        <v>16</v>
      </c>
      <c r="BT278" s="20">
        <v>25</v>
      </c>
      <c r="BU278" s="20">
        <v>0</v>
      </c>
      <c r="BV278" s="20">
        <v>0</v>
      </c>
      <c r="BW278" s="20">
        <v>12</v>
      </c>
      <c r="BX278" s="20">
        <v>0</v>
      </c>
      <c r="BY278" s="20">
        <v>0</v>
      </c>
      <c r="BZ278" s="20">
        <v>0</v>
      </c>
      <c r="CA278" s="20">
        <v>0</v>
      </c>
      <c r="CB278" s="20">
        <v>0</v>
      </c>
      <c r="CC278" s="20">
        <v>0</v>
      </c>
      <c r="CD278" s="20">
        <v>0</v>
      </c>
      <c r="CE278" s="20">
        <f t="shared" si="68"/>
        <v>0</v>
      </c>
      <c r="CF278" s="20" t="str">
        <f t="shared" si="61"/>
        <v>YES</v>
      </c>
      <c r="CG278" s="20" t="str">
        <f t="shared" si="62"/>
        <v>YES</v>
      </c>
      <c r="CH278" s="20">
        <v>12</v>
      </c>
      <c r="CI278" s="27">
        <v>0</v>
      </c>
      <c r="CJ278" s="27">
        <v>402432</v>
      </c>
      <c r="CK278" s="21">
        <v>1</v>
      </c>
      <c r="CL278" s="27">
        <v>9756192</v>
      </c>
      <c r="CM278" s="20" t="s">
        <v>16</v>
      </c>
      <c r="CN278" s="20" t="s">
        <v>16</v>
      </c>
      <c r="CO278" s="20" t="s">
        <v>16</v>
      </c>
      <c r="CP278" s="20" t="s">
        <v>16</v>
      </c>
      <c r="CQ278" s="20" t="s">
        <v>16</v>
      </c>
      <c r="CR278" s="20" t="s">
        <v>16</v>
      </c>
      <c r="CS278" s="27">
        <v>5038656</v>
      </c>
      <c r="CT278" s="79">
        <f>IF(OR(CS278="",CS278="-"),"NA",IF(CS278&gt;10000000000,1,IF(CS278&gt;3000000000,2,IF(CS278&gt;1000000000,3,IF(CS278&gt;600000000,4,IF(CS278&gt;200000000,5,IF(CS278&gt;100000000,6,IF(CS278&gt;50000000,7,IF(CS278&gt;30000000,8,IF(CS278&gt;10000000,9,IF(CS278&gt;7000000,10,IF(CS278&gt;4000000,11,IF(CS278&gt;2000000,12,IF(CS278&gt;1000000,13,IF(CS278&gt;700000,14,IF(CS278&gt;600000,15,IF(CS278&gt;500000,16,IF(CS278&gt;400000,17,IF(CS278&gt;300000,18,IF(CS278&gt;200000,19,IF(CS278&gt;=0,20,ERROR”)))))))))))))))))))))</f>
        <v>11</v>
      </c>
      <c r="CU278" s="27">
        <v>5844840.96</v>
      </c>
      <c r="CV278" s="27">
        <f t="shared" si="66"/>
        <v>5361344</v>
      </c>
      <c r="CW278" s="32">
        <v>0.5155138461538461</v>
      </c>
      <c r="CX278" s="32">
        <v>0.48448615384615384</v>
      </c>
      <c r="CY278" s="27">
        <v>4555159.04</v>
      </c>
      <c r="CZ278" s="20">
        <v>45</v>
      </c>
      <c r="DA278" s="66">
        <f>IF(OR(CZ278="",CZ278="-"),"NA",IF(CZ278&gt;300,1,IF(CZ278&gt;200,2,IF(CZ278&gt;100,3,IF(CZ278&gt;50,4,IF(CZ278&gt;40,5,IF(CZ278&gt;30,6,IF(CZ278&gt;20,7,IF(CZ278&gt;10,8,IF(CZ278&lt;=9,9,”ERROR”))))))))))</f>
        <v>5</v>
      </c>
      <c r="DB278" s="20">
        <v>44</v>
      </c>
      <c r="DC278" s="20">
        <v>1.4666666666666666</v>
      </c>
      <c r="DD278" s="30">
        <v>0.02</v>
      </c>
      <c r="DE278" s="20">
        <v>0</v>
      </c>
      <c r="DF278" s="20"/>
      <c r="DG278" s="20">
        <v>0</v>
      </c>
      <c r="DH278" s="20">
        <v>0</v>
      </c>
      <c r="DI278" s="20">
        <v>1</v>
      </c>
      <c r="DJ278" s="20">
        <v>0</v>
      </c>
      <c r="DK278" s="20">
        <v>5038656</v>
      </c>
      <c r="DL278" s="69">
        <v>0</v>
      </c>
      <c r="DM278" s="20" t="s">
        <v>980</v>
      </c>
      <c r="DN278" s="34">
        <v>0</v>
      </c>
      <c r="DO278" s="33">
        <f t="shared" si="69"/>
        <v>3</v>
      </c>
      <c r="DP278" s="33">
        <f t="shared" si="70"/>
        <v>2</v>
      </c>
      <c r="DQ278" s="33">
        <f t="shared" si="71"/>
        <v>0</v>
      </c>
      <c r="DR278" s="33">
        <f t="shared" si="72"/>
        <v>1</v>
      </c>
      <c r="DS278" s="27">
        <f t="shared" si="73"/>
        <v>1258171679.55</v>
      </c>
      <c r="DT278" s="27">
        <f t="shared" si="74"/>
        <v>1247210006</v>
      </c>
      <c r="DU278" s="27">
        <f t="shared" si="75"/>
        <v>10961673.550000001</v>
      </c>
      <c r="DV278" s="27">
        <f t="shared" si="76"/>
        <v>0</v>
      </c>
      <c r="DW278" s="27">
        <f t="shared" si="64"/>
        <v>419390559.84999996</v>
      </c>
      <c r="DX278" s="20">
        <v>12</v>
      </c>
      <c r="DY278" s="20">
        <v>78</v>
      </c>
      <c r="DZ278" s="20">
        <v>10</v>
      </c>
      <c r="EA278" s="20">
        <v>6855314.2800000003</v>
      </c>
      <c r="EB278" s="20">
        <v>5038656</v>
      </c>
      <c r="EC278" s="30">
        <v>0.2</v>
      </c>
      <c r="ED278" s="27" t="s">
        <v>850</v>
      </c>
      <c r="EE278" s="30">
        <v>0.1</v>
      </c>
      <c r="EF278" s="30">
        <v>0.1</v>
      </c>
      <c r="EG278" s="20" t="s">
        <v>350</v>
      </c>
      <c r="EH278" s="20">
        <v>5038656</v>
      </c>
      <c r="EI278" s="20">
        <v>14</v>
      </c>
      <c r="EJ278" s="20">
        <v>12</v>
      </c>
      <c r="EK278" s="20">
        <v>0</v>
      </c>
      <c r="EL278" s="20" t="s">
        <v>281</v>
      </c>
      <c r="EM278" s="20" t="s">
        <v>975</v>
      </c>
      <c r="EN278" s="20" t="s">
        <v>16</v>
      </c>
      <c r="EO278" s="20" t="s">
        <v>16</v>
      </c>
      <c r="EP278" s="20" t="s">
        <v>16</v>
      </c>
      <c r="EQ278" s="20">
        <v>25</v>
      </c>
      <c r="ER278" s="20" t="s">
        <v>949</v>
      </c>
      <c r="ES278" s="20" t="s">
        <v>981</v>
      </c>
      <c r="ET278" s="20">
        <v>38</v>
      </c>
      <c r="EU278" s="20">
        <v>6500</v>
      </c>
      <c r="EV278" s="20" t="s">
        <v>698</v>
      </c>
      <c r="EW278" s="20" t="s">
        <v>251</v>
      </c>
      <c r="EX278" s="34">
        <v>20</v>
      </c>
      <c r="EY278" s="58">
        <v>1</v>
      </c>
      <c r="EZ278" s="21"/>
      <c r="FB278" s="59"/>
    </row>
    <row r="279" spans="1:158" s="64" customFormat="1" ht="12.75" customHeight="1" x14ac:dyDescent="0.2">
      <c r="A279" s="64" t="s">
        <v>837</v>
      </c>
      <c r="B279" s="64" t="s">
        <v>320</v>
      </c>
      <c r="C279" s="64">
        <v>830658</v>
      </c>
      <c r="D279" s="64" t="s">
        <v>837</v>
      </c>
      <c r="E279" s="64" t="s">
        <v>838</v>
      </c>
      <c r="F279" s="64" t="s">
        <v>320</v>
      </c>
      <c r="G279" s="20" t="s">
        <v>194</v>
      </c>
      <c r="H279" s="20">
        <v>6250</v>
      </c>
      <c r="I279" s="20" t="s">
        <v>323</v>
      </c>
      <c r="J279" s="22" t="s">
        <v>839</v>
      </c>
      <c r="K279" s="23">
        <v>1</v>
      </c>
      <c r="L279" s="23">
        <v>1</v>
      </c>
      <c r="M279" s="23">
        <v>2</v>
      </c>
      <c r="N279" s="23">
        <v>1</v>
      </c>
      <c r="O279" s="24" t="s">
        <v>840</v>
      </c>
      <c r="P279" s="20" t="s">
        <v>841</v>
      </c>
      <c r="Q279" s="20" t="s">
        <v>842</v>
      </c>
      <c r="R279" s="20" t="s">
        <v>843</v>
      </c>
      <c r="S279" s="20">
        <v>4156</v>
      </c>
      <c r="T279" s="25" t="s">
        <v>731</v>
      </c>
      <c r="U279" s="53" t="s">
        <v>844</v>
      </c>
      <c r="V279" s="20" t="s">
        <v>845</v>
      </c>
      <c r="W279" s="26">
        <v>39945</v>
      </c>
      <c r="X279" s="20">
        <v>102</v>
      </c>
      <c r="Y279" s="20" t="s">
        <v>846</v>
      </c>
      <c r="Z279" s="20">
        <f t="shared" si="67"/>
        <v>2312</v>
      </c>
      <c r="AA279" s="20" t="s">
        <v>847</v>
      </c>
      <c r="AB279" s="20">
        <v>46101</v>
      </c>
      <c r="AC279" s="27">
        <v>150000000</v>
      </c>
      <c r="AD279" s="20" t="s">
        <v>281</v>
      </c>
      <c r="AE279" s="20" t="s">
        <v>16</v>
      </c>
      <c r="AF279" s="20" t="s">
        <v>16</v>
      </c>
      <c r="AG279" s="20" t="s">
        <v>16</v>
      </c>
      <c r="AH279" s="20" t="s">
        <v>16</v>
      </c>
      <c r="AI279" s="20" t="s">
        <v>16</v>
      </c>
      <c r="AJ279" s="20" t="s">
        <v>16</v>
      </c>
      <c r="AK279" s="20" t="s">
        <v>16</v>
      </c>
      <c r="AL279" s="20" t="s">
        <v>16</v>
      </c>
      <c r="AM279" s="20" t="s">
        <v>16</v>
      </c>
      <c r="AN279" s="20" t="s">
        <v>16</v>
      </c>
      <c r="AO279" s="20" t="s">
        <v>16</v>
      </c>
      <c r="AP279" s="26" t="s">
        <v>848</v>
      </c>
      <c r="AQ279" s="26">
        <v>42184</v>
      </c>
      <c r="AR279" s="26" t="s">
        <v>16</v>
      </c>
      <c r="AS279" s="20">
        <v>6</v>
      </c>
      <c r="AT279" s="26">
        <v>42212</v>
      </c>
      <c r="AU279" s="26">
        <v>42187</v>
      </c>
      <c r="AV279" s="26">
        <v>42191</v>
      </c>
      <c r="AW279" s="28">
        <v>42284</v>
      </c>
      <c r="AX279" s="28" t="s">
        <v>16</v>
      </c>
      <c r="AY279" s="28" t="s">
        <v>16</v>
      </c>
      <c r="AZ279" s="28" t="s">
        <v>16</v>
      </c>
      <c r="BA279" s="28" t="s">
        <v>16</v>
      </c>
      <c r="BB279" s="29">
        <v>0</v>
      </c>
      <c r="BC279" s="26">
        <v>42257</v>
      </c>
      <c r="BD279" s="26">
        <v>42466</v>
      </c>
      <c r="BE279" s="26">
        <v>42244</v>
      </c>
      <c r="BF279" s="20" t="s">
        <v>849</v>
      </c>
      <c r="BG279" s="30">
        <v>0.3</v>
      </c>
      <c r="BH279" s="27">
        <v>33613896.18</v>
      </c>
      <c r="BI279" s="20">
        <v>1</v>
      </c>
      <c r="BJ279" s="20">
        <v>10</v>
      </c>
      <c r="BK279" s="22">
        <v>0.28985507231372665</v>
      </c>
      <c r="BL279" s="20">
        <v>32477194.359999999</v>
      </c>
      <c r="BM279" s="20">
        <v>21</v>
      </c>
      <c r="BN279" s="20">
        <v>5</v>
      </c>
      <c r="BO279" s="20">
        <v>17</v>
      </c>
      <c r="BP279" s="20" t="s">
        <v>16</v>
      </c>
      <c r="BQ279" s="20" t="s">
        <v>16</v>
      </c>
      <c r="BR279" s="20" t="s">
        <v>16</v>
      </c>
      <c r="BS279" s="20" t="s">
        <v>16</v>
      </c>
      <c r="BT279" s="20">
        <v>251</v>
      </c>
      <c r="BU279" s="20">
        <v>10</v>
      </c>
      <c r="BV279" s="20">
        <v>1</v>
      </c>
      <c r="BW279" s="20">
        <v>17</v>
      </c>
      <c r="BX279" s="20">
        <v>8</v>
      </c>
      <c r="BY279" s="20" t="s">
        <v>289</v>
      </c>
      <c r="BZ279" s="20" t="s">
        <v>341</v>
      </c>
      <c r="CA279" s="20" t="s">
        <v>16</v>
      </c>
      <c r="CB279" s="20">
        <v>0</v>
      </c>
      <c r="CC279" s="20">
        <v>0</v>
      </c>
      <c r="CD279" s="20">
        <v>8</v>
      </c>
      <c r="CE279" s="20">
        <f t="shared" si="68"/>
        <v>8</v>
      </c>
      <c r="CF279" s="20" t="str">
        <f t="shared" si="61"/>
        <v>YES</v>
      </c>
      <c r="CG279" s="20" t="str">
        <f t="shared" si="62"/>
        <v>YES</v>
      </c>
      <c r="CH279" s="20">
        <v>9</v>
      </c>
      <c r="CI279" s="27">
        <v>8</v>
      </c>
      <c r="CJ279" s="27">
        <v>2657058.67</v>
      </c>
      <c r="CK279" s="21">
        <v>1</v>
      </c>
      <c r="CL279" s="27">
        <v>81657326.849999994</v>
      </c>
      <c r="CM279" s="20" t="s">
        <v>16</v>
      </c>
      <c r="CN279" s="20" t="s">
        <v>16</v>
      </c>
      <c r="CO279" s="20" t="s">
        <v>16</v>
      </c>
      <c r="CP279" s="20" t="s">
        <v>16</v>
      </c>
      <c r="CQ279" s="20" t="s">
        <v>16</v>
      </c>
      <c r="CR279" s="20" t="s">
        <v>16</v>
      </c>
      <c r="CS279" s="27">
        <v>112046320.59999999</v>
      </c>
      <c r="CT279" s="79">
        <f>IF(OR(CS279="",CS279="-"),"NA",IF(CS279&gt;10000000000,1,IF(CS279&gt;3000000000,2,IF(CS279&gt;1000000000,3,IF(CS279&gt;600000000,4,IF(CS279&gt;200000000,5,IF(CS279&gt;100000000,6,IF(CS279&gt;50000000,7,IF(CS279&gt;30000000,8,IF(CS279&gt;10000000,9,IF(CS279&gt;7000000,10,IF(CS279&gt;4000000,11,IF(CS279&gt;2000000,12,IF(CS279&gt;1000000,13,IF(CS279&gt;700000,14,IF(CS279&gt;600000,15,IF(CS279&gt;500000,16,IF(CS279&gt;400000,17,IF(CS279&gt;300000,18,IF(CS279&gt;200000,19,IF(CS279&gt;=0,20,ERROR”)))))))))))))))))))))</f>
        <v>6</v>
      </c>
      <c r="CU279" s="27">
        <v>129973731.89599998</v>
      </c>
      <c r="CV279" s="27">
        <f t="shared" si="66"/>
        <v>37953679.400000006</v>
      </c>
      <c r="CW279" s="32">
        <v>0.25302452933333336</v>
      </c>
      <c r="CX279" s="32">
        <v>0.74697547066666659</v>
      </c>
      <c r="CY279" s="27">
        <v>20026268.104000017</v>
      </c>
      <c r="CZ279" s="20">
        <v>79</v>
      </c>
      <c r="DA279" s="66">
        <f>IF(OR(CZ279="",CZ279="-"),"NA",IF(CZ279&gt;300,1,IF(CZ279&gt;200,2,IF(CZ279&gt;100,3,IF(CZ279&gt;50,4,IF(CZ279&gt;40,5,IF(CZ279&gt;30,6,IF(CZ279&gt;20,7,IF(CZ279&gt;10,8,IF(CZ279&lt;=9,9,”ERROR”))))))))))</f>
        <v>4</v>
      </c>
      <c r="DB279" s="20">
        <v>209</v>
      </c>
      <c r="DC279" s="20">
        <v>6.9666666666666668</v>
      </c>
      <c r="DD279" s="30">
        <v>0.01</v>
      </c>
      <c r="DE279" s="20">
        <v>1</v>
      </c>
      <c r="DF279" s="20">
        <v>3</v>
      </c>
      <c r="DG279" s="20" t="s">
        <v>733</v>
      </c>
      <c r="DH279" s="20">
        <v>6</v>
      </c>
      <c r="DI279" s="20">
        <v>1</v>
      </c>
      <c r="DJ279" s="20">
        <v>0</v>
      </c>
      <c r="DK279" s="20">
        <v>112046320.59999999</v>
      </c>
      <c r="DL279" s="69">
        <v>0</v>
      </c>
      <c r="DM279" s="28">
        <v>42721</v>
      </c>
      <c r="DN279" s="34">
        <v>1</v>
      </c>
      <c r="DO279" s="33">
        <f t="shared" si="69"/>
        <v>2</v>
      </c>
      <c r="DP279" s="33">
        <f t="shared" si="70"/>
        <v>1</v>
      </c>
      <c r="DQ279" s="33">
        <f t="shared" si="71"/>
        <v>1</v>
      </c>
      <c r="DR279" s="33">
        <f t="shared" si="72"/>
        <v>0</v>
      </c>
      <c r="DS279" s="27">
        <f t="shared" si="73"/>
        <v>141048251.91999999</v>
      </c>
      <c r="DT279" s="27">
        <f t="shared" si="74"/>
        <v>112046320.59999999</v>
      </c>
      <c r="DU279" s="27">
        <f t="shared" si="75"/>
        <v>0</v>
      </c>
      <c r="DV279" s="27">
        <f t="shared" si="76"/>
        <v>29001931.32</v>
      </c>
      <c r="DW279" s="27">
        <f t="shared" si="64"/>
        <v>70524125.959999993</v>
      </c>
      <c r="DX279" s="20">
        <v>9</v>
      </c>
      <c r="DY279" s="20">
        <v>39</v>
      </c>
      <c r="DZ279" s="20">
        <v>11</v>
      </c>
      <c r="EA279" s="20">
        <v>32477194.359999999</v>
      </c>
      <c r="EB279" s="20">
        <v>112046320.59999999</v>
      </c>
      <c r="EC279" s="30">
        <v>0.1</v>
      </c>
      <c r="ED279" s="27" t="s">
        <v>850</v>
      </c>
      <c r="EE279" s="30">
        <v>0.1</v>
      </c>
      <c r="EF279" s="30">
        <v>0.1</v>
      </c>
      <c r="EG279" s="20" t="s">
        <v>350</v>
      </c>
      <c r="EH279" s="20">
        <v>112046320.59999999</v>
      </c>
      <c r="EI279" s="20">
        <v>21</v>
      </c>
      <c r="EJ279" s="20">
        <v>17</v>
      </c>
      <c r="EK279" s="20">
        <v>8</v>
      </c>
      <c r="EL279" s="20" t="s">
        <v>281</v>
      </c>
      <c r="EM279" s="20" t="s">
        <v>849</v>
      </c>
      <c r="EN279" s="20" t="s">
        <v>16</v>
      </c>
      <c r="EO279" s="20" t="s">
        <v>16</v>
      </c>
      <c r="EP279" s="20" t="s">
        <v>16</v>
      </c>
      <c r="EQ279" s="20">
        <v>251</v>
      </c>
      <c r="ER279" s="20" t="s">
        <v>16</v>
      </c>
      <c r="ES279" s="20" t="s">
        <v>851</v>
      </c>
      <c r="ET279" s="20">
        <v>300</v>
      </c>
      <c r="EU279" s="20">
        <v>58080</v>
      </c>
      <c r="EV279" s="20" t="s">
        <v>852</v>
      </c>
      <c r="EW279" s="20" t="s">
        <v>853</v>
      </c>
      <c r="EX279" s="34">
        <v>34</v>
      </c>
      <c r="EY279" s="58">
        <v>1</v>
      </c>
      <c r="EZ279" s="21"/>
      <c r="FB279" s="59"/>
    </row>
    <row r="280" spans="1:158" s="64" customFormat="1" ht="12.75" customHeight="1" x14ac:dyDescent="0.2">
      <c r="A280" s="64" t="s">
        <v>16</v>
      </c>
      <c r="B280" s="64" t="s">
        <v>320</v>
      </c>
      <c r="C280" s="64" t="s">
        <v>16</v>
      </c>
      <c r="D280" s="64" t="s">
        <v>16</v>
      </c>
      <c r="E280" s="64" t="s">
        <v>16</v>
      </c>
      <c r="F280" s="64" t="s">
        <v>320</v>
      </c>
      <c r="G280" s="20" t="s">
        <v>194</v>
      </c>
      <c r="H280" s="20">
        <v>6251</v>
      </c>
      <c r="I280" s="20" t="s">
        <v>323</v>
      </c>
      <c r="J280" s="22" t="s">
        <v>839</v>
      </c>
      <c r="K280" s="23">
        <v>1</v>
      </c>
      <c r="L280" s="23">
        <v>1</v>
      </c>
      <c r="M280" s="23">
        <v>2</v>
      </c>
      <c r="N280" s="23">
        <v>2</v>
      </c>
      <c r="O280" s="24" t="s">
        <v>854</v>
      </c>
      <c r="P280" s="20" t="s">
        <v>855</v>
      </c>
      <c r="Q280" s="20" t="s">
        <v>856</v>
      </c>
      <c r="R280" s="20" t="s">
        <v>857</v>
      </c>
      <c r="S280" s="20">
        <v>56</v>
      </c>
      <c r="T280" s="25" t="s">
        <v>731</v>
      </c>
      <c r="U280" s="20" t="s">
        <v>467</v>
      </c>
      <c r="V280" s="20" t="s">
        <v>251</v>
      </c>
      <c r="W280" s="26" t="s">
        <v>858</v>
      </c>
      <c r="X280" s="20">
        <v>102</v>
      </c>
      <c r="Y280" s="20" t="s">
        <v>846</v>
      </c>
      <c r="Z280" s="20" t="str">
        <f t="shared" si="67"/>
        <v>-</v>
      </c>
      <c r="AA280" s="20" t="s">
        <v>847</v>
      </c>
      <c r="AB280" s="20">
        <v>46101</v>
      </c>
      <c r="AC280" s="27">
        <v>150000000</v>
      </c>
      <c r="AD280" s="20" t="s">
        <v>281</v>
      </c>
      <c r="AE280" s="20" t="s">
        <v>16</v>
      </c>
      <c r="AF280" s="20" t="s">
        <v>16</v>
      </c>
      <c r="AG280" s="20" t="s">
        <v>16</v>
      </c>
      <c r="AH280" s="20" t="s">
        <v>16</v>
      </c>
      <c r="AI280" s="20" t="s">
        <v>16</v>
      </c>
      <c r="AJ280" s="20" t="s">
        <v>16</v>
      </c>
      <c r="AK280" s="20" t="s">
        <v>16</v>
      </c>
      <c r="AL280" s="20" t="s">
        <v>16</v>
      </c>
      <c r="AM280" s="20" t="s">
        <v>16</v>
      </c>
      <c r="AN280" s="20" t="s">
        <v>16</v>
      </c>
      <c r="AO280" s="20" t="s">
        <v>16</v>
      </c>
      <c r="AP280" s="28" t="s">
        <v>848</v>
      </c>
      <c r="AQ280" s="26">
        <v>42184</v>
      </c>
      <c r="AR280" s="26" t="s">
        <v>16</v>
      </c>
      <c r="AS280" s="20">
        <v>6</v>
      </c>
      <c r="AT280" s="26">
        <v>42212</v>
      </c>
      <c r="AU280" s="26">
        <v>42187</v>
      </c>
      <c r="AV280" s="26">
        <v>42191</v>
      </c>
      <c r="AW280" s="28">
        <v>42284</v>
      </c>
      <c r="AX280" s="28" t="s">
        <v>16</v>
      </c>
      <c r="AY280" s="28" t="s">
        <v>16</v>
      </c>
      <c r="AZ280" s="28" t="s">
        <v>16</v>
      </c>
      <c r="BA280" s="28" t="s">
        <v>16</v>
      </c>
      <c r="BB280" s="29">
        <v>0</v>
      </c>
      <c r="BC280" s="26">
        <v>42257</v>
      </c>
      <c r="BD280" s="26">
        <v>42466</v>
      </c>
      <c r="BE280" s="26">
        <v>42244</v>
      </c>
      <c r="BF280" s="20" t="s">
        <v>849</v>
      </c>
      <c r="BG280" s="30">
        <v>0.3</v>
      </c>
      <c r="BH280" s="27">
        <v>33613896.18</v>
      </c>
      <c r="BI280" s="20">
        <v>1</v>
      </c>
      <c r="BJ280" s="20">
        <v>10</v>
      </c>
      <c r="BK280" s="22">
        <v>0.28985507231372665</v>
      </c>
      <c r="BL280" s="20">
        <v>32477194.359999999</v>
      </c>
      <c r="BM280" s="20">
        <v>21</v>
      </c>
      <c r="BN280" s="20">
        <v>5</v>
      </c>
      <c r="BO280" s="20">
        <v>17</v>
      </c>
      <c r="BP280" s="20" t="s">
        <v>16</v>
      </c>
      <c r="BQ280" s="20" t="s">
        <v>16</v>
      </c>
      <c r="BR280" s="20" t="s">
        <v>16</v>
      </c>
      <c r="BS280" s="20" t="s">
        <v>16</v>
      </c>
      <c r="BT280" s="20">
        <v>251</v>
      </c>
      <c r="BU280" s="20">
        <v>10</v>
      </c>
      <c r="BV280" s="20">
        <v>1</v>
      </c>
      <c r="BW280" s="20">
        <v>17</v>
      </c>
      <c r="BX280" s="20">
        <v>8</v>
      </c>
      <c r="BY280" s="20" t="s">
        <v>289</v>
      </c>
      <c r="BZ280" s="20" t="s">
        <v>341</v>
      </c>
      <c r="CA280" s="20" t="s">
        <v>16</v>
      </c>
      <c r="CB280" s="20">
        <v>0</v>
      </c>
      <c r="CC280" s="20">
        <v>0</v>
      </c>
      <c r="CD280" s="20">
        <v>8</v>
      </c>
      <c r="CE280" s="20">
        <f>SUM(CB280:CD280)</f>
        <v>8</v>
      </c>
      <c r="CF280" s="20" t="str">
        <f t="shared" si="61"/>
        <v>YES</v>
      </c>
      <c r="CG280" s="20" t="str">
        <f t="shared" si="62"/>
        <v>YES</v>
      </c>
      <c r="CH280" s="20">
        <v>9</v>
      </c>
      <c r="CI280" s="27">
        <v>8</v>
      </c>
      <c r="CJ280" s="27">
        <v>2657058.67</v>
      </c>
      <c r="CK280" s="21">
        <v>1</v>
      </c>
      <c r="CL280" s="27">
        <v>81657326.849999994</v>
      </c>
      <c r="CM280" s="20" t="s">
        <v>16</v>
      </c>
      <c r="CN280" s="20" t="s">
        <v>16</v>
      </c>
      <c r="CO280" s="20" t="s">
        <v>16</v>
      </c>
      <c r="CP280" s="20" t="s">
        <v>16</v>
      </c>
      <c r="CQ280" s="20" t="s">
        <v>16</v>
      </c>
      <c r="CR280" s="20" t="s">
        <v>16</v>
      </c>
      <c r="CS280" s="27">
        <v>112046320.59999999</v>
      </c>
      <c r="CT280" s="79">
        <f>IF(OR(CS280="",CS280="-"),"NA",IF(CS280&gt;10000000000,1,IF(CS280&gt;3000000000,2,IF(CS280&gt;1000000000,3,IF(CS280&gt;600000000,4,IF(CS280&gt;200000000,5,IF(CS280&gt;100000000,6,IF(CS280&gt;50000000,7,IF(CS280&gt;30000000,8,IF(CS280&gt;10000000,9,IF(CS280&gt;7000000,10,IF(CS280&gt;4000000,11,IF(CS280&gt;2000000,12,IF(CS280&gt;1000000,13,IF(CS280&gt;700000,14,IF(CS280&gt;600000,15,IF(CS280&gt;500000,16,IF(CS280&gt;400000,17,IF(CS280&gt;300000,18,IF(CS280&gt;200000,19,IF(CS280&gt;=0,20,ERROR”)))))))))))))))))))))</f>
        <v>6</v>
      </c>
      <c r="CU280" s="27">
        <v>129973731.89599998</v>
      </c>
      <c r="CV280" s="27">
        <f t="shared" si="66"/>
        <v>37953679.400000006</v>
      </c>
      <c r="CW280" s="32">
        <v>0.25302452933333336</v>
      </c>
      <c r="CX280" s="32">
        <v>0.74697547066666659</v>
      </c>
      <c r="CY280" s="27">
        <v>20026268.104000017</v>
      </c>
      <c r="CZ280" s="20">
        <v>79</v>
      </c>
      <c r="DA280" s="66">
        <f>IF(OR(CZ280="",CZ280="-"),"NA",IF(CZ280&gt;300,1,IF(CZ280&gt;200,2,IF(CZ280&gt;100,3,IF(CZ280&gt;50,4,IF(CZ280&gt;40,5,IF(CZ280&gt;30,6,IF(CZ280&gt;20,7,IF(CZ280&gt;10,8,IF(CZ280&lt;=9,9,”ERROR”))))))))))</f>
        <v>4</v>
      </c>
      <c r="DB280" s="20">
        <v>209</v>
      </c>
      <c r="DC280" s="20">
        <v>6.9666666666666668</v>
      </c>
      <c r="DD280" s="30">
        <v>0.01</v>
      </c>
      <c r="DE280" s="20">
        <v>1</v>
      </c>
      <c r="DF280" s="20"/>
      <c r="DG280" s="20" t="s">
        <v>733</v>
      </c>
      <c r="DH280" s="20">
        <v>6</v>
      </c>
      <c r="DI280" s="20">
        <v>1</v>
      </c>
      <c r="DJ280" s="20"/>
      <c r="DK280" s="20">
        <v>112046320.59999999</v>
      </c>
      <c r="DL280" s="20">
        <v>0</v>
      </c>
      <c r="DM280" s="28">
        <v>42721</v>
      </c>
      <c r="DN280" s="28"/>
      <c r="DO280" s="33">
        <f t="shared" si="69"/>
        <v>2</v>
      </c>
      <c r="DP280" s="33">
        <f t="shared" si="70"/>
        <v>1</v>
      </c>
      <c r="DQ280" s="33">
        <f t="shared" si="71"/>
        <v>1</v>
      </c>
      <c r="DR280" s="33">
        <f t="shared" si="72"/>
        <v>0</v>
      </c>
      <c r="DS280" s="27">
        <f t="shared" si="73"/>
        <v>141048251.91999999</v>
      </c>
      <c r="DT280" s="27">
        <f t="shared" si="74"/>
        <v>112046320.59999999</v>
      </c>
      <c r="DU280" s="27">
        <f t="shared" si="75"/>
        <v>0</v>
      </c>
      <c r="DV280" s="27">
        <f t="shared" si="76"/>
        <v>29001931.32</v>
      </c>
      <c r="DW280" s="27">
        <f t="shared" si="64"/>
        <v>70524125.959999993</v>
      </c>
      <c r="DX280" s="20">
        <v>9</v>
      </c>
      <c r="DY280" s="20">
        <v>39</v>
      </c>
      <c r="DZ280" s="20">
        <v>11</v>
      </c>
      <c r="EA280" s="20">
        <v>32477194.359999999</v>
      </c>
      <c r="EB280" s="20">
        <v>112046320.59999999</v>
      </c>
      <c r="EC280" s="30">
        <v>0.1</v>
      </c>
      <c r="ED280" s="27" t="s">
        <v>850</v>
      </c>
      <c r="EE280" s="30">
        <v>0.1</v>
      </c>
      <c r="EF280" s="30">
        <v>0.1</v>
      </c>
      <c r="EG280" s="20" t="s">
        <v>350</v>
      </c>
      <c r="EH280" s="20">
        <v>112046320.59999999</v>
      </c>
      <c r="EI280" s="20">
        <v>21</v>
      </c>
      <c r="EJ280" s="20">
        <v>17</v>
      </c>
      <c r="EK280" s="20">
        <v>8</v>
      </c>
      <c r="EL280" s="20" t="s">
        <v>281</v>
      </c>
      <c r="EM280" s="20" t="s">
        <v>849</v>
      </c>
      <c r="EN280" s="20" t="s">
        <v>16</v>
      </c>
      <c r="EO280" s="20" t="s">
        <v>16</v>
      </c>
      <c r="EP280" s="20" t="s">
        <v>16</v>
      </c>
      <c r="EQ280" s="20" t="s">
        <v>16</v>
      </c>
      <c r="ER280" s="20" t="s">
        <v>859</v>
      </c>
      <c r="ES280" s="20" t="s">
        <v>860</v>
      </c>
      <c r="ET280" s="20">
        <v>56</v>
      </c>
      <c r="EU280" s="20">
        <v>11560</v>
      </c>
      <c r="EV280" s="20" t="s">
        <v>500</v>
      </c>
      <c r="EW280" s="20" t="s">
        <v>251</v>
      </c>
      <c r="EX280" s="34">
        <v>34</v>
      </c>
      <c r="EY280" s="58">
        <v>1</v>
      </c>
      <c r="EZ280" s="21"/>
      <c r="FB280" s="59">
        <v>0.49180000000000001</v>
      </c>
    </row>
    <row r="281" spans="1:158" s="64" customFormat="1" ht="12.75" customHeight="1" x14ac:dyDescent="0.2">
      <c r="A281" s="64" t="s">
        <v>461</v>
      </c>
      <c r="B281" s="64" t="s">
        <v>205</v>
      </c>
      <c r="C281" s="64">
        <v>838749</v>
      </c>
      <c r="D281" s="64" t="s">
        <v>461</v>
      </c>
      <c r="E281" s="64" t="s">
        <v>462</v>
      </c>
      <c r="F281" s="64" t="s">
        <v>205</v>
      </c>
      <c r="G281" s="20" t="s">
        <v>194</v>
      </c>
      <c r="H281" s="20">
        <v>6220</v>
      </c>
      <c r="I281" s="22" t="s">
        <v>358</v>
      </c>
      <c r="J281" s="22" t="s">
        <v>463</v>
      </c>
      <c r="K281" s="23">
        <v>1</v>
      </c>
      <c r="L281" s="23">
        <v>1</v>
      </c>
      <c r="M281" s="23">
        <v>2</v>
      </c>
      <c r="N281" s="23">
        <v>1</v>
      </c>
      <c r="O281" s="24" t="s">
        <v>220</v>
      </c>
      <c r="P281" s="20" t="s">
        <v>464</v>
      </c>
      <c r="Q281" s="20" t="s">
        <v>465</v>
      </c>
      <c r="R281" s="20" t="s">
        <v>466</v>
      </c>
      <c r="S281" s="20">
        <v>117</v>
      </c>
      <c r="T281" s="25">
        <v>11560</v>
      </c>
      <c r="U281" s="20" t="s">
        <v>467</v>
      </c>
      <c r="V281" s="20" t="s">
        <v>251</v>
      </c>
      <c r="W281" s="26">
        <v>36032</v>
      </c>
      <c r="X281" s="20">
        <v>13</v>
      </c>
      <c r="Y281" s="20" t="s">
        <v>468</v>
      </c>
      <c r="Z281" s="20">
        <f t="shared" si="67"/>
        <v>6225</v>
      </c>
      <c r="AA281" s="20" t="s">
        <v>469</v>
      </c>
      <c r="AB281" s="20">
        <v>46101</v>
      </c>
      <c r="AC281" s="27">
        <v>490000000</v>
      </c>
      <c r="AD281" s="20" t="s">
        <v>281</v>
      </c>
      <c r="AE281" s="20" t="s">
        <v>16</v>
      </c>
      <c r="AF281" s="20" t="s">
        <v>16</v>
      </c>
      <c r="AG281" s="20" t="s">
        <v>16</v>
      </c>
      <c r="AH281" s="20" t="s">
        <v>16</v>
      </c>
      <c r="AI281" s="20" t="s">
        <v>16</v>
      </c>
      <c r="AJ281" s="20" t="s">
        <v>16</v>
      </c>
      <c r="AK281" s="20" t="s">
        <v>16</v>
      </c>
      <c r="AL281" s="20" t="s">
        <v>16</v>
      </c>
      <c r="AM281" s="20" t="s">
        <v>16</v>
      </c>
      <c r="AN281" s="20" t="s">
        <v>16</v>
      </c>
      <c r="AO281" s="20" t="s">
        <v>16</v>
      </c>
      <c r="AP281" s="26" t="s">
        <v>472</v>
      </c>
      <c r="AQ281" s="26">
        <v>42185</v>
      </c>
      <c r="AR281" s="26">
        <v>42198</v>
      </c>
      <c r="AS281" s="20">
        <v>6</v>
      </c>
      <c r="AT281" s="26">
        <v>42222</v>
      </c>
      <c r="AU281" s="26">
        <v>42188</v>
      </c>
      <c r="AV281" s="26">
        <v>42254</v>
      </c>
      <c r="AW281" s="28">
        <v>42201</v>
      </c>
      <c r="AX281" s="28">
        <v>42207</v>
      </c>
      <c r="AY281" s="28" t="s">
        <v>16</v>
      </c>
      <c r="AZ281" s="28" t="s">
        <v>16</v>
      </c>
      <c r="BA281" s="28" t="s">
        <v>16</v>
      </c>
      <c r="BB281" s="29">
        <v>0</v>
      </c>
      <c r="BC281" s="26">
        <v>42257</v>
      </c>
      <c r="BD281" s="26">
        <v>42554</v>
      </c>
      <c r="BE281" s="26" t="s">
        <v>473</v>
      </c>
      <c r="BF281" s="20" t="s">
        <v>463</v>
      </c>
      <c r="BG281" s="30">
        <v>0.3</v>
      </c>
      <c r="BH281" s="27">
        <v>57757679.126999997</v>
      </c>
      <c r="BI281" s="20">
        <v>1</v>
      </c>
      <c r="BJ281" s="20">
        <v>5</v>
      </c>
      <c r="BK281" s="22">
        <v>0.40816326528916208</v>
      </c>
      <c r="BL281" s="20">
        <v>78581876.359999999</v>
      </c>
      <c r="BM281" s="20">
        <v>50</v>
      </c>
      <c r="BN281" s="20">
        <v>44</v>
      </c>
      <c r="BO281" s="20">
        <v>43</v>
      </c>
      <c r="BP281" s="20">
        <v>42</v>
      </c>
      <c r="BQ281" s="20" t="s">
        <v>16</v>
      </c>
      <c r="BR281" s="20" t="s">
        <v>16</v>
      </c>
      <c r="BS281" s="20" t="s">
        <v>16</v>
      </c>
      <c r="BT281" s="20">
        <v>352</v>
      </c>
      <c r="BU281" s="20">
        <v>11</v>
      </c>
      <c r="BV281" s="20"/>
      <c r="BW281" s="20">
        <v>35</v>
      </c>
      <c r="BX281" s="20">
        <v>22</v>
      </c>
      <c r="BY281" s="20" t="s">
        <v>289</v>
      </c>
      <c r="BZ281" s="20">
        <v>2</v>
      </c>
      <c r="CA281" s="20" t="s">
        <v>16</v>
      </c>
      <c r="CB281" s="20">
        <v>3</v>
      </c>
      <c r="CC281" s="20">
        <v>0</v>
      </c>
      <c r="CD281" s="20">
        <v>19</v>
      </c>
      <c r="CE281" s="20">
        <f t="shared" si="68"/>
        <v>22</v>
      </c>
      <c r="CF281" s="20" t="str">
        <f t="shared" si="61"/>
        <v>YES</v>
      </c>
      <c r="CG281" s="20" t="str">
        <f t="shared" si="62"/>
        <v>YES</v>
      </c>
      <c r="CH281" s="20">
        <v>13</v>
      </c>
      <c r="CI281" s="27">
        <v>22</v>
      </c>
      <c r="CJ281" s="27">
        <v>11750299.939999998</v>
      </c>
      <c r="CK281" s="21">
        <v>0</v>
      </c>
      <c r="CL281" s="27">
        <v>114407095.16999999</v>
      </c>
      <c r="CM281" s="20" t="s">
        <v>16</v>
      </c>
      <c r="CN281" s="20" t="s">
        <v>16</v>
      </c>
      <c r="CO281" s="20" t="s">
        <v>16</v>
      </c>
      <c r="CP281" s="20" t="s">
        <v>16</v>
      </c>
      <c r="CQ281" s="20" t="s">
        <v>16</v>
      </c>
      <c r="CR281" s="20" t="s">
        <v>16</v>
      </c>
      <c r="CS281" s="27">
        <v>192525597.09</v>
      </c>
      <c r="CT281" s="79">
        <f>IF(OR(CS281="",CS281="-"),"NA",IF(CS281&gt;10000000000,1,IF(CS281&gt;3000000000,2,IF(CS281&gt;1000000000,3,IF(CS281&gt;600000000,4,IF(CS281&gt;200000000,5,IF(CS281&gt;100000000,6,IF(CS281&gt;50000000,7,IF(CS281&gt;30000000,8,IF(CS281&gt;10000000,9,IF(CS281&gt;7000000,10,IF(CS281&gt;4000000,11,IF(CS281&gt;2000000,12,IF(CS281&gt;1000000,13,IF(CS281&gt;700000,14,IF(CS281&gt;600000,15,IF(CS281&gt;500000,16,IF(CS281&gt;400000,17,IF(CS281&gt;300000,18,IF(CS281&gt;200000,19,IF(CS281&gt;=0,20,ERROR”)))))))))))))))))))))</f>
        <v>6</v>
      </c>
      <c r="CU281" s="27">
        <v>223329692.62439999</v>
      </c>
      <c r="CV281" s="27">
        <f t="shared" si="66"/>
        <v>297474402.90999997</v>
      </c>
      <c r="CW281" s="32">
        <v>0.60709061818367338</v>
      </c>
      <c r="CX281" s="32">
        <v>0.39290938181632656</v>
      </c>
      <c r="CY281" s="27">
        <v>266670307.37560001</v>
      </c>
      <c r="CZ281" s="20">
        <v>78</v>
      </c>
      <c r="DA281" s="66">
        <f>IF(OR(CZ281="",CZ281="-"),"NA",IF(CZ281&gt;300,1,IF(CZ281&gt;200,2,IF(CZ281&gt;100,3,IF(CZ281&gt;50,4,IF(CZ281&gt;40,5,IF(CZ281&gt;30,6,IF(CZ281&gt;20,7,IF(CZ281&gt;10,8,IF(CZ281&lt;=9,9,”ERROR”))))))))))</f>
        <v>4</v>
      </c>
      <c r="DB281" s="20">
        <v>297</v>
      </c>
      <c r="DC281" s="20">
        <v>9.9</v>
      </c>
      <c r="DD281" s="22">
        <v>2E-3</v>
      </c>
      <c r="DE281" s="20">
        <v>1</v>
      </c>
      <c r="DF281" s="20">
        <v>1</v>
      </c>
      <c r="DG281" s="20" t="s">
        <v>477</v>
      </c>
      <c r="DH281" s="20">
        <v>3</v>
      </c>
      <c r="DI281" s="20">
        <v>2</v>
      </c>
      <c r="DJ281" s="20">
        <v>0</v>
      </c>
      <c r="DK281" s="20" t="s">
        <v>16</v>
      </c>
      <c r="DL281" s="20" t="s">
        <v>16</v>
      </c>
      <c r="DM281" s="20" t="s">
        <v>16</v>
      </c>
      <c r="DN281" s="20"/>
      <c r="DO281" s="33">
        <f t="shared" si="69"/>
        <v>2</v>
      </c>
      <c r="DP281" s="33">
        <f t="shared" si="70"/>
        <v>2</v>
      </c>
      <c r="DQ281" s="33">
        <f t="shared" si="71"/>
        <v>0</v>
      </c>
      <c r="DR281" s="33">
        <f t="shared" si="72"/>
        <v>0</v>
      </c>
      <c r="DS281" s="27">
        <f t="shared" si="73"/>
        <v>686442072.09000003</v>
      </c>
      <c r="DT281" s="27">
        <f t="shared" si="74"/>
        <v>686442072.09000003</v>
      </c>
      <c r="DU281" s="27">
        <f t="shared" si="75"/>
        <v>0</v>
      </c>
      <c r="DV281" s="27">
        <f t="shared" si="76"/>
        <v>0</v>
      </c>
      <c r="DW281" s="27">
        <f t="shared" si="64"/>
        <v>343221036.04500002</v>
      </c>
      <c r="DX281" s="20">
        <v>12</v>
      </c>
      <c r="DY281" s="20">
        <v>81</v>
      </c>
      <c r="DZ281" s="20">
        <v>11</v>
      </c>
      <c r="EA281" s="20">
        <v>78581876.359999999</v>
      </c>
      <c r="EB281" s="20">
        <v>192525597.09999999</v>
      </c>
      <c r="EC281" s="30">
        <v>0.1</v>
      </c>
      <c r="ED281" s="27" t="s">
        <v>496</v>
      </c>
      <c r="EE281" s="30">
        <v>0.1</v>
      </c>
      <c r="EF281" s="30">
        <v>0.1</v>
      </c>
      <c r="EG281" s="27" t="s">
        <v>497</v>
      </c>
      <c r="EH281" s="20">
        <v>192525597.09999999</v>
      </c>
      <c r="EI281" s="20">
        <v>50</v>
      </c>
      <c r="EJ281" s="20">
        <v>35</v>
      </c>
      <c r="EK281" s="20">
        <v>22</v>
      </c>
      <c r="EL281" s="20" t="s">
        <v>281</v>
      </c>
      <c r="EM281" s="20" t="s">
        <v>463</v>
      </c>
      <c r="EN281" s="20" t="s">
        <v>16</v>
      </c>
      <c r="EO281" s="20" t="s">
        <v>16</v>
      </c>
      <c r="EP281" s="20" t="s">
        <v>16</v>
      </c>
      <c r="EQ281" s="20">
        <v>352</v>
      </c>
      <c r="ER281" s="20" t="s">
        <v>498</v>
      </c>
      <c r="ES281" s="20" t="s">
        <v>499</v>
      </c>
      <c r="ET281" s="20">
        <v>117</v>
      </c>
      <c r="EU281" s="20">
        <v>11560</v>
      </c>
      <c r="EV281" s="20" t="s">
        <v>500</v>
      </c>
      <c r="EW281" s="20" t="s">
        <v>251</v>
      </c>
      <c r="EX281" s="34">
        <v>42</v>
      </c>
      <c r="EY281" s="58">
        <v>1</v>
      </c>
      <c r="EZ281" s="21"/>
      <c r="FB281" s="58"/>
    </row>
    <row r="282" spans="1:158" s="64" customFormat="1" ht="12.75" customHeight="1" x14ac:dyDescent="0.2">
      <c r="A282" s="64" t="s">
        <v>16</v>
      </c>
      <c r="B282" s="64" t="s">
        <v>205</v>
      </c>
      <c r="C282" s="64" t="s">
        <v>16</v>
      </c>
      <c r="D282" s="64" t="s">
        <v>16</v>
      </c>
      <c r="E282" s="64" t="s">
        <v>16</v>
      </c>
      <c r="F282" s="64" t="s">
        <v>205</v>
      </c>
      <c r="G282" s="20" t="s">
        <v>194</v>
      </c>
      <c r="H282" s="20">
        <v>6221</v>
      </c>
      <c r="I282" s="22" t="s">
        <v>358</v>
      </c>
      <c r="J282" s="22" t="s">
        <v>463</v>
      </c>
      <c r="K282" s="23">
        <v>1</v>
      </c>
      <c r="L282" s="23">
        <v>1</v>
      </c>
      <c r="M282" s="23">
        <v>2</v>
      </c>
      <c r="N282" s="23">
        <v>2</v>
      </c>
      <c r="O282" s="24" t="s">
        <v>221</v>
      </c>
      <c r="P282" s="20" t="s">
        <v>501</v>
      </c>
      <c r="Q282" s="20" t="s">
        <v>502</v>
      </c>
      <c r="R282" s="20" t="s">
        <v>466</v>
      </c>
      <c r="S282" s="20">
        <v>117</v>
      </c>
      <c r="T282" s="25">
        <v>11560</v>
      </c>
      <c r="U282" s="20" t="s">
        <v>467</v>
      </c>
      <c r="V282" s="20" t="s">
        <v>251</v>
      </c>
      <c r="W282" s="28" t="s">
        <v>503</v>
      </c>
      <c r="X282" s="20">
        <v>2</v>
      </c>
      <c r="Y282" s="20" t="s">
        <v>468</v>
      </c>
      <c r="Z282" s="20" t="str">
        <f t="shared" si="67"/>
        <v>-</v>
      </c>
      <c r="AA282" s="20" t="s">
        <v>504</v>
      </c>
      <c r="AB282" s="20">
        <v>46101</v>
      </c>
      <c r="AC282" s="27">
        <v>490000000</v>
      </c>
      <c r="AD282" s="20" t="s">
        <v>281</v>
      </c>
      <c r="AE282" s="20" t="s">
        <v>16</v>
      </c>
      <c r="AF282" s="20" t="s">
        <v>16</v>
      </c>
      <c r="AG282" s="20" t="s">
        <v>16</v>
      </c>
      <c r="AH282" s="20" t="s">
        <v>16</v>
      </c>
      <c r="AI282" s="20" t="s">
        <v>16</v>
      </c>
      <c r="AJ282" s="20" t="s">
        <v>16</v>
      </c>
      <c r="AK282" s="20" t="s">
        <v>16</v>
      </c>
      <c r="AL282" s="20" t="s">
        <v>16</v>
      </c>
      <c r="AM282" s="20" t="s">
        <v>16</v>
      </c>
      <c r="AN282" s="20" t="s">
        <v>16</v>
      </c>
      <c r="AO282" s="20" t="s">
        <v>16</v>
      </c>
      <c r="AP282" s="28" t="s">
        <v>472</v>
      </c>
      <c r="AQ282" s="26">
        <v>42185</v>
      </c>
      <c r="AR282" s="26" t="s">
        <v>16</v>
      </c>
      <c r="AS282" s="20">
        <v>6</v>
      </c>
      <c r="AT282" s="26">
        <v>42222</v>
      </c>
      <c r="AU282" s="26">
        <v>42188</v>
      </c>
      <c r="AV282" s="26">
        <v>42254</v>
      </c>
      <c r="AW282" s="28">
        <v>42201</v>
      </c>
      <c r="AX282" s="28">
        <v>42207</v>
      </c>
      <c r="AY282" s="28" t="s">
        <v>16</v>
      </c>
      <c r="AZ282" s="28" t="s">
        <v>16</v>
      </c>
      <c r="BA282" s="28" t="s">
        <v>16</v>
      </c>
      <c r="BB282" s="29">
        <v>0</v>
      </c>
      <c r="BC282" s="26">
        <v>42257</v>
      </c>
      <c r="BD282" s="26">
        <v>42554</v>
      </c>
      <c r="BE282" s="26" t="s">
        <v>473</v>
      </c>
      <c r="BF282" s="20" t="s">
        <v>463</v>
      </c>
      <c r="BG282" s="30">
        <v>0.3</v>
      </c>
      <c r="BH282" s="27">
        <v>57757679.126999997</v>
      </c>
      <c r="BI282" s="20">
        <v>1</v>
      </c>
      <c r="BJ282" s="20">
        <v>5</v>
      </c>
      <c r="BK282" s="22">
        <v>0.40816326528916208</v>
      </c>
      <c r="BL282" s="20">
        <v>78581876.359999999</v>
      </c>
      <c r="BM282" s="20">
        <v>50</v>
      </c>
      <c r="BN282" s="20">
        <v>44</v>
      </c>
      <c r="BO282" s="20">
        <v>43</v>
      </c>
      <c r="BP282" s="20">
        <v>42</v>
      </c>
      <c r="BQ282" s="20" t="s">
        <v>16</v>
      </c>
      <c r="BR282" s="20" t="s">
        <v>16</v>
      </c>
      <c r="BS282" s="20" t="s">
        <v>16</v>
      </c>
      <c r="BT282" s="20">
        <v>352</v>
      </c>
      <c r="BU282" s="20">
        <v>11</v>
      </c>
      <c r="BV282" s="20"/>
      <c r="BW282" s="20">
        <v>35</v>
      </c>
      <c r="BX282" s="20">
        <v>22</v>
      </c>
      <c r="BY282" s="20" t="s">
        <v>289</v>
      </c>
      <c r="BZ282" s="20">
        <v>2</v>
      </c>
      <c r="CA282" s="20" t="s">
        <v>16</v>
      </c>
      <c r="CB282" s="20">
        <v>0</v>
      </c>
      <c r="CC282" s="20">
        <v>0</v>
      </c>
      <c r="CD282" s="20">
        <v>19</v>
      </c>
      <c r="CE282" s="20">
        <v>22</v>
      </c>
      <c r="CF282" s="20" t="str">
        <f t="shared" ref="CF282:CF338" si="77">IF(CE282=BX282,"YES","NO")</f>
        <v>YES</v>
      </c>
      <c r="CG282" s="20" t="str">
        <f t="shared" ref="CG282:CG338" si="78">IF((CH282+CE282)=BW282,"YES","NO")</f>
        <v>YES</v>
      </c>
      <c r="CH282" s="20">
        <v>13</v>
      </c>
      <c r="CI282" s="27">
        <v>22</v>
      </c>
      <c r="CJ282" s="27">
        <v>11750299.939999998</v>
      </c>
      <c r="CK282" s="21">
        <v>0</v>
      </c>
      <c r="CL282" s="27">
        <v>114407095.16999999</v>
      </c>
      <c r="CM282" s="20" t="s">
        <v>16</v>
      </c>
      <c r="CN282" s="20" t="s">
        <v>16</v>
      </c>
      <c r="CO282" s="20" t="s">
        <v>16</v>
      </c>
      <c r="CP282" s="20" t="s">
        <v>16</v>
      </c>
      <c r="CQ282" s="20" t="s">
        <v>16</v>
      </c>
      <c r="CR282" s="20" t="s">
        <v>16</v>
      </c>
      <c r="CS282" s="27">
        <v>192525597.09</v>
      </c>
      <c r="CT282" s="79">
        <f>IF(OR(CS282="",CS282="-"),"NA",IF(CS282&gt;10000000000,1,IF(CS282&gt;3000000000,2,IF(CS282&gt;1000000000,3,IF(CS282&gt;600000000,4,IF(CS282&gt;200000000,5,IF(CS282&gt;100000000,6,IF(CS282&gt;50000000,7,IF(CS282&gt;30000000,8,IF(CS282&gt;10000000,9,IF(CS282&gt;7000000,10,IF(CS282&gt;4000000,11,IF(CS282&gt;2000000,12,IF(CS282&gt;1000000,13,IF(CS282&gt;700000,14,IF(CS282&gt;600000,15,IF(CS282&gt;500000,16,IF(CS282&gt;400000,17,IF(CS282&gt;300000,18,IF(CS282&gt;200000,19,IF(CS282&gt;=0,20,ERROR”)))))))))))))))))))))</f>
        <v>6</v>
      </c>
      <c r="CU282" s="27">
        <v>223329692.62439999</v>
      </c>
      <c r="CV282" s="27">
        <f t="shared" si="66"/>
        <v>297474402.90999997</v>
      </c>
      <c r="CW282" s="32">
        <v>0.60709061818367338</v>
      </c>
      <c r="CX282" s="32">
        <v>0.39290938181632656</v>
      </c>
      <c r="CY282" s="27">
        <v>266670307.37560001</v>
      </c>
      <c r="CZ282" s="20">
        <v>78</v>
      </c>
      <c r="DA282" s="66">
        <f>IF(OR(CZ282="",CZ282="-"),"NA",IF(CZ282&gt;300,1,IF(CZ282&gt;200,2,IF(CZ282&gt;100,3,IF(CZ282&gt;50,4,IF(CZ282&gt;40,5,IF(CZ282&gt;30,6,IF(CZ282&gt;20,7,IF(CZ282&gt;10,8,IF(CZ282&lt;=9,9,”ERROR”))))))))))</f>
        <v>4</v>
      </c>
      <c r="DB282" s="20">
        <v>297</v>
      </c>
      <c r="DC282" s="20">
        <v>9.9</v>
      </c>
      <c r="DD282" s="22">
        <v>2E-3</v>
      </c>
      <c r="DE282" s="20">
        <v>1</v>
      </c>
      <c r="DF282" s="20"/>
      <c r="DG282" s="20" t="s">
        <v>477</v>
      </c>
      <c r="DH282" s="20">
        <v>3</v>
      </c>
      <c r="DI282" s="20">
        <v>2</v>
      </c>
      <c r="DJ282" s="20"/>
      <c r="DK282" s="20" t="s">
        <v>16</v>
      </c>
      <c r="DL282" s="20" t="s">
        <v>16</v>
      </c>
      <c r="DM282" s="20" t="s">
        <v>16</v>
      </c>
      <c r="DN282" s="20"/>
      <c r="DO282" s="33">
        <f t="shared" si="69"/>
        <v>2</v>
      </c>
      <c r="DP282" s="33">
        <f t="shared" si="70"/>
        <v>2</v>
      </c>
      <c r="DQ282" s="33">
        <f t="shared" si="71"/>
        <v>0</v>
      </c>
      <c r="DR282" s="33">
        <f t="shared" si="72"/>
        <v>0</v>
      </c>
      <c r="DS282" s="27">
        <f t="shared" si="73"/>
        <v>686442072.09000003</v>
      </c>
      <c r="DT282" s="27">
        <f t="shared" si="74"/>
        <v>686442072.09000003</v>
      </c>
      <c r="DU282" s="27">
        <f t="shared" si="75"/>
        <v>0</v>
      </c>
      <c r="DV282" s="27">
        <f t="shared" si="76"/>
        <v>0</v>
      </c>
      <c r="DW282" s="27">
        <f t="shared" si="64"/>
        <v>343221036.04500002</v>
      </c>
      <c r="DX282" s="20">
        <v>12</v>
      </c>
      <c r="DY282" s="20">
        <v>81</v>
      </c>
      <c r="DZ282" s="20">
        <v>11</v>
      </c>
      <c r="EA282" s="20">
        <v>78581876.359999999</v>
      </c>
      <c r="EB282" s="20">
        <v>192525597.09999999</v>
      </c>
      <c r="EC282" s="30">
        <v>0.1</v>
      </c>
      <c r="ED282" s="27" t="s">
        <v>496</v>
      </c>
      <c r="EE282" s="30">
        <v>0.1</v>
      </c>
      <c r="EF282" s="30">
        <v>0.1</v>
      </c>
      <c r="EG282" s="27" t="s">
        <v>497</v>
      </c>
      <c r="EH282" s="20">
        <v>192525597.09999999</v>
      </c>
      <c r="EI282" s="20">
        <v>50</v>
      </c>
      <c r="EJ282" s="20">
        <v>35</v>
      </c>
      <c r="EK282" s="20">
        <v>22</v>
      </c>
      <c r="EL282" s="20" t="s">
        <v>281</v>
      </c>
      <c r="EM282" s="20" t="s">
        <v>463</v>
      </c>
      <c r="EN282" s="20" t="s">
        <v>16</v>
      </c>
      <c r="EO282" s="20" t="s">
        <v>16</v>
      </c>
      <c r="EP282" s="20" t="s">
        <v>16</v>
      </c>
      <c r="EQ282" s="20" t="s">
        <v>16</v>
      </c>
      <c r="ER282" s="20" t="s">
        <v>521</v>
      </c>
      <c r="ES282" s="20" t="s">
        <v>499</v>
      </c>
      <c r="ET282" s="20">
        <v>117</v>
      </c>
      <c r="EU282" s="20">
        <v>11560</v>
      </c>
      <c r="EV282" s="20" t="s">
        <v>500</v>
      </c>
      <c r="EW282" s="20" t="s">
        <v>251</v>
      </c>
      <c r="EX282" s="34">
        <v>42</v>
      </c>
      <c r="EY282" s="58">
        <v>1</v>
      </c>
      <c r="EZ282" s="21"/>
      <c r="FB282" s="58">
        <v>1</v>
      </c>
    </row>
    <row r="283" spans="1:158" s="64" customFormat="1" ht="12.75" customHeight="1" x14ac:dyDescent="0.2">
      <c r="A283" s="64" t="s">
        <v>192</v>
      </c>
      <c r="B283" s="64" t="s">
        <v>2</v>
      </c>
      <c r="C283" s="64">
        <v>911933</v>
      </c>
      <c r="D283" s="64" t="s">
        <v>192</v>
      </c>
      <c r="E283" s="64" t="s">
        <v>193</v>
      </c>
      <c r="F283" s="64" t="s">
        <v>2</v>
      </c>
      <c r="G283" s="20" t="s">
        <v>194</v>
      </c>
      <c r="H283" s="20">
        <v>6290</v>
      </c>
      <c r="I283" s="22" t="s">
        <v>195</v>
      </c>
      <c r="J283" s="22" t="s">
        <v>199</v>
      </c>
      <c r="K283" s="23">
        <v>0</v>
      </c>
      <c r="L283" s="23">
        <v>1</v>
      </c>
      <c r="M283" s="23" t="s">
        <v>16</v>
      </c>
      <c r="N283" s="23">
        <v>1</v>
      </c>
      <c r="O283" s="24" t="s">
        <v>246</v>
      </c>
      <c r="P283" s="20" t="s">
        <v>247</v>
      </c>
      <c r="Q283" s="20" t="s">
        <v>248</v>
      </c>
      <c r="R283" s="20" t="s">
        <v>249</v>
      </c>
      <c r="S283" s="20">
        <v>4249</v>
      </c>
      <c r="T283" s="25">
        <v>14210</v>
      </c>
      <c r="U283" s="20" t="s">
        <v>250</v>
      </c>
      <c r="V283" s="20" t="s">
        <v>251</v>
      </c>
      <c r="W283" s="26" t="s">
        <v>252</v>
      </c>
      <c r="X283" s="20">
        <v>49</v>
      </c>
      <c r="Y283" s="20" t="s">
        <v>251</v>
      </c>
      <c r="Z283" s="20" t="str">
        <f t="shared" si="67"/>
        <v>-</v>
      </c>
      <c r="AA283" s="20" t="s">
        <v>279</v>
      </c>
      <c r="AB283" s="20">
        <v>46101</v>
      </c>
      <c r="AC283" s="27">
        <v>3950000000</v>
      </c>
      <c r="AD283" s="20" t="s">
        <v>281</v>
      </c>
      <c r="AE283" s="20" t="s">
        <v>16</v>
      </c>
      <c r="AF283" s="20" t="s">
        <v>16</v>
      </c>
      <c r="AG283" s="20" t="s">
        <v>16</v>
      </c>
      <c r="AH283" s="20" t="s">
        <v>16</v>
      </c>
      <c r="AI283" s="20" t="s">
        <v>16</v>
      </c>
      <c r="AJ283" s="20" t="s">
        <v>16</v>
      </c>
      <c r="AK283" s="20" t="s">
        <v>16</v>
      </c>
      <c r="AL283" s="20" t="s">
        <v>16</v>
      </c>
      <c r="AM283" s="20" t="s">
        <v>16</v>
      </c>
      <c r="AN283" s="20" t="s">
        <v>16</v>
      </c>
      <c r="AO283" s="20" t="s">
        <v>16</v>
      </c>
      <c r="AP283" s="26" t="s">
        <v>282</v>
      </c>
      <c r="AQ283" s="26">
        <v>42285</v>
      </c>
      <c r="AR283" s="26" t="s">
        <v>16</v>
      </c>
      <c r="AS283" s="20">
        <v>9</v>
      </c>
      <c r="AT283" s="26">
        <v>42349</v>
      </c>
      <c r="AU283" s="26" t="s">
        <v>283</v>
      </c>
      <c r="AV283" s="26">
        <v>42299</v>
      </c>
      <c r="AW283" s="28">
        <v>42306</v>
      </c>
      <c r="AX283" s="28" t="s">
        <v>16</v>
      </c>
      <c r="AY283" s="28" t="s">
        <v>16</v>
      </c>
      <c r="AZ283" s="28" t="s">
        <v>16</v>
      </c>
      <c r="BA283" s="28" t="s">
        <v>16</v>
      </c>
      <c r="BB283" s="29">
        <v>0</v>
      </c>
      <c r="BC283" s="26" t="s">
        <v>286</v>
      </c>
      <c r="BD283" s="26" t="s">
        <v>287</v>
      </c>
      <c r="BE283" s="26">
        <v>42320</v>
      </c>
      <c r="BF283" s="20" t="s">
        <v>288</v>
      </c>
      <c r="BG283" s="30">
        <v>0.3</v>
      </c>
      <c r="BH283" s="27">
        <v>528840972.40199995</v>
      </c>
      <c r="BI283" s="20">
        <v>1</v>
      </c>
      <c r="BJ283" s="20">
        <v>10</v>
      </c>
      <c r="BK283" s="30">
        <v>0.2</v>
      </c>
      <c r="BL283" s="20">
        <v>881401.62</v>
      </c>
      <c r="BM283" s="20">
        <v>61</v>
      </c>
      <c r="BN283" s="20">
        <v>56</v>
      </c>
      <c r="BO283" s="20">
        <v>49</v>
      </c>
      <c r="BP283" s="20" t="s">
        <v>16</v>
      </c>
      <c r="BQ283" s="20" t="s">
        <v>16</v>
      </c>
      <c r="BR283" s="20" t="s">
        <v>16</v>
      </c>
      <c r="BS283" s="20" t="s">
        <v>16</v>
      </c>
      <c r="BT283" s="20">
        <v>872</v>
      </c>
      <c r="BU283" s="20">
        <v>9</v>
      </c>
      <c r="BV283" s="20">
        <v>1</v>
      </c>
      <c r="BW283" s="20">
        <v>31</v>
      </c>
      <c r="BX283" s="20">
        <v>29</v>
      </c>
      <c r="BY283" s="20" t="s">
        <v>289</v>
      </c>
      <c r="BZ283" s="20">
        <v>2</v>
      </c>
      <c r="CA283" s="20" t="s">
        <v>16</v>
      </c>
      <c r="CB283" s="20">
        <v>14</v>
      </c>
      <c r="CC283" s="20">
        <v>8</v>
      </c>
      <c r="CD283" s="20">
        <v>7</v>
      </c>
      <c r="CE283" s="20">
        <f t="shared" si="68"/>
        <v>29</v>
      </c>
      <c r="CF283" s="20" t="str">
        <f t="shared" si="77"/>
        <v>YES</v>
      </c>
      <c r="CG283" s="20" t="str">
        <f t="shared" si="78"/>
        <v>YES</v>
      </c>
      <c r="CH283" s="20">
        <v>2</v>
      </c>
      <c r="CI283" s="27">
        <v>29</v>
      </c>
      <c r="CJ283" s="27">
        <v>487191489.85000014</v>
      </c>
      <c r="CK283" s="21">
        <v>1</v>
      </c>
      <c r="CL283" s="27">
        <v>487191489.85000014</v>
      </c>
      <c r="CM283" s="20" t="s">
        <v>16</v>
      </c>
      <c r="CN283" s="20" t="s">
        <v>16</v>
      </c>
      <c r="CO283" s="20" t="s">
        <v>16</v>
      </c>
      <c r="CP283" s="20" t="s">
        <v>16</v>
      </c>
      <c r="CQ283" s="20" t="s">
        <v>16</v>
      </c>
      <c r="CR283" s="20" t="s">
        <v>16</v>
      </c>
      <c r="CS283" s="27">
        <v>1762803241.3399999</v>
      </c>
      <c r="CT283" s="79">
        <f>IF(OR(CS283="",CS283="-"),"NA",IF(CS283&gt;10000000000,1,IF(CS283&gt;3000000000,2,IF(CS283&gt;1000000000,3,IF(CS283&gt;600000000,4,IF(CS283&gt;200000000,5,IF(CS283&gt;100000000,6,IF(CS283&gt;50000000,7,IF(CS283&gt;30000000,8,IF(CS283&gt;10000000,9,IF(CS283&gt;7000000,10,IF(CS283&gt;4000000,11,IF(CS283&gt;2000000,12,IF(CS283&gt;1000000,13,IF(CS283&gt;700000,14,IF(CS283&gt;600000,15,IF(CS283&gt;500000,16,IF(CS283&gt;400000,17,IF(CS283&gt;300000,18,IF(CS283&gt;200000,19,IF(CS283&gt;=0,20,ERROR”)))))))))))))))))))))</f>
        <v>3</v>
      </c>
      <c r="CU283" s="27">
        <v>2044851759.9543998</v>
      </c>
      <c r="CV283" s="27">
        <f t="shared" si="66"/>
        <v>2187196758.6599998</v>
      </c>
      <c r="CW283" s="32">
        <v>0.55372069839493665</v>
      </c>
      <c r="CX283" s="32">
        <v>0.44627930160506329</v>
      </c>
      <c r="CY283" s="27">
        <v>1905148240.0456002</v>
      </c>
      <c r="CZ283" s="20">
        <v>76</v>
      </c>
      <c r="DA283" s="66">
        <f>IF(OR(CZ283="",CZ283="-"),"NA",IF(CZ283&gt;300,1,IF(CZ283&gt;200,2,IF(CZ283&gt;100,3,IF(CZ283&gt;50,4,IF(CZ283&gt;40,5,IF(CZ283&gt;30,6,IF(CZ283&gt;20,7,IF(CZ283&gt;10,8,IF(CZ283&lt;=9,9,”ERROR”))))))))))</f>
        <v>4</v>
      </c>
      <c r="DB283" s="20">
        <v>396</v>
      </c>
      <c r="DC283" s="20">
        <v>13.2</v>
      </c>
      <c r="DD283" s="22">
        <v>2E-3</v>
      </c>
      <c r="DE283" s="20">
        <v>1</v>
      </c>
      <c r="DF283" s="20">
        <v>2</v>
      </c>
      <c r="DG283" s="20" t="s">
        <v>297</v>
      </c>
      <c r="DH283" s="20">
        <v>6</v>
      </c>
      <c r="DI283" s="20">
        <v>2</v>
      </c>
      <c r="DJ283" s="20">
        <v>0</v>
      </c>
      <c r="DK283" s="20" t="s">
        <v>16</v>
      </c>
      <c r="DL283" s="20" t="s">
        <v>16</v>
      </c>
      <c r="DM283" s="20" t="s">
        <v>16</v>
      </c>
      <c r="DN283" s="20"/>
      <c r="DO283" s="33">
        <f t="shared" si="69"/>
        <v>1</v>
      </c>
      <c r="DP283" s="33">
        <f t="shared" si="70"/>
        <v>1</v>
      </c>
      <c r="DQ283" s="33">
        <f t="shared" si="71"/>
        <v>0</v>
      </c>
      <c r="DR283" s="33">
        <f t="shared" si="72"/>
        <v>0</v>
      </c>
      <c r="DS283" s="27">
        <f t="shared" si="73"/>
        <v>1762803241.3399999</v>
      </c>
      <c r="DT283" s="27">
        <f t="shared" si="74"/>
        <v>1762803241.3399999</v>
      </c>
      <c r="DU283" s="27">
        <f t="shared" si="75"/>
        <v>0</v>
      </c>
      <c r="DV283" s="27">
        <f t="shared" si="76"/>
        <v>0</v>
      </c>
      <c r="DW283" s="27">
        <f t="shared" si="64"/>
        <v>1762803241.3399999</v>
      </c>
      <c r="DX283" s="20">
        <v>11</v>
      </c>
      <c r="DY283" s="20">
        <v>112</v>
      </c>
      <c r="DZ283" s="20">
        <v>15</v>
      </c>
      <c r="EA283" s="20">
        <v>881401.62</v>
      </c>
      <c r="EB283" s="20">
        <v>1762803241</v>
      </c>
      <c r="EC283" s="30">
        <v>0.1</v>
      </c>
      <c r="ED283" s="20" t="s">
        <v>315</v>
      </c>
      <c r="EE283" s="30">
        <v>0.1</v>
      </c>
      <c r="EF283" s="30">
        <v>0.1</v>
      </c>
      <c r="EG283" s="20" t="s">
        <v>316</v>
      </c>
      <c r="EH283" s="20">
        <v>1762803241</v>
      </c>
      <c r="EI283" s="20">
        <v>61</v>
      </c>
      <c r="EJ283" s="20">
        <v>31</v>
      </c>
      <c r="EK283" s="20">
        <v>29</v>
      </c>
      <c r="EL283" s="20" t="s">
        <v>281</v>
      </c>
      <c r="EM283" s="20" t="s">
        <v>288</v>
      </c>
      <c r="EN283" s="20" t="s">
        <v>16</v>
      </c>
      <c r="EO283" s="20" t="s">
        <v>16</v>
      </c>
      <c r="EP283" s="20" t="s">
        <v>16</v>
      </c>
      <c r="EQ283" s="20">
        <v>872</v>
      </c>
      <c r="ER283" s="20" t="s">
        <v>317</v>
      </c>
      <c r="ES283" s="20" t="s">
        <v>318</v>
      </c>
      <c r="ET283" s="20">
        <v>4249</v>
      </c>
      <c r="EU283" s="20">
        <v>14210</v>
      </c>
      <c r="EV283" s="20" t="s">
        <v>319</v>
      </c>
      <c r="EW283" s="20" t="s">
        <v>251</v>
      </c>
      <c r="EX283" s="34">
        <v>72</v>
      </c>
      <c r="EY283" s="74">
        <v>1</v>
      </c>
      <c r="FB283" s="58"/>
    </row>
    <row r="284" spans="1:158" s="64" customFormat="1" ht="12.75" customHeight="1" x14ac:dyDescent="0.2">
      <c r="A284" s="64" t="s">
        <v>407</v>
      </c>
      <c r="B284" s="64" t="s">
        <v>140</v>
      </c>
      <c r="C284" s="64">
        <v>911935</v>
      </c>
      <c r="D284" s="64" t="s">
        <v>407</v>
      </c>
      <c r="E284" s="64" t="s">
        <v>408</v>
      </c>
      <c r="F284" s="64" t="s">
        <v>140</v>
      </c>
      <c r="G284" s="20" t="s">
        <v>194</v>
      </c>
      <c r="H284" s="20">
        <v>6220</v>
      </c>
      <c r="I284" s="22" t="s">
        <v>358</v>
      </c>
      <c r="J284" s="22" t="s">
        <v>414</v>
      </c>
      <c r="K284" s="23">
        <v>1</v>
      </c>
      <c r="L284" s="23">
        <v>1</v>
      </c>
      <c r="M284" s="23">
        <v>2</v>
      </c>
      <c r="N284" s="23">
        <v>1</v>
      </c>
      <c r="O284" s="24" t="s">
        <v>415</v>
      </c>
      <c r="P284" s="20" t="s">
        <v>416</v>
      </c>
      <c r="Q284" s="20" t="s">
        <v>417</v>
      </c>
      <c r="R284" s="20" t="s">
        <v>418</v>
      </c>
      <c r="S284" s="20" t="s">
        <v>16</v>
      </c>
      <c r="T284" s="25">
        <v>88740</v>
      </c>
      <c r="U284" s="20" t="s">
        <v>420</v>
      </c>
      <c r="V284" s="20" t="s">
        <v>421</v>
      </c>
      <c r="W284" s="26">
        <v>35471</v>
      </c>
      <c r="X284" s="20">
        <v>219</v>
      </c>
      <c r="Y284" s="20" t="s">
        <v>421</v>
      </c>
      <c r="Z284" s="20" t="str">
        <f t="shared" si="67"/>
        <v>-</v>
      </c>
      <c r="AA284" s="20" t="s">
        <v>422</v>
      </c>
      <c r="AB284" s="20">
        <v>46101</v>
      </c>
      <c r="AC284" s="27">
        <v>1203803000</v>
      </c>
      <c r="AD284" s="20" t="s">
        <v>281</v>
      </c>
      <c r="AE284" s="20" t="s">
        <v>16</v>
      </c>
      <c r="AF284" s="20" t="s">
        <v>16</v>
      </c>
      <c r="AG284" s="20" t="s">
        <v>16</v>
      </c>
      <c r="AH284" s="20" t="s">
        <v>16</v>
      </c>
      <c r="AI284" s="20" t="s">
        <v>16</v>
      </c>
      <c r="AJ284" s="20" t="s">
        <v>16</v>
      </c>
      <c r="AK284" s="20" t="s">
        <v>16</v>
      </c>
      <c r="AL284" s="20" t="s">
        <v>16</v>
      </c>
      <c r="AM284" s="20" t="s">
        <v>16</v>
      </c>
      <c r="AN284" s="20" t="s">
        <v>16</v>
      </c>
      <c r="AO284" s="20" t="s">
        <v>16</v>
      </c>
      <c r="AP284" s="26" t="s">
        <v>424</v>
      </c>
      <c r="AQ284" s="26">
        <v>42283</v>
      </c>
      <c r="AR284" s="26" t="s">
        <v>16</v>
      </c>
      <c r="AS284" s="20">
        <v>12</v>
      </c>
      <c r="AT284" s="26" t="s">
        <v>370</v>
      </c>
      <c r="AU284" s="26">
        <v>42286</v>
      </c>
      <c r="AV284" s="26" t="s">
        <v>16</v>
      </c>
      <c r="AW284" s="28" t="s">
        <v>16</v>
      </c>
      <c r="AX284" s="28" t="s">
        <v>16</v>
      </c>
      <c r="AY284" s="28" t="s">
        <v>16</v>
      </c>
      <c r="AZ284" s="28" t="s">
        <v>16</v>
      </c>
      <c r="BA284" s="28" t="s">
        <v>16</v>
      </c>
      <c r="BB284" s="29">
        <v>0</v>
      </c>
      <c r="BC284" s="26" t="s">
        <v>371</v>
      </c>
      <c r="BD284" s="26">
        <v>42796</v>
      </c>
      <c r="BE284" s="26" t="s">
        <v>425</v>
      </c>
      <c r="BF284" s="20" t="s">
        <v>426</v>
      </c>
      <c r="BG284" s="30">
        <v>0.3</v>
      </c>
      <c r="BH284" s="27">
        <v>182482673.25</v>
      </c>
      <c r="BI284" s="20">
        <v>1</v>
      </c>
      <c r="BJ284" s="20">
        <v>10</v>
      </c>
      <c r="BK284" s="30">
        <v>0.2</v>
      </c>
      <c r="BL284" s="20">
        <v>121655115.5</v>
      </c>
      <c r="BM284" s="20">
        <v>53</v>
      </c>
      <c r="BN284" s="20" t="s">
        <v>16</v>
      </c>
      <c r="BO284" s="20" t="s">
        <v>16</v>
      </c>
      <c r="BP284" s="20" t="s">
        <v>16</v>
      </c>
      <c r="BQ284" s="20" t="s">
        <v>16</v>
      </c>
      <c r="BR284" s="20" t="s">
        <v>16</v>
      </c>
      <c r="BS284" s="20" t="s">
        <v>16</v>
      </c>
      <c r="BT284" s="20">
        <v>76</v>
      </c>
      <c r="BU284" s="20">
        <v>0</v>
      </c>
      <c r="BV284" s="20"/>
      <c r="BW284" s="20">
        <v>48</v>
      </c>
      <c r="BX284" s="20">
        <v>43</v>
      </c>
      <c r="BY284" s="20" t="s">
        <v>289</v>
      </c>
      <c r="BZ284" s="20" t="s">
        <v>341</v>
      </c>
      <c r="CA284" s="20" t="s">
        <v>16</v>
      </c>
      <c r="CB284" s="20">
        <v>21</v>
      </c>
      <c r="CC284" s="20">
        <v>3</v>
      </c>
      <c r="CD284" s="20">
        <v>19</v>
      </c>
      <c r="CE284" s="20">
        <f t="shared" si="68"/>
        <v>43</v>
      </c>
      <c r="CF284" s="20" t="str">
        <f t="shared" si="77"/>
        <v>YES</v>
      </c>
      <c r="CG284" s="20" t="str">
        <f t="shared" si="78"/>
        <v>YES</v>
      </c>
      <c r="CH284" s="20">
        <v>5</v>
      </c>
      <c r="CI284" s="27">
        <v>43</v>
      </c>
      <c r="CJ284" s="27">
        <v>131709408.83000004</v>
      </c>
      <c r="CK284" s="21">
        <v>1</v>
      </c>
      <c r="CL284" s="27">
        <v>220735668.76999998</v>
      </c>
      <c r="CM284" s="20" t="s">
        <v>16</v>
      </c>
      <c r="CN284" s="20" t="s">
        <v>16</v>
      </c>
      <c r="CO284" s="20" t="s">
        <v>16</v>
      </c>
      <c r="CP284" s="20" t="s">
        <v>16</v>
      </c>
      <c r="CQ284" s="20" t="s">
        <v>16</v>
      </c>
      <c r="CR284" s="20" t="s">
        <v>16</v>
      </c>
      <c r="CS284" s="27">
        <v>608275577.5</v>
      </c>
      <c r="CT284" s="79">
        <f>IF(OR(CS284="",CS284="-"),"NA",IF(CS284&gt;10000000000,1,IF(CS284&gt;3000000000,2,IF(CS284&gt;1000000000,3,IF(CS284&gt;600000000,4,IF(CS284&gt;200000000,5,IF(CS284&gt;100000000,6,IF(CS284&gt;50000000,7,IF(CS284&gt;30000000,8,IF(CS284&gt;10000000,9,IF(CS284&gt;7000000,10,IF(CS284&gt;4000000,11,IF(CS284&gt;2000000,12,IF(CS284&gt;1000000,13,IF(CS284&gt;700000,14,IF(CS284&gt;600000,15,IF(CS284&gt;500000,16,IF(CS284&gt;400000,17,IF(CS284&gt;300000,18,IF(CS284&gt;200000,19,IF(CS284&gt;=0,20,ERROR”)))))))))))))))))))))</f>
        <v>4</v>
      </c>
      <c r="CU284" s="27">
        <v>705599669.89999998</v>
      </c>
      <c r="CV284" s="27">
        <f t="shared" si="66"/>
        <v>595527422.5</v>
      </c>
      <c r="CW284" s="32">
        <v>0.49470504933116133</v>
      </c>
      <c r="CX284" s="32">
        <v>0.50529495066883867</v>
      </c>
      <c r="CY284" s="27">
        <v>498203330.10000002</v>
      </c>
      <c r="CZ284" s="20">
        <v>98</v>
      </c>
      <c r="DA284" s="66">
        <f>IF(OR(CZ284="",CZ284="-"),"NA",IF(CZ284&gt;300,1,IF(CZ284&gt;200,2,IF(CZ284&gt;100,3,IF(CZ284&gt;50,4,IF(CZ284&gt;40,5,IF(CZ284&gt;30,6,IF(CZ284&gt;20,7,IF(CZ284&gt;10,8,IF(CZ284&lt;=9,9,”ERROR”))))))))))</f>
        <v>4</v>
      </c>
      <c r="DB284" s="20">
        <v>427</v>
      </c>
      <c r="DC284" s="20">
        <v>14.233333333333333</v>
      </c>
      <c r="DD284" s="22">
        <v>2E-3</v>
      </c>
      <c r="DE284" s="20">
        <v>1</v>
      </c>
      <c r="DF284" s="20">
        <v>1</v>
      </c>
      <c r="DG284" s="20" t="s">
        <v>433</v>
      </c>
      <c r="DH284" s="20">
        <v>4</v>
      </c>
      <c r="DI284" s="20">
        <v>2</v>
      </c>
      <c r="DJ284" s="20">
        <v>0</v>
      </c>
      <c r="DK284" s="20" t="s">
        <v>16</v>
      </c>
      <c r="DL284" s="20" t="s">
        <v>16</v>
      </c>
      <c r="DM284" s="20" t="s">
        <v>16</v>
      </c>
      <c r="DN284" s="20"/>
      <c r="DO284" s="33">
        <f t="shared" si="69"/>
        <v>2</v>
      </c>
      <c r="DP284" s="33">
        <f t="shared" si="70"/>
        <v>1</v>
      </c>
      <c r="DQ284" s="33">
        <f t="shared" si="71"/>
        <v>1</v>
      </c>
      <c r="DR284" s="33">
        <f t="shared" si="72"/>
        <v>0</v>
      </c>
      <c r="DS284" s="27">
        <f t="shared" si="73"/>
        <v>662374637.75999999</v>
      </c>
      <c r="DT284" s="27">
        <f t="shared" si="74"/>
        <v>608275577.5</v>
      </c>
      <c r="DU284" s="27">
        <f t="shared" si="75"/>
        <v>0</v>
      </c>
      <c r="DV284" s="27">
        <f t="shared" si="76"/>
        <v>54099060.259999998</v>
      </c>
      <c r="DW284" s="27">
        <f t="shared" si="64"/>
        <v>331187318.88</v>
      </c>
      <c r="DX284" s="20">
        <v>12</v>
      </c>
      <c r="DY284" s="20">
        <v>107</v>
      </c>
      <c r="DZ284" s="20">
        <v>15</v>
      </c>
      <c r="EA284" s="20">
        <v>121655115.5</v>
      </c>
      <c r="EB284" s="20">
        <v>608275577.5</v>
      </c>
      <c r="EC284" s="30">
        <v>0.1</v>
      </c>
      <c r="ED284" s="20" t="s">
        <v>437</v>
      </c>
      <c r="EE284" s="30">
        <v>0.1</v>
      </c>
      <c r="EF284" s="30">
        <v>0.1</v>
      </c>
      <c r="EG284" s="27" t="s">
        <v>403</v>
      </c>
      <c r="EH284" s="20">
        <v>608275577.5</v>
      </c>
      <c r="EI284" s="20">
        <v>53</v>
      </c>
      <c r="EJ284" s="20">
        <v>48</v>
      </c>
      <c r="EK284" s="20">
        <v>43</v>
      </c>
      <c r="EL284" s="20" t="s">
        <v>281</v>
      </c>
      <c r="EM284" s="20" t="s">
        <v>426</v>
      </c>
      <c r="EN284" s="20" t="s">
        <v>16</v>
      </c>
      <c r="EO284" s="20" t="s">
        <v>16</v>
      </c>
      <c r="EP284" s="20" t="s">
        <v>16</v>
      </c>
      <c r="EQ284" s="20">
        <v>76</v>
      </c>
      <c r="ER284" s="20" t="s">
        <v>16</v>
      </c>
      <c r="ES284" s="20" t="s">
        <v>438</v>
      </c>
      <c r="ET284" s="20" t="s">
        <v>16</v>
      </c>
      <c r="EU284" s="20">
        <v>88740</v>
      </c>
      <c r="EV284" s="20" t="s">
        <v>439</v>
      </c>
      <c r="EW284" s="20" t="s">
        <v>440</v>
      </c>
      <c r="EX284" s="34">
        <v>49</v>
      </c>
      <c r="EY284" s="73">
        <v>0.81979999999999997</v>
      </c>
      <c r="FB284" s="58"/>
    </row>
    <row r="285" spans="1:158" s="64" customFormat="1" ht="12.75" customHeight="1" x14ac:dyDescent="0.2">
      <c r="A285" s="64" t="s">
        <v>16</v>
      </c>
      <c r="B285" s="64" t="s">
        <v>140</v>
      </c>
      <c r="C285" s="64" t="s">
        <v>16</v>
      </c>
      <c r="D285" s="64" t="s">
        <v>16</v>
      </c>
      <c r="E285" s="64" t="s">
        <v>16</v>
      </c>
      <c r="F285" s="64" t="s">
        <v>140</v>
      </c>
      <c r="G285" s="20" t="s">
        <v>194</v>
      </c>
      <c r="H285" s="20">
        <v>6221</v>
      </c>
      <c r="I285" s="22" t="s">
        <v>358</v>
      </c>
      <c r="J285" s="22" t="s">
        <v>414</v>
      </c>
      <c r="K285" s="23">
        <v>1</v>
      </c>
      <c r="L285" s="23">
        <v>1</v>
      </c>
      <c r="M285" s="23">
        <v>2</v>
      </c>
      <c r="N285" s="23">
        <v>2</v>
      </c>
      <c r="O285" s="24" t="s">
        <v>224</v>
      </c>
      <c r="P285" s="20" t="s">
        <v>441</v>
      </c>
      <c r="Q285" s="20" t="s">
        <v>442</v>
      </c>
      <c r="R285" s="20" t="s">
        <v>443</v>
      </c>
      <c r="S285" s="20">
        <v>100</v>
      </c>
      <c r="T285" s="25">
        <v>88733</v>
      </c>
      <c r="U285" s="20" t="s">
        <v>444</v>
      </c>
      <c r="V285" s="20" t="s">
        <v>421</v>
      </c>
      <c r="W285" s="28" t="s">
        <v>445</v>
      </c>
      <c r="X285" s="20">
        <v>128</v>
      </c>
      <c r="Y285" s="20" t="s">
        <v>421</v>
      </c>
      <c r="Z285" s="20" t="str">
        <f t="shared" si="67"/>
        <v>-</v>
      </c>
      <c r="AA285" s="20" t="s">
        <v>446</v>
      </c>
      <c r="AB285" s="20">
        <v>46101</v>
      </c>
      <c r="AC285" s="27">
        <v>1203803000</v>
      </c>
      <c r="AD285" s="20" t="s">
        <v>281</v>
      </c>
      <c r="AE285" s="20" t="s">
        <v>16</v>
      </c>
      <c r="AF285" s="20" t="s">
        <v>16</v>
      </c>
      <c r="AG285" s="20" t="s">
        <v>16</v>
      </c>
      <c r="AH285" s="20" t="s">
        <v>16</v>
      </c>
      <c r="AI285" s="20" t="s">
        <v>16</v>
      </c>
      <c r="AJ285" s="20" t="s">
        <v>16</v>
      </c>
      <c r="AK285" s="20" t="s">
        <v>16</v>
      </c>
      <c r="AL285" s="20" t="s">
        <v>16</v>
      </c>
      <c r="AM285" s="20" t="s">
        <v>16</v>
      </c>
      <c r="AN285" s="20" t="s">
        <v>16</v>
      </c>
      <c r="AO285" s="20" t="s">
        <v>16</v>
      </c>
      <c r="AP285" s="28" t="s">
        <v>424</v>
      </c>
      <c r="AQ285" s="26">
        <v>42283</v>
      </c>
      <c r="AR285" s="26" t="s">
        <v>16</v>
      </c>
      <c r="AS285" s="20">
        <v>12</v>
      </c>
      <c r="AT285" s="26" t="s">
        <v>370</v>
      </c>
      <c r="AU285" s="26">
        <v>42286</v>
      </c>
      <c r="AV285" s="26" t="s">
        <v>16</v>
      </c>
      <c r="AW285" s="28" t="s">
        <v>16</v>
      </c>
      <c r="AX285" s="28" t="s">
        <v>16</v>
      </c>
      <c r="AY285" s="28" t="s">
        <v>16</v>
      </c>
      <c r="AZ285" s="28" t="s">
        <v>16</v>
      </c>
      <c r="BA285" s="28" t="s">
        <v>16</v>
      </c>
      <c r="BB285" s="29">
        <v>0</v>
      </c>
      <c r="BC285" s="26" t="s">
        <v>371</v>
      </c>
      <c r="BD285" s="26">
        <v>42796</v>
      </c>
      <c r="BE285" s="26" t="s">
        <v>425</v>
      </c>
      <c r="BF285" s="20" t="s">
        <v>426</v>
      </c>
      <c r="BG285" s="30">
        <v>0.3</v>
      </c>
      <c r="BH285" s="27">
        <v>182482673.25</v>
      </c>
      <c r="BI285" s="20">
        <v>1</v>
      </c>
      <c r="BJ285" s="20">
        <v>10</v>
      </c>
      <c r="BK285" s="30">
        <v>0.2</v>
      </c>
      <c r="BL285" s="20">
        <v>121655115.5</v>
      </c>
      <c r="BM285" s="20">
        <v>53</v>
      </c>
      <c r="BN285" s="20" t="s">
        <v>16</v>
      </c>
      <c r="BO285" s="20" t="s">
        <v>16</v>
      </c>
      <c r="BP285" s="20" t="s">
        <v>16</v>
      </c>
      <c r="BQ285" s="20" t="s">
        <v>16</v>
      </c>
      <c r="BR285" s="20" t="s">
        <v>16</v>
      </c>
      <c r="BS285" s="20" t="s">
        <v>16</v>
      </c>
      <c r="BT285" s="20">
        <v>76</v>
      </c>
      <c r="BU285" s="20" t="s">
        <v>16</v>
      </c>
      <c r="BV285" s="20"/>
      <c r="BW285" s="20">
        <v>48</v>
      </c>
      <c r="BX285" s="20">
        <v>43</v>
      </c>
      <c r="BY285" s="20" t="s">
        <v>289</v>
      </c>
      <c r="BZ285" s="20" t="s">
        <v>341</v>
      </c>
      <c r="CA285" s="20" t="s">
        <v>16</v>
      </c>
      <c r="CB285" s="20">
        <v>21</v>
      </c>
      <c r="CC285" s="20">
        <v>3</v>
      </c>
      <c r="CD285" s="20">
        <v>19</v>
      </c>
      <c r="CE285" s="20">
        <f t="shared" si="68"/>
        <v>43</v>
      </c>
      <c r="CF285" s="20" t="str">
        <f t="shared" si="77"/>
        <v>YES</v>
      </c>
      <c r="CG285" s="20" t="str">
        <f t="shared" si="78"/>
        <v>YES</v>
      </c>
      <c r="CH285" s="20">
        <v>5</v>
      </c>
      <c r="CI285" s="27">
        <v>43</v>
      </c>
      <c r="CJ285" s="27">
        <v>131709408.83000004</v>
      </c>
      <c r="CK285" s="21">
        <v>1</v>
      </c>
      <c r="CL285" s="27">
        <v>220735668.76999998</v>
      </c>
      <c r="CM285" s="20" t="s">
        <v>16</v>
      </c>
      <c r="CN285" s="20" t="s">
        <v>16</v>
      </c>
      <c r="CO285" s="20" t="s">
        <v>16</v>
      </c>
      <c r="CP285" s="20" t="s">
        <v>16</v>
      </c>
      <c r="CQ285" s="20" t="s">
        <v>16</v>
      </c>
      <c r="CR285" s="20" t="s">
        <v>16</v>
      </c>
      <c r="CS285" s="27">
        <v>608275577.5</v>
      </c>
      <c r="CT285" s="79">
        <f>IF(OR(CS285="",CS285="-"),"NA",IF(CS285&gt;10000000000,1,IF(CS285&gt;3000000000,2,IF(CS285&gt;1000000000,3,IF(CS285&gt;600000000,4,IF(CS285&gt;200000000,5,IF(CS285&gt;100000000,6,IF(CS285&gt;50000000,7,IF(CS285&gt;30000000,8,IF(CS285&gt;10000000,9,IF(CS285&gt;7000000,10,IF(CS285&gt;4000000,11,IF(CS285&gt;2000000,12,IF(CS285&gt;1000000,13,IF(CS285&gt;700000,14,IF(CS285&gt;600000,15,IF(CS285&gt;500000,16,IF(CS285&gt;400000,17,IF(CS285&gt;300000,18,IF(CS285&gt;200000,19,IF(CS285&gt;=0,20,ERROR”)))))))))))))))))))))</f>
        <v>4</v>
      </c>
      <c r="CU285" s="27">
        <v>705599669.89999998</v>
      </c>
      <c r="CV285" s="27">
        <f t="shared" si="66"/>
        <v>595527422.5</v>
      </c>
      <c r="CW285" s="32">
        <v>0.49470504933116133</v>
      </c>
      <c r="CX285" s="32">
        <v>0.50529495066883867</v>
      </c>
      <c r="CY285" s="27">
        <v>498203330.10000002</v>
      </c>
      <c r="CZ285" s="20">
        <v>98</v>
      </c>
      <c r="DA285" s="66">
        <f>IF(OR(CZ285="",CZ285="-"),"NA",IF(CZ285&gt;300,1,IF(CZ285&gt;200,2,IF(CZ285&gt;100,3,IF(CZ285&gt;50,4,IF(CZ285&gt;40,5,IF(CZ285&gt;30,6,IF(CZ285&gt;20,7,IF(CZ285&gt;10,8,IF(CZ285&lt;=9,9,”ERROR”))))))))))</f>
        <v>4</v>
      </c>
      <c r="DB285" s="20">
        <v>427</v>
      </c>
      <c r="DC285" s="20">
        <v>14.233333333333333</v>
      </c>
      <c r="DD285" s="22">
        <v>2E-3</v>
      </c>
      <c r="DE285" s="20">
        <v>1</v>
      </c>
      <c r="DF285" s="20"/>
      <c r="DG285" s="20" t="s">
        <v>433</v>
      </c>
      <c r="DH285" s="20">
        <v>4</v>
      </c>
      <c r="DI285" s="20">
        <v>2</v>
      </c>
      <c r="DJ285" s="20"/>
      <c r="DK285" s="20" t="s">
        <v>16</v>
      </c>
      <c r="DL285" s="20"/>
      <c r="DM285" s="20"/>
      <c r="DN285" s="20"/>
      <c r="DO285" s="33">
        <f t="shared" si="69"/>
        <v>1</v>
      </c>
      <c r="DP285" s="33">
        <f t="shared" si="70"/>
        <v>1</v>
      </c>
      <c r="DQ285" s="33">
        <f t="shared" si="71"/>
        <v>0</v>
      </c>
      <c r="DR285" s="33">
        <f t="shared" si="72"/>
        <v>0</v>
      </c>
      <c r="DS285" s="27">
        <f t="shared" si="73"/>
        <v>608275577.5</v>
      </c>
      <c r="DT285" s="27">
        <f t="shared" si="74"/>
        <v>608275577.5</v>
      </c>
      <c r="DU285" s="27">
        <f t="shared" si="75"/>
        <v>0</v>
      </c>
      <c r="DV285" s="27">
        <f t="shared" si="76"/>
        <v>0</v>
      </c>
      <c r="DW285" s="27">
        <f t="shared" ref="DW285:DW312" si="79">(DS285/DO285)</f>
        <v>608275577.5</v>
      </c>
      <c r="DX285" s="20">
        <v>12</v>
      </c>
      <c r="DY285" s="20">
        <v>107</v>
      </c>
      <c r="DZ285" s="20">
        <v>15</v>
      </c>
      <c r="EA285" s="20">
        <v>121655115.5</v>
      </c>
      <c r="EB285" s="20">
        <v>608275577.5</v>
      </c>
      <c r="EC285" s="30">
        <v>0.1</v>
      </c>
      <c r="ED285" s="20" t="s">
        <v>437</v>
      </c>
      <c r="EE285" s="30">
        <v>0.1</v>
      </c>
      <c r="EF285" s="30">
        <v>0.1</v>
      </c>
      <c r="EG285" s="27" t="s">
        <v>403</v>
      </c>
      <c r="EH285" s="20">
        <v>608275577.5</v>
      </c>
      <c r="EI285" s="20">
        <v>53</v>
      </c>
      <c r="EJ285" s="20">
        <v>48</v>
      </c>
      <c r="EK285" s="20">
        <v>43</v>
      </c>
      <c r="EL285" s="20" t="s">
        <v>281</v>
      </c>
      <c r="EM285" s="20" t="s">
        <v>426</v>
      </c>
      <c r="EN285" s="20" t="s">
        <v>16</v>
      </c>
      <c r="EO285" s="20" t="s">
        <v>16</v>
      </c>
      <c r="EP285" s="20" t="s">
        <v>16</v>
      </c>
      <c r="EQ285" s="20" t="s">
        <v>16</v>
      </c>
      <c r="ER285" s="20" t="s">
        <v>16</v>
      </c>
      <c r="ES285" s="20" t="s">
        <v>447</v>
      </c>
      <c r="ET285" s="20">
        <v>100</v>
      </c>
      <c r="EU285" s="20">
        <v>88733</v>
      </c>
      <c r="EV285" s="20" t="s">
        <v>448</v>
      </c>
      <c r="EW285" s="20" t="s">
        <v>440</v>
      </c>
      <c r="EX285" s="34">
        <v>49</v>
      </c>
      <c r="EY285" s="73">
        <v>0.81979999999999997</v>
      </c>
      <c r="FB285" s="58">
        <v>1</v>
      </c>
    </row>
    <row r="286" spans="1:158" s="64" customFormat="1" ht="12.75" customHeight="1" x14ac:dyDescent="0.2">
      <c r="A286" s="64" t="s">
        <v>641</v>
      </c>
      <c r="B286" s="64" t="s">
        <v>244</v>
      </c>
      <c r="C286" s="64">
        <v>910393</v>
      </c>
      <c r="D286" s="64" t="s">
        <v>641</v>
      </c>
      <c r="E286" s="64" t="s">
        <v>642</v>
      </c>
      <c r="F286" s="64" t="s">
        <v>244</v>
      </c>
      <c r="G286" s="20" t="s">
        <v>194</v>
      </c>
      <c r="H286" s="20">
        <v>6220</v>
      </c>
      <c r="I286" s="20" t="s">
        <v>358</v>
      </c>
      <c r="J286" s="22" t="s">
        <v>643</v>
      </c>
      <c r="K286" s="23">
        <v>1</v>
      </c>
      <c r="L286" s="23">
        <v>1</v>
      </c>
      <c r="M286" s="23">
        <v>3</v>
      </c>
      <c r="N286" s="23">
        <v>1</v>
      </c>
      <c r="O286" s="24" t="s">
        <v>644</v>
      </c>
      <c r="P286" s="20" t="s">
        <v>645</v>
      </c>
      <c r="Q286" s="20" t="s">
        <v>646</v>
      </c>
      <c r="R286" s="20" t="s">
        <v>647</v>
      </c>
      <c r="S286" s="20">
        <v>310</v>
      </c>
      <c r="T286" s="25" t="s">
        <v>648</v>
      </c>
      <c r="U286" s="20" t="s">
        <v>467</v>
      </c>
      <c r="V286" s="20" t="s">
        <v>251</v>
      </c>
      <c r="W286" s="26" t="s">
        <v>649</v>
      </c>
      <c r="X286" s="20">
        <v>164</v>
      </c>
      <c r="Y286" s="20" t="s">
        <v>251</v>
      </c>
      <c r="Z286" s="20" t="str">
        <f t="shared" si="67"/>
        <v>-</v>
      </c>
      <c r="AA286" s="20" t="s">
        <v>650</v>
      </c>
      <c r="AB286" s="20">
        <v>46101</v>
      </c>
      <c r="AC286" s="27">
        <v>770000</v>
      </c>
      <c r="AD286" s="20" t="s">
        <v>281</v>
      </c>
      <c r="AE286" s="20" t="s">
        <v>16</v>
      </c>
      <c r="AF286" s="20" t="s">
        <v>16</v>
      </c>
      <c r="AG286" s="20" t="s">
        <v>16</v>
      </c>
      <c r="AH286" s="20" t="s">
        <v>16</v>
      </c>
      <c r="AI286" s="20" t="s">
        <v>16</v>
      </c>
      <c r="AJ286" s="20" t="s">
        <v>16</v>
      </c>
      <c r="AK286" s="20" t="s">
        <v>16</v>
      </c>
      <c r="AL286" s="20" t="s">
        <v>16</v>
      </c>
      <c r="AM286" s="20" t="s">
        <v>16</v>
      </c>
      <c r="AN286" s="20" t="s">
        <v>16</v>
      </c>
      <c r="AO286" s="20" t="s">
        <v>16</v>
      </c>
      <c r="AP286" s="26" t="s">
        <v>282</v>
      </c>
      <c r="AQ286" s="26">
        <v>42282</v>
      </c>
      <c r="AR286" s="26" t="s">
        <v>16</v>
      </c>
      <c r="AS286" s="20">
        <v>6</v>
      </c>
      <c r="AT286" s="26">
        <v>42317</v>
      </c>
      <c r="AU286" s="26">
        <v>42290</v>
      </c>
      <c r="AV286" s="26">
        <v>42298</v>
      </c>
      <c r="AW286" s="28">
        <v>42304</v>
      </c>
      <c r="AX286" s="28" t="s">
        <v>16</v>
      </c>
      <c r="AY286" s="28" t="s">
        <v>16</v>
      </c>
      <c r="AZ286" s="28" t="s">
        <v>16</v>
      </c>
      <c r="BA286" s="28" t="s">
        <v>16</v>
      </c>
      <c r="BB286" s="29">
        <v>1</v>
      </c>
      <c r="BC286" s="26">
        <v>42369</v>
      </c>
      <c r="BD286" s="26" t="s">
        <v>651</v>
      </c>
      <c r="BE286" s="26">
        <v>42354</v>
      </c>
      <c r="BF286" s="20" t="s">
        <v>652</v>
      </c>
      <c r="BG286" s="30">
        <v>0.3</v>
      </c>
      <c r="BH286" s="27">
        <v>148174942.5</v>
      </c>
      <c r="BI286" s="20">
        <v>1</v>
      </c>
      <c r="BJ286" s="20">
        <v>5</v>
      </c>
      <c r="BK286" s="30">
        <v>0.2</v>
      </c>
      <c r="BL286" s="20">
        <v>98783295</v>
      </c>
      <c r="BM286" s="20">
        <v>39</v>
      </c>
      <c r="BN286" s="20">
        <v>52</v>
      </c>
      <c r="BO286" s="20">
        <v>38</v>
      </c>
      <c r="BP286" s="20" t="s">
        <v>16</v>
      </c>
      <c r="BQ286" s="20" t="s">
        <v>16</v>
      </c>
      <c r="BR286" s="20" t="s">
        <v>16</v>
      </c>
      <c r="BS286" s="20" t="s">
        <v>16</v>
      </c>
      <c r="BT286" s="20">
        <v>167</v>
      </c>
      <c r="BU286" s="20">
        <v>4</v>
      </c>
      <c r="BV286" s="20">
        <v>1</v>
      </c>
      <c r="BW286" s="20">
        <v>40</v>
      </c>
      <c r="BX286" s="20">
        <v>38</v>
      </c>
      <c r="BY286" s="20" t="s">
        <v>289</v>
      </c>
      <c r="BZ286" s="20">
        <v>2</v>
      </c>
      <c r="CA286" s="20" t="s">
        <v>16</v>
      </c>
      <c r="CB286" s="20">
        <v>30</v>
      </c>
      <c r="CC286" s="20">
        <v>0</v>
      </c>
      <c r="CD286" s="20">
        <v>8</v>
      </c>
      <c r="CE286" s="20">
        <f t="shared" si="68"/>
        <v>38</v>
      </c>
      <c r="CF286" s="20" t="str">
        <f t="shared" si="77"/>
        <v>YES</v>
      </c>
      <c r="CG286" s="20" t="str">
        <f t="shared" si="78"/>
        <v>YES</v>
      </c>
      <c r="CH286" s="20">
        <v>2</v>
      </c>
      <c r="CI286" s="27">
        <v>38</v>
      </c>
      <c r="CJ286" s="27">
        <v>70864775</v>
      </c>
      <c r="CK286" s="21">
        <v>1</v>
      </c>
      <c r="CL286" s="27">
        <v>70864775</v>
      </c>
      <c r="CM286" s="20" t="s">
        <v>16</v>
      </c>
      <c r="CN286" s="20" t="s">
        <v>16</v>
      </c>
      <c r="CO286" s="20" t="s">
        <v>16</v>
      </c>
      <c r="CP286" s="20" t="s">
        <v>16</v>
      </c>
      <c r="CQ286" s="20" t="s">
        <v>16</v>
      </c>
      <c r="CR286" s="20" t="s">
        <v>16</v>
      </c>
      <c r="CS286" s="27">
        <v>493916475</v>
      </c>
      <c r="CT286" s="79">
        <f>IF(OR(CS286="",CS286="-"),"NA",IF(CS286&gt;10000000000,1,IF(CS286&gt;3000000000,2,IF(CS286&gt;1000000000,3,IF(CS286&gt;600000000,4,IF(CS286&gt;200000000,5,IF(CS286&gt;100000000,6,IF(CS286&gt;50000000,7,IF(CS286&gt;30000000,8,IF(CS286&gt;10000000,9,IF(CS286&gt;7000000,10,IF(CS286&gt;4000000,11,IF(CS286&gt;2000000,12,IF(CS286&gt;1000000,13,IF(CS286&gt;700000,14,IF(CS286&gt;600000,15,IF(CS286&gt;500000,16,IF(CS286&gt;400000,17,IF(CS286&gt;300000,18,IF(CS286&gt;200000,19,IF(CS286&gt;=0,20,ERROR”)))))))))))))))))))))</f>
        <v>5</v>
      </c>
      <c r="CU286" s="27">
        <v>572943111</v>
      </c>
      <c r="CV286" s="27">
        <f t="shared" si="66"/>
        <v>-493146475</v>
      </c>
      <c r="CW286" s="32">
        <v>-640.44996753246755</v>
      </c>
      <c r="CX286" s="32">
        <v>641.44996753246755</v>
      </c>
      <c r="CY286" s="27">
        <v>-572173111</v>
      </c>
      <c r="CZ286" s="20">
        <v>93</v>
      </c>
      <c r="DA286" s="66">
        <f>IF(OR(CZ286="",CZ286="-"),"NA",IF(CZ286&gt;300,1,IF(CZ286&gt;200,2,IF(CZ286&gt;100,3,IF(CZ286&gt;50,4,IF(CZ286&gt;40,5,IF(CZ286&gt;30,6,IF(CZ286&gt;20,7,IF(CZ286&gt;10,8,IF(CZ286&lt;=9,9,”ERROR”))))))))))</f>
        <v>4</v>
      </c>
      <c r="DB286" s="20">
        <v>239</v>
      </c>
      <c r="DC286" s="20">
        <v>7.9666666666666668</v>
      </c>
      <c r="DD286" s="22">
        <v>2E-3</v>
      </c>
      <c r="DE286" s="20">
        <v>1</v>
      </c>
      <c r="DF286" s="20">
        <v>2</v>
      </c>
      <c r="DG286" s="20" t="s">
        <v>653</v>
      </c>
      <c r="DH286" s="20">
        <v>6</v>
      </c>
      <c r="DI286" s="20">
        <v>2</v>
      </c>
      <c r="DJ286" s="20">
        <v>0</v>
      </c>
      <c r="DK286" s="20" t="s">
        <v>16</v>
      </c>
      <c r="DL286" s="20" t="s">
        <v>16</v>
      </c>
      <c r="DM286" s="20" t="s">
        <v>16</v>
      </c>
      <c r="DN286" s="20"/>
      <c r="DO286" s="33">
        <f t="shared" si="69"/>
        <v>1</v>
      </c>
      <c r="DP286" s="33">
        <f t="shared" si="70"/>
        <v>1</v>
      </c>
      <c r="DQ286" s="33">
        <f t="shared" si="71"/>
        <v>0</v>
      </c>
      <c r="DR286" s="33">
        <f t="shared" si="72"/>
        <v>0</v>
      </c>
      <c r="DS286" s="27">
        <f t="shared" si="73"/>
        <v>493916475</v>
      </c>
      <c r="DT286" s="27">
        <f t="shared" si="74"/>
        <v>493916475</v>
      </c>
      <c r="DU286" s="27">
        <f t="shared" si="75"/>
        <v>0</v>
      </c>
      <c r="DV286" s="27">
        <f t="shared" si="76"/>
        <v>0</v>
      </c>
      <c r="DW286" s="27">
        <f t="shared" si="79"/>
        <v>493916475</v>
      </c>
      <c r="DX286" s="20">
        <v>12</v>
      </c>
      <c r="DY286" s="20">
        <v>111</v>
      </c>
      <c r="DZ286" s="20">
        <v>15</v>
      </c>
      <c r="EA286" s="20">
        <v>33.4</v>
      </c>
      <c r="EB286" s="20">
        <v>493916475</v>
      </c>
      <c r="EC286" s="30">
        <v>0.1</v>
      </c>
      <c r="ED286" s="20" t="s">
        <v>654</v>
      </c>
      <c r="EE286" s="30">
        <v>0.1</v>
      </c>
      <c r="EF286" s="30">
        <v>0.1</v>
      </c>
      <c r="EG286" s="20" t="s">
        <v>655</v>
      </c>
      <c r="EH286" s="20">
        <v>493916475</v>
      </c>
      <c r="EI286" s="20">
        <v>52</v>
      </c>
      <c r="EJ286" s="20">
        <v>40</v>
      </c>
      <c r="EK286" s="20">
        <v>38</v>
      </c>
      <c r="EL286" s="20" t="s">
        <v>281</v>
      </c>
      <c r="EM286" s="20" t="s">
        <v>652</v>
      </c>
      <c r="EN286" s="20" t="s">
        <v>16</v>
      </c>
      <c r="EO286" s="20" t="s">
        <v>16</v>
      </c>
      <c r="EP286" s="20" t="s">
        <v>16</v>
      </c>
      <c r="EQ286" s="20">
        <v>167</v>
      </c>
      <c r="ER286" s="20" t="s">
        <v>656</v>
      </c>
      <c r="ES286" s="20" t="s">
        <v>657</v>
      </c>
      <c r="ET286" s="20">
        <v>310</v>
      </c>
      <c r="EU286" s="20">
        <v>11000</v>
      </c>
      <c r="EV286" s="20" t="s">
        <v>500</v>
      </c>
      <c r="EW286" s="20" t="s">
        <v>251</v>
      </c>
      <c r="EX286" s="34">
        <v>40</v>
      </c>
      <c r="EY286" s="74">
        <v>1</v>
      </c>
      <c r="FB286" s="58"/>
    </row>
    <row r="287" spans="1:158" s="64" customFormat="1" ht="12.75" customHeight="1" x14ac:dyDescent="0.2">
      <c r="A287" s="64" t="s">
        <v>16</v>
      </c>
      <c r="B287" s="64" t="s">
        <v>244</v>
      </c>
      <c r="C287" s="64" t="s">
        <v>16</v>
      </c>
      <c r="D287" s="64" t="s">
        <v>16</v>
      </c>
      <c r="E287" s="64" t="s">
        <v>16</v>
      </c>
      <c r="F287" s="64" t="s">
        <v>244</v>
      </c>
      <c r="G287" s="20" t="s">
        <v>194</v>
      </c>
      <c r="H287" s="20">
        <v>6221</v>
      </c>
      <c r="I287" s="20" t="s">
        <v>358</v>
      </c>
      <c r="J287" s="22" t="s">
        <v>643</v>
      </c>
      <c r="K287" s="23">
        <v>1</v>
      </c>
      <c r="L287" s="23">
        <v>1</v>
      </c>
      <c r="M287" s="23">
        <v>3</v>
      </c>
      <c r="N287" s="23">
        <v>2</v>
      </c>
      <c r="O287" s="24" t="s">
        <v>221</v>
      </c>
      <c r="P287" s="20" t="s">
        <v>501</v>
      </c>
      <c r="Q287" s="20" t="s">
        <v>502</v>
      </c>
      <c r="R287" s="20" t="s">
        <v>658</v>
      </c>
      <c r="S287" s="20">
        <v>117</v>
      </c>
      <c r="T287" s="25" t="s">
        <v>648</v>
      </c>
      <c r="U287" s="20" t="s">
        <v>467</v>
      </c>
      <c r="V287" s="20" t="s">
        <v>251</v>
      </c>
      <c r="W287" s="26">
        <v>35766</v>
      </c>
      <c r="X287" s="20">
        <v>2</v>
      </c>
      <c r="Y287" s="20" t="s">
        <v>468</v>
      </c>
      <c r="Z287" s="20" t="str">
        <f t="shared" si="67"/>
        <v>-</v>
      </c>
      <c r="AA287" s="20" t="s">
        <v>659</v>
      </c>
      <c r="AB287" s="20">
        <v>46101</v>
      </c>
      <c r="AC287" s="27">
        <v>770000</v>
      </c>
      <c r="AD287" s="20" t="s">
        <v>281</v>
      </c>
      <c r="AE287" s="20" t="s">
        <v>16</v>
      </c>
      <c r="AF287" s="20" t="s">
        <v>16</v>
      </c>
      <c r="AG287" s="20" t="s">
        <v>16</v>
      </c>
      <c r="AH287" s="20" t="s">
        <v>16</v>
      </c>
      <c r="AI287" s="20" t="s">
        <v>16</v>
      </c>
      <c r="AJ287" s="20" t="s">
        <v>16</v>
      </c>
      <c r="AK287" s="20" t="s">
        <v>16</v>
      </c>
      <c r="AL287" s="20" t="s">
        <v>16</v>
      </c>
      <c r="AM287" s="20" t="s">
        <v>16</v>
      </c>
      <c r="AN287" s="20" t="s">
        <v>16</v>
      </c>
      <c r="AO287" s="20" t="s">
        <v>16</v>
      </c>
      <c r="AP287" s="28" t="s">
        <v>282</v>
      </c>
      <c r="AQ287" s="26">
        <v>42282</v>
      </c>
      <c r="AR287" s="26" t="s">
        <v>16</v>
      </c>
      <c r="AS287" s="20">
        <v>6</v>
      </c>
      <c r="AT287" s="26">
        <v>42317</v>
      </c>
      <c r="AU287" s="26">
        <v>42290</v>
      </c>
      <c r="AV287" s="26">
        <v>42298</v>
      </c>
      <c r="AW287" s="28">
        <v>42304</v>
      </c>
      <c r="AX287" s="28" t="s">
        <v>16</v>
      </c>
      <c r="AY287" s="28" t="s">
        <v>16</v>
      </c>
      <c r="AZ287" s="28" t="s">
        <v>16</v>
      </c>
      <c r="BA287" s="28" t="s">
        <v>16</v>
      </c>
      <c r="BB287" s="29">
        <v>1</v>
      </c>
      <c r="BC287" s="26" t="s">
        <v>371</v>
      </c>
      <c r="BD287" s="26" t="s">
        <v>651</v>
      </c>
      <c r="BE287" s="26">
        <v>42354</v>
      </c>
      <c r="BF287" s="20" t="s">
        <v>652</v>
      </c>
      <c r="BG287" s="30">
        <v>0.3</v>
      </c>
      <c r="BH287" s="27">
        <v>148174942.5</v>
      </c>
      <c r="BI287" s="20">
        <v>1</v>
      </c>
      <c r="BJ287" s="20">
        <v>5</v>
      </c>
      <c r="BK287" s="30">
        <v>0.2</v>
      </c>
      <c r="BL287" s="20">
        <v>98783295</v>
      </c>
      <c r="BM287" s="20">
        <v>39</v>
      </c>
      <c r="BN287" s="20">
        <v>52</v>
      </c>
      <c r="BO287" s="20">
        <v>38</v>
      </c>
      <c r="BP287" s="20" t="s">
        <v>16</v>
      </c>
      <c r="BQ287" s="20" t="s">
        <v>16</v>
      </c>
      <c r="BR287" s="20" t="s">
        <v>16</v>
      </c>
      <c r="BS287" s="20" t="s">
        <v>16</v>
      </c>
      <c r="BT287" s="20">
        <v>167</v>
      </c>
      <c r="BU287" s="20">
        <v>4</v>
      </c>
      <c r="BV287" s="20">
        <v>1</v>
      </c>
      <c r="BW287" s="20">
        <v>40</v>
      </c>
      <c r="BX287" s="20">
        <v>38</v>
      </c>
      <c r="BY287" s="20" t="s">
        <v>289</v>
      </c>
      <c r="BZ287" s="20">
        <v>2</v>
      </c>
      <c r="CA287" s="20" t="s">
        <v>16</v>
      </c>
      <c r="CB287" s="20">
        <v>30</v>
      </c>
      <c r="CC287" s="20">
        <v>0</v>
      </c>
      <c r="CD287" s="20">
        <v>8</v>
      </c>
      <c r="CE287" s="20">
        <f>SUM(CB287:CD287)</f>
        <v>38</v>
      </c>
      <c r="CF287" s="20" t="str">
        <f t="shared" si="77"/>
        <v>YES</v>
      </c>
      <c r="CG287" s="20" t="str">
        <f t="shared" si="78"/>
        <v>YES</v>
      </c>
      <c r="CH287" s="20">
        <v>2</v>
      </c>
      <c r="CI287" s="27">
        <v>38</v>
      </c>
      <c r="CJ287" s="27">
        <v>70864775</v>
      </c>
      <c r="CK287" s="21">
        <v>1</v>
      </c>
      <c r="CL287" s="27">
        <v>70864775</v>
      </c>
      <c r="CM287" s="20" t="s">
        <v>16</v>
      </c>
      <c r="CN287" s="20" t="s">
        <v>16</v>
      </c>
      <c r="CO287" s="20" t="s">
        <v>16</v>
      </c>
      <c r="CP287" s="20" t="s">
        <v>16</v>
      </c>
      <c r="CQ287" s="20" t="s">
        <v>16</v>
      </c>
      <c r="CR287" s="20" t="s">
        <v>16</v>
      </c>
      <c r="CS287" s="27">
        <v>493916475</v>
      </c>
      <c r="CT287" s="79">
        <f>IF(OR(CS287="",CS287="-"),"NA",IF(CS287&gt;10000000000,1,IF(CS287&gt;3000000000,2,IF(CS287&gt;1000000000,3,IF(CS287&gt;600000000,4,IF(CS287&gt;200000000,5,IF(CS287&gt;100000000,6,IF(CS287&gt;50000000,7,IF(CS287&gt;30000000,8,IF(CS287&gt;10000000,9,IF(CS287&gt;7000000,10,IF(CS287&gt;4000000,11,IF(CS287&gt;2000000,12,IF(CS287&gt;1000000,13,IF(CS287&gt;700000,14,IF(CS287&gt;600000,15,IF(CS287&gt;500000,16,IF(CS287&gt;400000,17,IF(CS287&gt;300000,18,IF(CS287&gt;200000,19,IF(CS287&gt;=0,20,ERROR”)))))))))))))))))))))</f>
        <v>5</v>
      </c>
      <c r="CU287" s="27">
        <v>572943111</v>
      </c>
      <c r="CV287" s="27">
        <f t="shared" si="66"/>
        <v>-493146475</v>
      </c>
      <c r="CW287" s="32">
        <v>-640.44996753246755</v>
      </c>
      <c r="CX287" s="32">
        <v>641.44996753246755</v>
      </c>
      <c r="CY287" s="27">
        <v>-572173111</v>
      </c>
      <c r="CZ287" s="20">
        <v>93</v>
      </c>
      <c r="DA287" s="66">
        <f>IF(OR(CZ287="",CZ287="-"),"NA",IF(CZ287&gt;300,1,IF(CZ287&gt;200,2,IF(CZ287&gt;100,3,IF(CZ287&gt;50,4,IF(CZ287&gt;40,5,IF(CZ287&gt;30,6,IF(CZ287&gt;20,7,IF(CZ287&gt;10,8,IF(CZ287&lt;=9,9,”ERROR”))))))))))</f>
        <v>4</v>
      </c>
      <c r="DB287" s="20">
        <v>239</v>
      </c>
      <c r="DC287" s="20">
        <v>7.9666666666666668</v>
      </c>
      <c r="DD287" s="22">
        <v>2E-3</v>
      </c>
      <c r="DE287" s="20">
        <v>1</v>
      </c>
      <c r="DF287" s="20"/>
      <c r="DG287" s="20" t="s">
        <v>653</v>
      </c>
      <c r="DH287" s="20">
        <v>6</v>
      </c>
      <c r="DI287" s="20">
        <v>2</v>
      </c>
      <c r="DJ287" s="20"/>
      <c r="DK287" s="20" t="s">
        <v>16</v>
      </c>
      <c r="DL287" s="20" t="s">
        <v>16</v>
      </c>
      <c r="DM287" s="20" t="s">
        <v>16</v>
      </c>
      <c r="DN287" s="20"/>
      <c r="DO287" s="33">
        <f t="shared" si="69"/>
        <v>2</v>
      </c>
      <c r="DP287" s="33">
        <f t="shared" si="70"/>
        <v>2</v>
      </c>
      <c r="DQ287" s="33">
        <f t="shared" si="71"/>
        <v>0</v>
      </c>
      <c r="DR287" s="33">
        <f t="shared" si="72"/>
        <v>0</v>
      </c>
      <c r="DS287" s="27">
        <f t="shared" si="73"/>
        <v>686442072.09000003</v>
      </c>
      <c r="DT287" s="27">
        <f t="shared" si="74"/>
        <v>686442072.09000003</v>
      </c>
      <c r="DU287" s="27">
        <f t="shared" si="75"/>
        <v>0</v>
      </c>
      <c r="DV287" s="27">
        <f t="shared" si="76"/>
        <v>0</v>
      </c>
      <c r="DW287" s="27">
        <f t="shared" si="79"/>
        <v>343221036.04500002</v>
      </c>
      <c r="DX287" s="20">
        <v>12</v>
      </c>
      <c r="DY287" s="20">
        <v>111</v>
      </c>
      <c r="DZ287" s="20">
        <v>15</v>
      </c>
      <c r="EA287" s="20" t="s">
        <v>16</v>
      </c>
      <c r="EB287" s="20">
        <v>493916475</v>
      </c>
      <c r="EC287" s="30">
        <v>0.1</v>
      </c>
      <c r="ED287" s="20" t="s">
        <v>654</v>
      </c>
      <c r="EE287" s="30">
        <v>0.1</v>
      </c>
      <c r="EF287" s="30">
        <v>0.1</v>
      </c>
      <c r="EG287" s="20" t="s">
        <v>655</v>
      </c>
      <c r="EH287" s="20">
        <v>493916475</v>
      </c>
      <c r="EI287" s="20">
        <v>52</v>
      </c>
      <c r="EJ287" s="20">
        <v>40</v>
      </c>
      <c r="EK287" s="20">
        <v>38</v>
      </c>
      <c r="EL287" s="20" t="s">
        <v>281</v>
      </c>
      <c r="EM287" s="20" t="s">
        <v>652</v>
      </c>
      <c r="EN287" s="20" t="s">
        <v>16</v>
      </c>
      <c r="EO287" s="20" t="s">
        <v>16</v>
      </c>
      <c r="EP287" s="20" t="s">
        <v>16</v>
      </c>
      <c r="EQ287" s="20" t="s">
        <v>16</v>
      </c>
      <c r="ER287" s="20" t="s">
        <v>521</v>
      </c>
      <c r="ES287" s="20" t="s">
        <v>499</v>
      </c>
      <c r="ET287" s="20">
        <v>117</v>
      </c>
      <c r="EU287" s="20">
        <v>11560</v>
      </c>
      <c r="EV287" s="20" t="s">
        <v>500</v>
      </c>
      <c r="EW287" s="20" t="s">
        <v>251</v>
      </c>
      <c r="EX287" s="34">
        <v>40</v>
      </c>
      <c r="EY287" s="74">
        <v>1</v>
      </c>
      <c r="EZ287" s="21"/>
      <c r="FB287" s="21" t="s">
        <v>16</v>
      </c>
    </row>
    <row r="288" spans="1:158" s="64" customFormat="1" ht="12.75" customHeight="1" x14ac:dyDescent="0.2">
      <c r="A288" s="64" t="s">
        <v>16</v>
      </c>
      <c r="B288" s="64" t="s">
        <v>244</v>
      </c>
      <c r="C288" s="64" t="s">
        <v>16</v>
      </c>
      <c r="D288" s="64" t="s">
        <v>16</v>
      </c>
      <c r="E288" s="64" t="s">
        <v>16</v>
      </c>
      <c r="F288" s="64" t="s">
        <v>244</v>
      </c>
      <c r="G288" s="20" t="s">
        <v>194</v>
      </c>
      <c r="H288" s="20">
        <v>6222</v>
      </c>
      <c r="I288" s="20" t="s">
        <v>358</v>
      </c>
      <c r="J288" s="22" t="s">
        <v>643</v>
      </c>
      <c r="K288" s="23">
        <v>1</v>
      </c>
      <c r="L288" s="23">
        <v>1</v>
      </c>
      <c r="M288" s="23">
        <v>3</v>
      </c>
      <c r="N288" s="23">
        <v>3</v>
      </c>
      <c r="O288" s="24" t="s">
        <v>220</v>
      </c>
      <c r="P288" s="20" t="s">
        <v>464</v>
      </c>
      <c r="Q288" s="20" t="s">
        <v>660</v>
      </c>
      <c r="R288" s="20" t="s">
        <v>658</v>
      </c>
      <c r="S288" s="20">
        <v>117</v>
      </c>
      <c r="T288" s="25" t="s">
        <v>661</v>
      </c>
      <c r="U288" s="20" t="s">
        <v>467</v>
      </c>
      <c r="V288" s="20" t="s">
        <v>251</v>
      </c>
      <c r="W288" s="26" t="s">
        <v>662</v>
      </c>
      <c r="X288" s="20">
        <v>13</v>
      </c>
      <c r="Y288" s="20" t="s">
        <v>468</v>
      </c>
      <c r="Z288" s="20" t="str">
        <f t="shared" si="67"/>
        <v>-</v>
      </c>
      <c r="AA288" s="20" t="s">
        <v>469</v>
      </c>
      <c r="AB288" s="20">
        <v>46101</v>
      </c>
      <c r="AC288" s="27">
        <v>770000</v>
      </c>
      <c r="AD288" s="20" t="s">
        <v>281</v>
      </c>
      <c r="AE288" s="20" t="s">
        <v>16</v>
      </c>
      <c r="AF288" s="20" t="s">
        <v>16</v>
      </c>
      <c r="AG288" s="20" t="s">
        <v>16</v>
      </c>
      <c r="AH288" s="20" t="s">
        <v>16</v>
      </c>
      <c r="AI288" s="20" t="s">
        <v>16</v>
      </c>
      <c r="AJ288" s="20" t="s">
        <v>16</v>
      </c>
      <c r="AK288" s="20" t="s">
        <v>16</v>
      </c>
      <c r="AL288" s="20" t="s">
        <v>16</v>
      </c>
      <c r="AM288" s="20" t="s">
        <v>16</v>
      </c>
      <c r="AN288" s="20" t="s">
        <v>16</v>
      </c>
      <c r="AO288" s="20" t="s">
        <v>16</v>
      </c>
      <c r="AP288" s="28" t="s">
        <v>282</v>
      </c>
      <c r="AQ288" s="26">
        <v>42282</v>
      </c>
      <c r="AR288" s="26" t="s">
        <v>16</v>
      </c>
      <c r="AS288" s="20">
        <v>6</v>
      </c>
      <c r="AT288" s="26">
        <v>42317</v>
      </c>
      <c r="AU288" s="26">
        <v>42290</v>
      </c>
      <c r="AV288" s="26">
        <v>42298</v>
      </c>
      <c r="AW288" s="28">
        <v>42304</v>
      </c>
      <c r="AX288" s="28" t="s">
        <v>16</v>
      </c>
      <c r="AY288" s="28" t="s">
        <v>16</v>
      </c>
      <c r="AZ288" s="28" t="s">
        <v>16</v>
      </c>
      <c r="BA288" s="28" t="s">
        <v>16</v>
      </c>
      <c r="BB288" s="29">
        <v>1</v>
      </c>
      <c r="BC288" s="26" t="s">
        <v>371</v>
      </c>
      <c r="BD288" s="26" t="s">
        <v>651</v>
      </c>
      <c r="BE288" s="26">
        <v>42354</v>
      </c>
      <c r="BF288" s="20" t="s">
        <v>652</v>
      </c>
      <c r="BG288" s="30">
        <v>0.3</v>
      </c>
      <c r="BH288" s="27">
        <v>148174942.5</v>
      </c>
      <c r="BI288" s="20">
        <v>1</v>
      </c>
      <c r="BJ288" s="20">
        <v>5</v>
      </c>
      <c r="BK288" s="30">
        <v>0.2</v>
      </c>
      <c r="BL288" s="20">
        <v>98783295</v>
      </c>
      <c r="BM288" s="20">
        <v>39</v>
      </c>
      <c r="BN288" s="20">
        <v>52</v>
      </c>
      <c r="BO288" s="20">
        <v>38</v>
      </c>
      <c r="BP288" s="20" t="s">
        <v>16</v>
      </c>
      <c r="BQ288" s="20" t="s">
        <v>16</v>
      </c>
      <c r="BR288" s="20" t="s">
        <v>16</v>
      </c>
      <c r="BS288" s="20" t="s">
        <v>16</v>
      </c>
      <c r="BT288" s="20">
        <v>167</v>
      </c>
      <c r="BU288" s="20">
        <v>4</v>
      </c>
      <c r="BV288" s="20">
        <v>1</v>
      </c>
      <c r="BW288" s="20">
        <v>40</v>
      </c>
      <c r="BX288" s="20">
        <v>38</v>
      </c>
      <c r="BY288" s="20" t="s">
        <v>289</v>
      </c>
      <c r="BZ288" s="20">
        <v>2</v>
      </c>
      <c r="CA288" s="20" t="s">
        <v>16</v>
      </c>
      <c r="CB288" s="20">
        <v>30</v>
      </c>
      <c r="CC288" s="20">
        <v>0</v>
      </c>
      <c r="CD288" s="20">
        <v>8</v>
      </c>
      <c r="CE288" s="20">
        <f>SUM(CB288:CD288)</f>
        <v>38</v>
      </c>
      <c r="CF288" s="20" t="str">
        <f t="shared" si="77"/>
        <v>YES</v>
      </c>
      <c r="CG288" s="20" t="str">
        <f t="shared" si="78"/>
        <v>YES</v>
      </c>
      <c r="CH288" s="20">
        <v>2</v>
      </c>
      <c r="CI288" s="27">
        <v>38</v>
      </c>
      <c r="CJ288" s="27">
        <v>70864775</v>
      </c>
      <c r="CK288" s="21">
        <v>1</v>
      </c>
      <c r="CL288" s="27">
        <v>70864775</v>
      </c>
      <c r="CM288" s="20" t="s">
        <v>16</v>
      </c>
      <c r="CN288" s="20" t="s">
        <v>16</v>
      </c>
      <c r="CO288" s="20" t="s">
        <v>16</v>
      </c>
      <c r="CP288" s="20" t="s">
        <v>16</v>
      </c>
      <c r="CQ288" s="20" t="s">
        <v>16</v>
      </c>
      <c r="CR288" s="20" t="s">
        <v>16</v>
      </c>
      <c r="CS288" s="27">
        <v>493916475</v>
      </c>
      <c r="CT288" s="79">
        <f>IF(OR(CS288="",CS288="-"),"NA",IF(CS288&gt;10000000000,1,IF(CS288&gt;3000000000,2,IF(CS288&gt;1000000000,3,IF(CS288&gt;600000000,4,IF(CS288&gt;200000000,5,IF(CS288&gt;100000000,6,IF(CS288&gt;50000000,7,IF(CS288&gt;30000000,8,IF(CS288&gt;10000000,9,IF(CS288&gt;7000000,10,IF(CS288&gt;4000000,11,IF(CS288&gt;2000000,12,IF(CS288&gt;1000000,13,IF(CS288&gt;700000,14,IF(CS288&gt;600000,15,IF(CS288&gt;500000,16,IF(CS288&gt;400000,17,IF(CS288&gt;300000,18,IF(CS288&gt;200000,19,IF(CS288&gt;=0,20,ERROR”)))))))))))))))))))))</f>
        <v>5</v>
      </c>
      <c r="CU288" s="27">
        <v>572943111</v>
      </c>
      <c r="CV288" s="27">
        <f t="shared" si="66"/>
        <v>-493146475</v>
      </c>
      <c r="CW288" s="32">
        <v>-640.44996753246755</v>
      </c>
      <c r="CX288" s="32">
        <v>641.44996753246755</v>
      </c>
      <c r="CY288" s="27">
        <v>-572173111</v>
      </c>
      <c r="CZ288" s="20">
        <v>93</v>
      </c>
      <c r="DA288" s="66">
        <f>IF(OR(CZ288="",CZ288="-"),"NA",IF(CZ288&gt;300,1,IF(CZ288&gt;200,2,IF(CZ288&gt;100,3,IF(CZ288&gt;50,4,IF(CZ288&gt;40,5,IF(CZ288&gt;30,6,IF(CZ288&gt;20,7,IF(CZ288&gt;10,8,IF(CZ288&lt;=9,9,”ERROR”))))))))))</f>
        <v>4</v>
      </c>
      <c r="DB288" s="20">
        <v>239</v>
      </c>
      <c r="DC288" s="20">
        <v>7.9666666666666668</v>
      </c>
      <c r="DD288" s="22">
        <v>2E-3</v>
      </c>
      <c r="DE288" s="20">
        <v>1</v>
      </c>
      <c r="DF288" s="20"/>
      <c r="DG288" s="20" t="s">
        <v>653</v>
      </c>
      <c r="DH288" s="20">
        <v>6</v>
      </c>
      <c r="DI288" s="20">
        <v>2</v>
      </c>
      <c r="DJ288" s="20"/>
      <c r="DK288" s="20" t="s">
        <v>16</v>
      </c>
      <c r="DL288" s="20" t="s">
        <v>16</v>
      </c>
      <c r="DM288" s="20" t="s">
        <v>16</v>
      </c>
      <c r="DN288" s="20"/>
      <c r="DO288" s="33">
        <f t="shared" si="69"/>
        <v>2</v>
      </c>
      <c r="DP288" s="33">
        <f t="shared" si="70"/>
        <v>2</v>
      </c>
      <c r="DQ288" s="33">
        <f t="shared" si="71"/>
        <v>0</v>
      </c>
      <c r="DR288" s="33">
        <f t="shared" si="72"/>
        <v>0</v>
      </c>
      <c r="DS288" s="27">
        <f t="shared" si="73"/>
        <v>686442072.09000003</v>
      </c>
      <c r="DT288" s="27">
        <f t="shared" si="74"/>
        <v>686442072.09000003</v>
      </c>
      <c r="DU288" s="27">
        <f t="shared" si="75"/>
        <v>0</v>
      </c>
      <c r="DV288" s="27">
        <f t="shared" si="76"/>
        <v>0</v>
      </c>
      <c r="DW288" s="27">
        <f t="shared" si="79"/>
        <v>343221036.04500002</v>
      </c>
      <c r="DX288" s="20">
        <v>12</v>
      </c>
      <c r="DY288" s="20">
        <v>111</v>
      </c>
      <c r="DZ288" s="20">
        <v>15</v>
      </c>
      <c r="EA288" s="20" t="s">
        <v>16</v>
      </c>
      <c r="EB288" s="20">
        <v>493916475</v>
      </c>
      <c r="EC288" s="30">
        <v>0.1</v>
      </c>
      <c r="ED288" s="20" t="s">
        <v>654</v>
      </c>
      <c r="EE288" s="30">
        <v>0.1</v>
      </c>
      <c r="EF288" s="30">
        <v>0.1</v>
      </c>
      <c r="EG288" s="20" t="s">
        <v>655</v>
      </c>
      <c r="EH288" s="20">
        <v>493916475</v>
      </c>
      <c r="EI288" s="20">
        <v>52</v>
      </c>
      <c r="EJ288" s="20">
        <v>40</v>
      </c>
      <c r="EK288" s="20">
        <v>38</v>
      </c>
      <c r="EL288" s="20" t="s">
        <v>281</v>
      </c>
      <c r="EM288" s="20" t="s">
        <v>652</v>
      </c>
      <c r="EN288" s="20" t="s">
        <v>16</v>
      </c>
      <c r="EO288" s="20" t="s">
        <v>16</v>
      </c>
      <c r="EP288" s="20" t="s">
        <v>16</v>
      </c>
      <c r="EQ288" s="20" t="s">
        <v>16</v>
      </c>
      <c r="ER288" s="20" t="s">
        <v>498</v>
      </c>
      <c r="ES288" s="20" t="s">
        <v>499</v>
      </c>
      <c r="ET288" s="20">
        <v>117</v>
      </c>
      <c r="EU288" s="20">
        <v>11560</v>
      </c>
      <c r="EV288" s="20" t="s">
        <v>500</v>
      </c>
      <c r="EW288" s="20" t="s">
        <v>251</v>
      </c>
      <c r="EX288" s="34">
        <v>40</v>
      </c>
      <c r="EY288" s="74">
        <v>1</v>
      </c>
      <c r="EZ288" s="21"/>
      <c r="FB288" s="58">
        <v>1</v>
      </c>
    </row>
    <row r="289" spans="1:158" s="64" customFormat="1" ht="12.75" customHeight="1" x14ac:dyDescent="0.2">
      <c r="A289" s="64" t="s">
        <v>568</v>
      </c>
      <c r="B289" s="64" t="s">
        <v>241</v>
      </c>
      <c r="C289" s="64">
        <v>970678</v>
      </c>
      <c r="D289" s="64" t="s">
        <v>568</v>
      </c>
      <c r="E289" s="64" t="s">
        <v>569</v>
      </c>
      <c r="F289" s="64" t="s">
        <v>241</v>
      </c>
      <c r="G289" s="20" t="s">
        <v>194</v>
      </c>
      <c r="H289" s="20">
        <v>6220</v>
      </c>
      <c r="I289" s="22" t="s">
        <v>358</v>
      </c>
      <c r="J289" s="22" t="s">
        <v>570</v>
      </c>
      <c r="K289" s="23">
        <v>0</v>
      </c>
      <c r="L289" s="23">
        <v>1</v>
      </c>
      <c r="M289" s="23" t="s">
        <v>16</v>
      </c>
      <c r="N289" s="23">
        <v>1</v>
      </c>
      <c r="O289" s="24" t="s">
        <v>27</v>
      </c>
      <c r="P289" s="20" t="s">
        <v>571</v>
      </c>
      <c r="Q289" s="20" t="s">
        <v>572</v>
      </c>
      <c r="R289" s="20" t="s">
        <v>573</v>
      </c>
      <c r="S289" s="20">
        <v>307</v>
      </c>
      <c r="T289" s="25" t="s">
        <v>574</v>
      </c>
      <c r="U289" s="20" t="s">
        <v>575</v>
      </c>
      <c r="V289" s="20" t="s">
        <v>576</v>
      </c>
      <c r="W289" s="26">
        <v>36381</v>
      </c>
      <c r="X289" s="20">
        <v>17</v>
      </c>
      <c r="Y289" s="20" t="s">
        <v>576</v>
      </c>
      <c r="Z289" s="20" t="str">
        <f t="shared" si="67"/>
        <v>-</v>
      </c>
      <c r="AA289" s="20" t="s">
        <v>577</v>
      </c>
      <c r="AB289" s="20">
        <v>46101</v>
      </c>
      <c r="AC289" s="27">
        <v>50000000</v>
      </c>
      <c r="AD289" s="20" t="s">
        <v>281</v>
      </c>
      <c r="AE289" s="20" t="s">
        <v>16</v>
      </c>
      <c r="AF289" s="20" t="s">
        <v>16</v>
      </c>
      <c r="AG289" s="20" t="s">
        <v>16</v>
      </c>
      <c r="AH289" s="20" t="s">
        <v>16</v>
      </c>
      <c r="AI289" s="20" t="s">
        <v>16</v>
      </c>
      <c r="AJ289" s="20" t="s">
        <v>16</v>
      </c>
      <c r="AK289" s="20" t="s">
        <v>16</v>
      </c>
      <c r="AL289" s="20" t="s">
        <v>16</v>
      </c>
      <c r="AM289" s="20" t="s">
        <v>16</v>
      </c>
      <c r="AN289" s="20" t="s">
        <v>16</v>
      </c>
      <c r="AO289" s="20" t="s">
        <v>16</v>
      </c>
      <c r="AP289" s="26" t="s">
        <v>578</v>
      </c>
      <c r="AQ289" s="26">
        <v>42376</v>
      </c>
      <c r="AR289" s="26" t="s">
        <v>16</v>
      </c>
      <c r="AS289" s="20">
        <v>20</v>
      </c>
      <c r="AT289" s="26">
        <v>42402</v>
      </c>
      <c r="AU289" s="26">
        <v>42381</v>
      </c>
      <c r="AV289" s="26">
        <v>42384</v>
      </c>
      <c r="AW289" s="28">
        <v>42389</v>
      </c>
      <c r="AX289" s="28">
        <v>42391</v>
      </c>
      <c r="AY289" s="28" t="s">
        <v>16</v>
      </c>
      <c r="AZ289" s="28" t="s">
        <v>16</v>
      </c>
      <c r="BA289" s="28" t="s">
        <v>16</v>
      </c>
      <c r="BB289" s="29">
        <v>1</v>
      </c>
      <c r="BC289" s="26" t="s">
        <v>579</v>
      </c>
      <c r="BD289" s="26">
        <v>42526</v>
      </c>
      <c r="BE289" s="26">
        <v>42645</v>
      </c>
      <c r="BF289" s="20" t="s">
        <v>570</v>
      </c>
      <c r="BG289" s="30">
        <v>0.2</v>
      </c>
      <c r="BH289" s="27">
        <v>8264890.0920000002</v>
      </c>
      <c r="BI289" s="20">
        <v>1</v>
      </c>
      <c r="BJ289" s="20">
        <v>10</v>
      </c>
      <c r="BK289" s="22">
        <v>0.2</v>
      </c>
      <c r="BL289" s="20">
        <v>8264890.0920000002</v>
      </c>
      <c r="BM289" s="20">
        <v>3</v>
      </c>
      <c r="BN289" s="20">
        <v>3</v>
      </c>
      <c r="BO289" s="20">
        <v>5</v>
      </c>
      <c r="BP289" s="20">
        <v>5</v>
      </c>
      <c r="BQ289" s="20" t="s">
        <v>16</v>
      </c>
      <c r="BR289" s="20" t="s">
        <v>16</v>
      </c>
      <c r="BS289" s="20" t="s">
        <v>16</v>
      </c>
      <c r="BT289" s="20">
        <v>24</v>
      </c>
      <c r="BU289" s="20">
        <v>7</v>
      </c>
      <c r="BV289" s="20">
        <v>0</v>
      </c>
      <c r="BW289" s="20">
        <v>7</v>
      </c>
      <c r="BX289" s="20">
        <v>6</v>
      </c>
      <c r="BY289" s="20" t="s">
        <v>289</v>
      </c>
      <c r="BZ289" s="20" t="s">
        <v>341</v>
      </c>
      <c r="CA289" s="20" t="s">
        <v>16</v>
      </c>
      <c r="CB289" s="20">
        <v>1</v>
      </c>
      <c r="CC289" s="20">
        <v>0</v>
      </c>
      <c r="CD289" s="20">
        <v>5</v>
      </c>
      <c r="CE289" s="20">
        <f t="shared" si="68"/>
        <v>6</v>
      </c>
      <c r="CF289" s="20" t="str">
        <f t="shared" si="77"/>
        <v>YES</v>
      </c>
      <c r="CG289" s="20" t="str">
        <f t="shared" si="78"/>
        <v>YES</v>
      </c>
      <c r="CH289" s="20">
        <v>1</v>
      </c>
      <c r="CI289" s="27">
        <v>6</v>
      </c>
      <c r="CJ289" s="27" t="s">
        <v>16</v>
      </c>
      <c r="CK289" s="21" t="s">
        <v>4864</v>
      </c>
      <c r="CL289" s="27" t="s">
        <v>16</v>
      </c>
      <c r="CM289" s="20" t="s">
        <v>16</v>
      </c>
      <c r="CN289" s="20" t="s">
        <v>16</v>
      </c>
      <c r="CO289" s="20" t="s">
        <v>16</v>
      </c>
      <c r="CP289" s="20" t="s">
        <v>16</v>
      </c>
      <c r="CQ289" s="20" t="s">
        <v>16</v>
      </c>
      <c r="CR289" s="20" t="s">
        <v>16</v>
      </c>
      <c r="CS289" s="27">
        <v>41324450.460000001</v>
      </c>
      <c r="CT289" s="79">
        <f>IF(OR(CS289="",CS289="-"),"NA",IF(CS289&gt;10000000000,1,IF(CS289&gt;3000000000,2,IF(CS289&gt;1000000000,3,IF(CS289&gt;600000000,4,IF(CS289&gt;200000000,5,IF(CS289&gt;100000000,6,IF(CS289&gt;50000000,7,IF(CS289&gt;30000000,8,IF(CS289&gt;10000000,9,IF(CS289&gt;7000000,10,IF(CS289&gt;4000000,11,IF(CS289&gt;2000000,12,IF(CS289&gt;1000000,13,IF(CS289&gt;700000,14,IF(CS289&gt;600000,15,IF(CS289&gt;500000,16,IF(CS289&gt;400000,17,IF(CS289&gt;300000,18,IF(CS289&gt;200000,19,IF(CS289&gt;=0,20,ERROR”)))))))))))))))))))))</f>
        <v>8</v>
      </c>
      <c r="CU289" s="27">
        <v>47936362.533599995</v>
      </c>
      <c r="CV289" s="27">
        <f t="shared" si="66"/>
        <v>8675549.5399999991</v>
      </c>
      <c r="CW289" s="32">
        <v>0.17351099079999999</v>
      </c>
      <c r="CX289" s="32">
        <v>0.82648900920000001</v>
      </c>
      <c r="CY289" s="27">
        <v>2063637.4664000049</v>
      </c>
      <c r="CZ289" s="20">
        <v>67</v>
      </c>
      <c r="DA289" s="66">
        <f>IF(OR(CZ289="",CZ289="-"),"NA",IF(CZ289&gt;300,1,IF(CZ289&gt;200,2,IF(CZ289&gt;100,3,IF(CZ289&gt;50,4,IF(CZ289&gt;40,5,IF(CZ289&gt;30,6,IF(CZ289&gt;20,7,IF(CZ289&gt;10,8,IF(CZ289&lt;=9,9,”ERROR”))))))))))</f>
        <v>4</v>
      </c>
      <c r="DB289" s="20">
        <v>104</v>
      </c>
      <c r="DC289" s="20">
        <v>3.4666666666666668</v>
      </c>
      <c r="DD289" s="22">
        <v>2E-3</v>
      </c>
      <c r="DE289" s="20">
        <v>0</v>
      </c>
      <c r="DF289" s="20"/>
      <c r="DG289" s="20">
        <v>0</v>
      </c>
      <c r="DH289" s="20">
        <v>0</v>
      </c>
      <c r="DI289" s="20">
        <v>1</v>
      </c>
      <c r="DJ289" s="20">
        <v>0</v>
      </c>
      <c r="DK289" s="20">
        <v>41324450.460000001</v>
      </c>
      <c r="DL289" s="69">
        <v>0</v>
      </c>
      <c r="DM289" s="51">
        <v>42526</v>
      </c>
      <c r="DN289" s="34">
        <v>0</v>
      </c>
      <c r="DO289" s="33">
        <f t="shared" si="69"/>
        <v>2</v>
      </c>
      <c r="DP289" s="33">
        <f t="shared" si="70"/>
        <v>1</v>
      </c>
      <c r="DQ289" s="33">
        <f t="shared" si="71"/>
        <v>0</v>
      </c>
      <c r="DR289" s="33">
        <f t="shared" si="72"/>
        <v>1</v>
      </c>
      <c r="DS289" s="27">
        <f t="shared" si="73"/>
        <v>74901595.430000007</v>
      </c>
      <c r="DT289" s="27">
        <f t="shared" si="74"/>
        <v>41324450.460000001</v>
      </c>
      <c r="DU289" s="27">
        <f t="shared" si="75"/>
        <v>33577144.969999999</v>
      </c>
      <c r="DV289" s="27">
        <f t="shared" si="76"/>
        <v>0</v>
      </c>
      <c r="DW289" s="27">
        <f t="shared" si="79"/>
        <v>37450797.715000004</v>
      </c>
      <c r="DX289" s="20">
        <v>11</v>
      </c>
      <c r="DY289" s="20">
        <v>91</v>
      </c>
      <c r="DZ289" s="20">
        <v>14</v>
      </c>
      <c r="EA289" s="20">
        <v>4.8</v>
      </c>
      <c r="EB289" s="20">
        <v>41324450.460000001</v>
      </c>
      <c r="EC289" s="27">
        <v>0</v>
      </c>
      <c r="ED289" s="20" t="s">
        <v>16</v>
      </c>
      <c r="EE289" s="30">
        <v>0.1</v>
      </c>
      <c r="EF289" s="30">
        <v>0.1</v>
      </c>
      <c r="EG289" s="27" t="s">
        <v>602</v>
      </c>
      <c r="EH289" s="20">
        <v>41324450.460000001</v>
      </c>
      <c r="EI289" s="20">
        <v>5</v>
      </c>
      <c r="EJ289" s="20">
        <v>7</v>
      </c>
      <c r="EK289" s="20">
        <v>6</v>
      </c>
      <c r="EL289" s="20" t="s">
        <v>281</v>
      </c>
      <c r="EM289" s="20" t="s">
        <v>570</v>
      </c>
      <c r="EN289" s="20" t="s">
        <v>16</v>
      </c>
      <c r="EO289" s="20" t="s">
        <v>16</v>
      </c>
      <c r="EP289" s="20" t="s">
        <v>16</v>
      </c>
      <c r="EQ289" s="20">
        <v>24</v>
      </c>
      <c r="ER289" s="20" t="s">
        <v>606</v>
      </c>
      <c r="ES289" s="20" t="s">
        <v>608</v>
      </c>
      <c r="ET289" s="20">
        <v>307</v>
      </c>
      <c r="EU289" s="20">
        <v>50090</v>
      </c>
      <c r="EV289" s="20" t="s">
        <v>609</v>
      </c>
      <c r="EW289" s="20" t="s">
        <v>576</v>
      </c>
      <c r="EX289" s="34">
        <v>45</v>
      </c>
      <c r="EY289" s="58">
        <v>1</v>
      </c>
      <c r="EZ289" s="21"/>
      <c r="FB289" s="58"/>
    </row>
    <row r="290" spans="1:158" s="64" customFormat="1" ht="12.75" customHeight="1" x14ac:dyDescent="0.2">
      <c r="A290" s="64" t="s">
        <v>959</v>
      </c>
      <c r="B290" s="64" t="s">
        <v>413</v>
      </c>
      <c r="C290" s="64">
        <v>787229</v>
      </c>
      <c r="D290" s="64" t="s">
        <v>959</v>
      </c>
      <c r="E290" s="64" t="s">
        <v>960</v>
      </c>
      <c r="F290" s="64" t="s">
        <v>413</v>
      </c>
      <c r="G290" s="20" t="s">
        <v>194</v>
      </c>
      <c r="H290" s="20">
        <v>6250</v>
      </c>
      <c r="I290" s="22" t="s">
        <v>323</v>
      </c>
      <c r="J290" s="22" t="s">
        <v>943</v>
      </c>
      <c r="K290" s="23">
        <v>0</v>
      </c>
      <c r="L290" s="23">
        <v>1</v>
      </c>
      <c r="M290" s="23" t="s">
        <v>16</v>
      </c>
      <c r="N290" s="23">
        <v>1</v>
      </c>
      <c r="O290" s="24" t="s">
        <v>476</v>
      </c>
      <c r="P290" s="20" t="s">
        <v>961</v>
      </c>
      <c r="Q290" s="20" t="s">
        <v>962</v>
      </c>
      <c r="R290" s="20" t="s">
        <v>963</v>
      </c>
      <c r="S290" s="20">
        <v>16</v>
      </c>
      <c r="T290" s="25" t="s">
        <v>731</v>
      </c>
      <c r="U290" s="20" t="s">
        <v>467</v>
      </c>
      <c r="V290" s="20" t="s">
        <v>251</v>
      </c>
      <c r="W290" s="26" t="s">
        <v>964</v>
      </c>
      <c r="X290" s="20">
        <v>61</v>
      </c>
      <c r="Y290" s="20" t="s">
        <v>251</v>
      </c>
      <c r="Z290" s="20" t="str">
        <f t="shared" si="67"/>
        <v>-</v>
      </c>
      <c r="AA290" s="20" t="s">
        <v>965</v>
      </c>
      <c r="AB290" s="20">
        <v>46101</v>
      </c>
      <c r="AC290" s="27">
        <v>9000000</v>
      </c>
      <c r="AD290" s="20" t="s">
        <v>281</v>
      </c>
      <c r="AE290" s="20" t="s">
        <v>16</v>
      </c>
      <c r="AF290" s="20" t="s">
        <v>16</v>
      </c>
      <c r="AG290" s="20" t="s">
        <v>16</v>
      </c>
      <c r="AH290" s="20" t="s">
        <v>16</v>
      </c>
      <c r="AI290" s="20" t="s">
        <v>16</v>
      </c>
      <c r="AJ290" s="20" t="s">
        <v>16</v>
      </c>
      <c r="AK290" s="20" t="s">
        <v>16</v>
      </c>
      <c r="AL290" s="20" t="s">
        <v>16</v>
      </c>
      <c r="AM290" s="20" t="s">
        <v>16</v>
      </c>
      <c r="AN290" s="20" t="s">
        <v>16</v>
      </c>
      <c r="AO290" s="20" t="s">
        <v>16</v>
      </c>
      <c r="AP290" s="26" t="s">
        <v>966</v>
      </c>
      <c r="AQ290" s="26" t="s">
        <v>16</v>
      </c>
      <c r="AR290" s="26" t="s">
        <v>16</v>
      </c>
      <c r="AS290" s="20" t="s">
        <v>16</v>
      </c>
      <c r="AT290" s="26" t="s">
        <v>967</v>
      </c>
      <c r="AU290" s="26">
        <v>42220</v>
      </c>
      <c r="AV290" s="26" t="s">
        <v>16</v>
      </c>
      <c r="AW290" s="28" t="s">
        <v>16</v>
      </c>
      <c r="AX290" s="28" t="s">
        <v>16</v>
      </c>
      <c r="AY290" s="28" t="s">
        <v>16</v>
      </c>
      <c r="AZ290" s="28" t="s">
        <v>16</v>
      </c>
      <c r="BA290" s="28" t="s">
        <v>16</v>
      </c>
      <c r="BB290" s="29">
        <v>0</v>
      </c>
      <c r="BC290" s="26">
        <v>42139</v>
      </c>
      <c r="BD290" s="26">
        <v>42243</v>
      </c>
      <c r="BE290" s="26">
        <v>42124</v>
      </c>
      <c r="BF290" s="20" t="s">
        <v>968</v>
      </c>
      <c r="BG290" s="30">
        <v>0.2</v>
      </c>
      <c r="BH290" s="27">
        <v>1516480.8640000001</v>
      </c>
      <c r="BI290" s="20">
        <v>1</v>
      </c>
      <c r="BJ290" s="20">
        <v>10</v>
      </c>
      <c r="BK290" s="22">
        <v>0.66666666666227048</v>
      </c>
      <c r="BL290" s="27">
        <v>5054936.2132999999</v>
      </c>
      <c r="BM290" s="20">
        <v>2</v>
      </c>
      <c r="BN290" s="20" t="s">
        <v>16</v>
      </c>
      <c r="BO290" s="20" t="s">
        <v>16</v>
      </c>
      <c r="BP290" s="20" t="s">
        <v>16</v>
      </c>
      <c r="BQ290" s="20" t="s">
        <v>16</v>
      </c>
      <c r="BR290" s="20" t="s">
        <v>16</v>
      </c>
      <c r="BS290" s="20" t="s">
        <v>16</v>
      </c>
      <c r="BT290" s="20">
        <v>0</v>
      </c>
      <c r="BU290" s="20">
        <v>58</v>
      </c>
      <c r="BV290" s="20">
        <v>0</v>
      </c>
      <c r="BW290" s="20">
        <v>2</v>
      </c>
      <c r="BX290" s="20">
        <v>0</v>
      </c>
      <c r="BY290" s="20">
        <v>0</v>
      </c>
      <c r="BZ290" s="20">
        <v>0</v>
      </c>
      <c r="CA290" s="20">
        <v>0</v>
      </c>
      <c r="CB290" s="20">
        <v>0</v>
      </c>
      <c r="CC290" s="20">
        <v>0</v>
      </c>
      <c r="CD290" s="20">
        <v>0</v>
      </c>
      <c r="CE290" s="20">
        <f t="shared" si="68"/>
        <v>0</v>
      </c>
      <c r="CF290" s="20" t="str">
        <f t="shared" si="77"/>
        <v>YES</v>
      </c>
      <c r="CG290" s="20" t="str">
        <f t="shared" si="78"/>
        <v>YES</v>
      </c>
      <c r="CH290" s="20">
        <v>2</v>
      </c>
      <c r="CI290" s="27">
        <v>0</v>
      </c>
      <c r="CJ290" s="27">
        <v>1775694.92</v>
      </c>
      <c r="CK290" s="21">
        <v>1</v>
      </c>
      <c r="CL290" s="27">
        <v>1775694.92</v>
      </c>
      <c r="CM290" s="20" t="s">
        <v>16</v>
      </c>
      <c r="CN290" s="20" t="s">
        <v>16</v>
      </c>
      <c r="CO290" s="20" t="s">
        <v>16</v>
      </c>
      <c r="CP290" s="20" t="s">
        <v>16</v>
      </c>
      <c r="CQ290" s="20" t="s">
        <v>16</v>
      </c>
      <c r="CR290" s="20" t="s">
        <v>16</v>
      </c>
      <c r="CS290" s="27">
        <v>7582404.3200000003</v>
      </c>
      <c r="CT290" s="79">
        <f>IF(OR(CS290="",CS290="-"),"NA",IF(CS290&gt;10000000000,1,IF(CS290&gt;3000000000,2,IF(CS290&gt;1000000000,3,IF(CS290&gt;600000000,4,IF(CS290&gt;200000000,5,IF(CS290&gt;100000000,6,IF(CS290&gt;50000000,7,IF(CS290&gt;30000000,8,IF(CS290&gt;10000000,9,IF(CS290&gt;7000000,10,IF(CS290&gt;4000000,11,IF(CS290&gt;2000000,12,IF(CS290&gt;1000000,13,IF(CS290&gt;700000,14,IF(CS290&gt;600000,15,IF(CS290&gt;500000,16,IF(CS290&gt;400000,17,IF(CS290&gt;300000,18,IF(CS290&gt;200000,19,IF(CS290&gt;=0,20,ERROR”)))))))))))))))))))))</f>
        <v>10</v>
      </c>
      <c r="CU290" s="27">
        <v>8795589.0111999996</v>
      </c>
      <c r="CV290" s="27">
        <f t="shared" si="66"/>
        <v>1417595.6799999997</v>
      </c>
      <c r="CW290" s="32">
        <v>0.15751063111111108</v>
      </c>
      <c r="CX290" s="32">
        <v>0.84248936888888892</v>
      </c>
      <c r="CY290" s="27">
        <v>204410.9888000004</v>
      </c>
      <c r="CZ290" s="20">
        <v>50</v>
      </c>
      <c r="DA290" s="66">
        <f>IF(OR(CZ290="",CZ290="-"),"NA",IF(CZ290&gt;300,1,IF(CZ290&gt;200,2,IF(CZ290&gt;100,3,IF(CZ290&gt;50,4,IF(CZ290&gt;40,5,IF(CZ290&gt;30,6,IF(CZ290&gt;20,7,IF(CZ290&gt;10,8,IF(CZ290&lt;=9,9,”ERROR”))))))))))</f>
        <v>5</v>
      </c>
      <c r="DB290" s="20">
        <v>104</v>
      </c>
      <c r="DC290" s="20">
        <v>3.4666666666666668</v>
      </c>
      <c r="DD290" s="30">
        <v>0.05</v>
      </c>
      <c r="DE290" s="20">
        <v>0</v>
      </c>
      <c r="DF290" s="20"/>
      <c r="DG290" s="20">
        <v>0</v>
      </c>
      <c r="DH290" s="20">
        <v>0</v>
      </c>
      <c r="DI290" s="20">
        <v>1</v>
      </c>
      <c r="DJ290" s="20">
        <v>0</v>
      </c>
      <c r="DK290" s="20">
        <v>4991174.87</v>
      </c>
      <c r="DL290" s="68">
        <v>2591229.4500000002</v>
      </c>
      <c r="DM290" s="20" t="s">
        <v>969</v>
      </c>
      <c r="DN290" s="34">
        <v>0</v>
      </c>
      <c r="DO290" s="33">
        <f t="shared" si="69"/>
        <v>1</v>
      </c>
      <c r="DP290" s="33">
        <f t="shared" si="70"/>
        <v>1</v>
      </c>
      <c r="DQ290" s="33">
        <f t="shared" si="71"/>
        <v>0</v>
      </c>
      <c r="DR290" s="33">
        <f t="shared" si="72"/>
        <v>0</v>
      </c>
      <c r="DS290" s="27">
        <f t="shared" si="73"/>
        <v>7582404.3200000003</v>
      </c>
      <c r="DT290" s="27">
        <f t="shared" si="74"/>
        <v>7582404.3200000003</v>
      </c>
      <c r="DU290" s="27">
        <f t="shared" si="75"/>
        <v>0</v>
      </c>
      <c r="DV290" s="27">
        <f t="shared" si="76"/>
        <v>0</v>
      </c>
      <c r="DW290" s="27">
        <f t="shared" si="79"/>
        <v>7582404.3200000003</v>
      </c>
      <c r="DX290" s="20">
        <v>11</v>
      </c>
      <c r="DY290" s="20">
        <v>72</v>
      </c>
      <c r="DZ290" s="20">
        <v>10</v>
      </c>
      <c r="EA290" s="27">
        <v>5054936.2132999999</v>
      </c>
      <c r="EB290" s="20">
        <v>7582404.3200000003</v>
      </c>
      <c r="EC290" s="27">
        <v>0</v>
      </c>
      <c r="ED290" s="20" t="s">
        <v>16</v>
      </c>
      <c r="EE290" s="30">
        <v>0.1</v>
      </c>
      <c r="EF290" s="30">
        <v>0.1</v>
      </c>
      <c r="EG290" s="20" t="s">
        <v>970</v>
      </c>
      <c r="EH290" s="20">
        <v>7582404.3200000003</v>
      </c>
      <c r="EI290" s="20">
        <v>2</v>
      </c>
      <c r="EJ290" s="20">
        <v>2</v>
      </c>
      <c r="EK290" s="20">
        <v>0</v>
      </c>
      <c r="EL290" s="20" t="s">
        <v>281</v>
      </c>
      <c r="EM290" s="20" t="s">
        <v>968</v>
      </c>
      <c r="EN290" s="20" t="s">
        <v>16</v>
      </c>
      <c r="EO290" s="20" t="s">
        <v>16</v>
      </c>
      <c r="EP290" s="20" t="s">
        <v>16</v>
      </c>
      <c r="EQ290" s="20">
        <v>0</v>
      </c>
      <c r="ER290" s="20" t="s">
        <v>971</v>
      </c>
      <c r="ES290" s="20" t="s">
        <v>972</v>
      </c>
      <c r="ET290" s="20">
        <v>16</v>
      </c>
      <c r="EU290" s="20">
        <v>11560</v>
      </c>
      <c r="EV290" s="20" t="s">
        <v>500</v>
      </c>
      <c r="EW290" s="20" t="s">
        <v>251</v>
      </c>
      <c r="EX290" s="34">
        <v>20</v>
      </c>
      <c r="EY290" s="58">
        <v>1</v>
      </c>
      <c r="EZ290" s="21"/>
      <c r="FB290" s="58"/>
    </row>
    <row r="291" spans="1:158" s="64" customFormat="1" ht="12.75" customHeight="1" x14ac:dyDescent="0.2">
      <c r="A291" s="64" t="s">
        <v>982</v>
      </c>
      <c r="B291" s="64" t="s">
        <v>427</v>
      </c>
      <c r="C291" s="64">
        <v>790372</v>
      </c>
      <c r="D291" s="64" t="s">
        <v>982</v>
      </c>
      <c r="E291" s="64" t="s">
        <v>983</v>
      </c>
      <c r="F291" s="64" t="s">
        <v>427</v>
      </c>
      <c r="G291" s="20" t="s">
        <v>194</v>
      </c>
      <c r="H291" s="20">
        <v>6220</v>
      </c>
      <c r="I291" s="30" t="s">
        <v>358</v>
      </c>
      <c r="J291" s="22" t="s">
        <v>984</v>
      </c>
      <c r="K291" s="23">
        <v>0</v>
      </c>
      <c r="L291" s="23">
        <v>1</v>
      </c>
      <c r="M291" s="23" t="s">
        <v>16</v>
      </c>
      <c r="N291" s="23">
        <v>1</v>
      </c>
      <c r="O291" s="24" t="s">
        <v>985</v>
      </c>
      <c r="P291" s="20" t="s">
        <v>986</v>
      </c>
      <c r="Q291" s="20" t="s">
        <v>987</v>
      </c>
      <c r="R291" s="20" t="s">
        <v>988</v>
      </c>
      <c r="S291" s="20">
        <v>51</v>
      </c>
      <c r="T291" s="25" t="s">
        <v>989</v>
      </c>
      <c r="U291" s="20" t="s">
        <v>807</v>
      </c>
      <c r="V291" s="20" t="s">
        <v>251</v>
      </c>
      <c r="W291" s="26" t="s">
        <v>990</v>
      </c>
      <c r="X291" s="20">
        <v>234</v>
      </c>
      <c r="Y291" s="20" t="s">
        <v>251</v>
      </c>
      <c r="Z291" s="20" t="str">
        <f t="shared" si="67"/>
        <v>-</v>
      </c>
      <c r="AA291" s="20" t="s">
        <v>991</v>
      </c>
      <c r="AB291" s="20">
        <v>46101</v>
      </c>
      <c r="AC291" s="27">
        <v>2550000</v>
      </c>
      <c r="AD291" s="20" t="s">
        <v>281</v>
      </c>
      <c r="AE291" s="20" t="s">
        <v>16</v>
      </c>
      <c r="AF291" s="20" t="s">
        <v>16</v>
      </c>
      <c r="AG291" s="20" t="s">
        <v>16</v>
      </c>
      <c r="AH291" s="20" t="s">
        <v>16</v>
      </c>
      <c r="AI291" s="20" t="s">
        <v>16</v>
      </c>
      <c r="AJ291" s="20" t="s">
        <v>16</v>
      </c>
      <c r="AK291" s="20"/>
      <c r="AL291" s="20" t="s">
        <v>16</v>
      </c>
      <c r="AM291" s="20" t="s">
        <v>16</v>
      </c>
      <c r="AN291" s="20" t="s">
        <v>16</v>
      </c>
      <c r="AO291" s="20" t="s">
        <v>16</v>
      </c>
      <c r="AP291" s="26" t="s">
        <v>978</v>
      </c>
      <c r="AQ291" s="26" t="s">
        <v>979</v>
      </c>
      <c r="AR291" s="26" t="s">
        <v>16</v>
      </c>
      <c r="AS291" s="20">
        <v>1</v>
      </c>
      <c r="AT291" s="26">
        <v>42109</v>
      </c>
      <c r="AU291" s="26">
        <v>42189</v>
      </c>
      <c r="AV291" s="26" t="s">
        <v>16</v>
      </c>
      <c r="AW291" s="28" t="s">
        <v>16</v>
      </c>
      <c r="AX291" s="28" t="s">
        <v>16</v>
      </c>
      <c r="AY291" s="28" t="s">
        <v>16</v>
      </c>
      <c r="AZ291" s="28" t="s">
        <v>16</v>
      </c>
      <c r="BA291" s="28" t="s">
        <v>16</v>
      </c>
      <c r="BB291" s="29">
        <v>0</v>
      </c>
      <c r="BC291" s="26">
        <v>42133</v>
      </c>
      <c r="BD291" s="26">
        <v>42192</v>
      </c>
      <c r="BE291" s="26">
        <v>42118</v>
      </c>
      <c r="BF291" s="20" t="s">
        <v>992</v>
      </c>
      <c r="BG291" s="30">
        <v>0.3</v>
      </c>
      <c r="BH291" s="27">
        <v>420742.25699999998</v>
      </c>
      <c r="BI291" s="20">
        <v>1</v>
      </c>
      <c r="BJ291" s="20">
        <v>5</v>
      </c>
      <c r="BK291" s="22">
        <v>1.0152284228489084</v>
      </c>
      <c r="BL291" s="20">
        <v>1423831.66</v>
      </c>
      <c r="BM291" s="20">
        <v>1</v>
      </c>
      <c r="BN291" s="20" t="s">
        <v>16</v>
      </c>
      <c r="BO291" s="20" t="s">
        <v>16</v>
      </c>
      <c r="BP291" s="20" t="s">
        <v>16</v>
      </c>
      <c r="BQ291" s="20" t="s">
        <v>16</v>
      </c>
      <c r="BR291" s="20" t="s">
        <v>16</v>
      </c>
      <c r="BS291" s="20" t="s">
        <v>16</v>
      </c>
      <c r="BT291" s="20">
        <v>2</v>
      </c>
      <c r="BU291" s="20">
        <v>0</v>
      </c>
      <c r="BV291" s="20">
        <v>0</v>
      </c>
      <c r="BW291" s="20">
        <v>6</v>
      </c>
      <c r="BX291" s="20">
        <v>1</v>
      </c>
      <c r="BY291" s="20" t="s">
        <v>341</v>
      </c>
      <c r="BZ291" s="20" t="s">
        <v>16</v>
      </c>
      <c r="CA291" s="20" t="s">
        <v>16</v>
      </c>
      <c r="CB291" s="20">
        <v>0</v>
      </c>
      <c r="CC291" s="20">
        <v>0</v>
      </c>
      <c r="CD291" s="20">
        <v>1</v>
      </c>
      <c r="CE291" s="20">
        <f t="shared" si="68"/>
        <v>1</v>
      </c>
      <c r="CF291" s="20" t="str">
        <f t="shared" si="77"/>
        <v>YES</v>
      </c>
      <c r="CG291" s="20" t="str">
        <f t="shared" si="78"/>
        <v>YES</v>
      </c>
      <c r="CH291" s="20">
        <v>5</v>
      </c>
      <c r="CI291" s="27">
        <v>1</v>
      </c>
      <c r="CJ291" s="27">
        <v>751363.53</v>
      </c>
      <c r="CK291" s="21">
        <v>1</v>
      </c>
      <c r="CL291" s="27">
        <v>1018436.26</v>
      </c>
      <c r="CM291" s="20" t="s">
        <v>16</v>
      </c>
      <c r="CN291" s="20" t="s">
        <v>16</v>
      </c>
      <c r="CO291" s="20" t="s">
        <v>16</v>
      </c>
      <c r="CP291" s="20" t="s">
        <v>16</v>
      </c>
      <c r="CQ291" s="20" t="s">
        <v>16</v>
      </c>
      <c r="CR291" s="20" t="s">
        <v>16</v>
      </c>
      <c r="CS291" s="27">
        <v>1402474.19</v>
      </c>
      <c r="CT291" s="79">
        <f>IF(OR(CS291="",CS291="-"),"NA",IF(CS291&gt;10000000000,1,IF(CS291&gt;3000000000,2,IF(CS291&gt;1000000000,3,IF(CS291&gt;600000000,4,IF(CS291&gt;200000000,5,IF(CS291&gt;100000000,6,IF(CS291&gt;50000000,7,IF(CS291&gt;30000000,8,IF(CS291&gt;10000000,9,IF(CS291&gt;7000000,10,IF(CS291&gt;4000000,11,IF(CS291&gt;2000000,12,IF(CS291&gt;1000000,13,IF(CS291&gt;700000,14,IF(CS291&gt;600000,15,IF(CS291&gt;500000,16,IF(CS291&gt;400000,17,IF(CS291&gt;300000,18,IF(CS291&gt;200000,19,IF(CS291&gt;=0,20,ERROR”)))))))))))))))))))))</f>
        <v>13</v>
      </c>
      <c r="CU291" s="27">
        <v>1626870.0603999998</v>
      </c>
      <c r="CV291" s="27">
        <f t="shared" si="66"/>
        <v>1147525.81</v>
      </c>
      <c r="CW291" s="32">
        <v>0.45001012156862746</v>
      </c>
      <c r="CX291" s="32">
        <v>0.54998987843137248</v>
      </c>
      <c r="CY291" s="27">
        <v>923129.93960000016</v>
      </c>
      <c r="CZ291" s="20">
        <v>40</v>
      </c>
      <c r="DA291" s="66">
        <f>IF(OR(CZ291="",CZ291="-"),"NA",IF(CZ291&gt;300,1,IF(CZ291&gt;200,2,IF(CZ291&gt;100,3,IF(CZ291&gt;50,4,IF(CZ291&gt;40,5,IF(CZ291&gt;30,6,IF(CZ291&gt;20,7,IF(CZ291&gt;10,8,IF(CZ291&lt;=9,9,”ERROR”))))))))))</f>
        <v>6</v>
      </c>
      <c r="DB291" s="20">
        <v>59</v>
      </c>
      <c r="DC291" s="20">
        <v>1.9666666666666666</v>
      </c>
      <c r="DD291" s="30">
        <v>0.05</v>
      </c>
      <c r="DE291" s="20">
        <v>0</v>
      </c>
      <c r="DF291" s="20"/>
      <c r="DG291" s="20">
        <v>0</v>
      </c>
      <c r="DH291" s="20">
        <v>0</v>
      </c>
      <c r="DI291" s="20">
        <v>1</v>
      </c>
      <c r="DJ291" s="20">
        <v>0</v>
      </c>
      <c r="DK291" s="20">
        <v>1238660.69</v>
      </c>
      <c r="DL291" s="68">
        <v>163813.5</v>
      </c>
      <c r="DM291" s="51">
        <v>42192</v>
      </c>
      <c r="DN291" s="34">
        <v>0</v>
      </c>
      <c r="DO291" s="33">
        <f t="shared" si="69"/>
        <v>1</v>
      </c>
      <c r="DP291" s="33">
        <f t="shared" si="70"/>
        <v>1</v>
      </c>
      <c r="DQ291" s="33">
        <f t="shared" si="71"/>
        <v>0</v>
      </c>
      <c r="DR291" s="33">
        <f t="shared" si="72"/>
        <v>0</v>
      </c>
      <c r="DS291" s="27">
        <f t="shared" si="73"/>
        <v>1402474.19</v>
      </c>
      <c r="DT291" s="27">
        <f t="shared" si="74"/>
        <v>1402474.19</v>
      </c>
      <c r="DU291" s="27">
        <f t="shared" si="75"/>
        <v>0</v>
      </c>
      <c r="DV291" s="27">
        <f t="shared" si="76"/>
        <v>0</v>
      </c>
      <c r="DW291" s="27">
        <f t="shared" si="79"/>
        <v>1402474.19</v>
      </c>
      <c r="DX291" s="20">
        <v>12</v>
      </c>
      <c r="DY291" s="20">
        <v>78</v>
      </c>
      <c r="DZ291" s="20">
        <v>10</v>
      </c>
      <c r="EA291" s="20">
        <v>1423831.66</v>
      </c>
      <c r="EB291" s="20">
        <v>1402474.19</v>
      </c>
      <c r="EC291" s="30">
        <v>0.1</v>
      </c>
      <c r="ED291" s="27" t="s">
        <v>993</v>
      </c>
      <c r="EE291" s="30">
        <v>0.1</v>
      </c>
      <c r="EF291" s="30">
        <v>0.1</v>
      </c>
      <c r="EG291" s="20" t="s">
        <v>316</v>
      </c>
      <c r="EH291" s="20">
        <v>1402474.19</v>
      </c>
      <c r="EI291" s="20">
        <v>1</v>
      </c>
      <c r="EJ291" s="20">
        <v>6</v>
      </c>
      <c r="EK291" s="20">
        <v>1</v>
      </c>
      <c r="EL291" s="20" t="s">
        <v>281</v>
      </c>
      <c r="EM291" s="20" t="s">
        <v>992</v>
      </c>
      <c r="EN291" s="20" t="s">
        <v>16</v>
      </c>
      <c r="EO291" s="20" t="s">
        <v>16</v>
      </c>
      <c r="EP291" s="20" t="s">
        <v>16</v>
      </c>
      <c r="EQ291" s="20">
        <v>2</v>
      </c>
      <c r="ER291" s="20" t="s">
        <v>994</v>
      </c>
      <c r="ES291" s="20" t="s">
        <v>995</v>
      </c>
      <c r="ET291" s="20">
        <v>51</v>
      </c>
      <c r="EU291" s="20">
        <v>4230</v>
      </c>
      <c r="EV291" s="20" t="s">
        <v>811</v>
      </c>
      <c r="EW291" s="20" t="s">
        <v>251</v>
      </c>
      <c r="EX291" s="34">
        <v>15</v>
      </c>
      <c r="EY291" s="58">
        <v>1</v>
      </c>
      <c r="EZ291" s="21"/>
      <c r="FB291" s="58"/>
    </row>
    <row r="292" spans="1:158" s="64" customFormat="1" ht="12.75" customHeight="1" x14ac:dyDescent="0.2">
      <c r="A292" s="64" t="s">
        <v>663</v>
      </c>
      <c r="B292" s="64" t="s">
        <v>253</v>
      </c>
      <c r="C292" s="64">
        <v>1010627</v>
      </c>
      <c r="D292" s="64" t="s">
        <v>663</v>
      </c>
      <c r="E292" s="64" t="s">
        <v>664</v>
      </c>
      <c r="F292" s="64" t="s">
        <v>253</v>
      </c>
      <c r="G292" s="54" t="s">
        <v>194</v>
      </c>
      <c r="H292" s="20">
        <v>6220</v>
      </c>
      <c r="I292" s="22" t="s">
        <v>358</v>
      </c>
      <c r="J292" s="22" t="s">
        <v>665</v>
      </c>
      <c r="K292" s="23">
        <v>0</v>
      </c>
      <c r="L292" s="23">
        <v>1</v>
      </c>
      <c r="M292" s="23" t="s">
        <v>16</v>
      </c>
      <c r="N292" s="23">
        <v>1</v>
      </c>
      <c r="O292" s="24" t="s">
        <v>586</v>
      </c>
      <c r="P292" s="20" t="s">
        <v>666</v>
      </c>
      <c r="Q292" s="20" t="s">
        <v>667</v>
      </c>
      <c r="R292" s="20" t="s">
        <v>668</v>
      </c>
      <c r="S292" s="20">
        <v>1630</v>
      </c>
      <c r="T292" s="25" t="s">
        <v>669</v>
      </c>
      <c r="U292" s="20" t="s">
        <v>365</v>
      </c>
      <c r="V292" s="20" t="s">
        <v>251</v>
      </c>
      <c r="W292" s="26">
        <v>32062</v>
      </c>
      <c r="X292" s="20">
        <v>114</v>
      </c>
      <c r="Y292" s="20" t="s">
        <v>251</v>
      </c>
      <c r="Z292" s="20" t="str">
        <f t="shared" si="67"/>
        <v>-</v>
      </c>
      <c r="AA292" s="20" t="s">
        <v>670</v>
      </c>
      <c r="AB292" s="20">
        <v>46101</v>
      </c>
      <c r="AC292" s="27">
        <v>15600000</v>
      </c>
      <c r="AD292" s="20" t="s">
        <v>281</v>
      </c>
      <c r="AE292" s="20" t="s">
        <v>16</v>
      </c>
      <c r="AF292" s="20" t="s">
        <v>16</v>
      </c>
      <c r="AG292" s="20" t="s">
        <v>16</v>
      </c>
      <c r="AH292" s="20" t="s">
        <v>16</v>
      </c>
      <c r="AI292" s="20" t="s">
        <v>16</v>
      </c>
      <c r="AJ292" s="20" t="s">
        <v>16</v>
      </c>
      <c r="AK292" s="20" t="s">
        <v>16</v>
      </c>
      <c r="AL292" s="20" t="s">
        <v>16</v>
      </c>
      <c r="AM292" s="20" t="s">
        <v>16</v>
      </c>
      <c r="AN292" s="20" t="s">
        <v>16</v>
      </c>
      <c r="AO292" s="20" t="s">
        <v>16</v>
      </c>
      <c r="AP292" s="26" t="s">
        <v>671</v>
      </c>
      <c r="AQ292" s="26">
        <v>42432</v>
      </c>
      <c r="AR292" s="26" t="s">
        <v>16</v>
      </c>
      <c r="AS292" s="20">
        <v>3</v>
      </c>
      <c r="AT292" s="26">
        <v>42458</v>
      </c>
      <c r="AU292" s="26">
        <v>42438</v>
      </c>
      <c r="AV292" s="26">
        <v>42443</v>
      </c>
      <c r="AW292" s="28" t="s">
        <v>16</v>
      </c>
      <c r="AX292" s="28" t="s">
        <v>16</v>
      </c>
      <c r="AY292" s="28" t="s">
        <v>16</v>
      </c>
      <c r="AZ292" s="28" t="s">
        <v>16</v>
      </c>
      <c r="BA292" s="28" t="s">
        <v>16</v>
      </c>
      <c r="BB292" s="29">
        <v>1</v>
      </c>
      <c r="BC292" s="26" t="s">
        <v>672</v>
      </c>
      <c r="BD292" s="26">
        <v>43070</v>
      </c>
      <c r="BE292" s="26">
        <v>42708</v>
      </c>
      <c r="BF292" s="20" t="s">
        <v>673</v>
      </c>
      <c r="BG292" s="30">
        <v>0.2</v>
      </c>
      <c r="BH292" s="27">
        <v>2599852.5</v>
      </c>
      <c r="BI292" s="20">
        <v>1</v>
      </c>
      <c r="BJ292" s="20">
        <v>5</v>
      </c>
      <c r="BK292" s="22">
        <v>0.2212389379782122</v>
      </c>
      <c r="BL292" s="20">
        <v>2875943.03</v>
      </c>
      <c r="BM292" s="20">
        <v>14</v>
      </c>
      <c r="BN292" s="20">
        <v>15</v>
      </c>
      <c r="BO292" s="20" t="s">
        <v>16</v>
      </c>
      <c r="BP292" s="20" t="s">
        <v>16</v>
      </c>
      <c r="BQ292" s="20" t="s">
        <v>16</v>
      </c>
      <c r="BR292" s="20" t="s">
        <v>16</v>
      </c>
      <c r="BS292" s="20" t="s">
        <v>16</v>
      </c>
      <c r="BT292" s="20">
        <v>78</v>
      </c>
      <c r="BU292" s="20">
        <v>41</v>
      </c>
      <c r="BV292" s="20">
        <v>1</v>
      </c>
      <c r="BW292" s="20">
        <v>15</v>
      </c>
      <c r="BX292" s="20">
        <v>13</v>
      </c>
      <c r="BY292" s="20" t="s">
        <v>289</v>
      </c>
      <c r="BZ292" s="20">
        <v>2</v>
      </c>
      <c r="CA292" s="20" t="s">
        <v>16</v>
      </c>
      <c r="CB292" s="20">
        <v>3</v>
      </c>
      <c r="CC292" s="20">
        <v>0</v>
      </c>
      <c r="CD292" s="20">
        <v>10</v>
      </c>
      <c r="CE292" s="20">
        <f t="shared" si="68"/>
        <v>13</v>
      </c>
      <c r="CF292" s="20" t="str">
        <f t="shared" si="77"/>
        <v>YES</v>
      </c>
      <c r="CG292" s="20" t="str">
        <f t="shared" si="78"/>
        <v>YES</v>
      </c>
      <c r="CH292" s="20">
        <v>2</v>
      </c>
      <c r="CI292" s="27">
        <v>13</v>
      </c>
      <c r="CJ292" s="27">
        <v>1516595.4399999995</v>
      </c>
      <c r="CK292" s="21">
        <v>1</v>
      </c>
      <c r="CL292" s="27">
        <v>1516595.4399999995</v>
      </c>
      <c r="CM292" s="20" t="s">
        <v>16</v>
      </c>
      <c r="CN292" s="20" t="s">
        <v>16</v>
      </c>
      <c r="CO292" s="20" t="s">
        <v>16</v>
      </c>
      <c r="CP292" s="20" t="s">
        <v>16</v>
      </c>
      <c r="CQ292" s="20" t="s">
        <v>16</v>
      </c>
      <c r="CR292" s="20" t="s">
        <v>16</v>
      </c>
      <c r="CS292" s="27">
        <v>12999262.5</v>
      </c>
      <c r="CT292" s="79">
        <f>IF(OR(CS292="",CS292="-"),"NA",IF(CS292&gt;10000000000,1,IF(CS292&gt;3000000000,2,IF(CS292&gt;1000000000,3,IF(CS292&gt;600000000,4,IF(CS292&gt;200000000,5,IF(CS292&gt;100000000,6,IF(CS292&gt;50000000,7,IF(CS292&gt;30000000,8,IF(CS292&gt;10000000,9,IF(CS292&gt;7000000,10,IF(CS292&gt;4000000,11,IF(CS292&gt;2000000,12,IF(CS292&gt;1000000,13,IF(CS292&gt;700000,14,IF(CS292&gt;600000,15,IF(CS292&gt;500000,16,IF(CS292&gt;400000,17,IF(CS292&gt;300000,18,IF(CS292&gt;200000,19,IF(CS292&gt;=0,20,ERROR”)))))))))))))))))))))</f>
        <v>9</v>
      </c>
      <c r="CU292" s="27">
        <v>15079144.499999998</v>
      </c>
      <c r="CV292" s="27">
        <f t="shared" si="66"/>
        <v>2600737.5</v>
      </c>
      <c r="CW292" s="32">
        <v>0.16671394230769232</v>
      </c>
      <c r="CX292" s="32">
        <v>0.83328605769230768</v>
      </c>
      <c r="CY292" s="27">
        <v>520855.50000000186</v>
      </c>
      <c r="CZ292" s="20">
        <v>44</v>
      </c>
      <c r="DA292" s="66">
        <f>IF(OR(CZ292="",CZ292="-"),"NA",IF(CZ292&gt;300,1,IF(CZ292&gt;200,2,IF(CZ292&gt;100,3,IF(CZ292&gt;50,4,IF(CZ292&gt;40,5,IF(CZ292&gt;30,6,IF(CZ292&gt;20,7,IF(CZ292&gt;10,8,IF(CZ292&lt;=9,9,”ERROR”))))))))))</f>
        <v>5</v>
      </c>
      <c r="DB292" s="20">
        <v>597</v>
      </c>
      <c r="DC292" s="20">
        <v>19.899999999999999</v>
      </c>
      <c r="DD292" s="22">
        <v>2E-3</v>
      </c>
      <c r="DE292" s="20">
        <v>1</v>
      </c>
      <c r="DF292" s="20">
        <v>1</v>
      </c>
      <c r="DG292" s="20" t="s">
        <v>674</v>
      </c>
      <c r="DH292" s="20">
        <v>6</v>
      </c>
      <c r="DI292" s="20">
        <v>2</v>
      </c>
      <c r="DJ292" s="20">
        <v>0</v>
      </c>
      <c r="DK292" s="20" t="s">
        <v>16</v>
      </c>
      <c r="DL292" s="20" t="s">
        <v>16</v>
      </c>
      <c r="DM292" s="20" t="s">
        <v>16</v>
      </c>
      <c r="DN292" s="20"/>
      <c r="DO292" s="33">
        <f t="shared" si="69"/>
        <v>3</v>
      </c>
      <c r="DP292" s="33">
        <f t="shared" si="70"/>
        <v>2</v>
      </c>
      <c r="DQ292" s="33">
        <f t="shared" si="71"/>
        <v>0</v>
      </c>
      <c r="DR292" s="33">
        <f t="shared" si="72"/>
        <v>1</v>
      </c>
      <c r="DS292" s="27">
        <f t="shared" si="73"/>
        <v>388206488.08000004</v>
      </c>
      <c r="DT292" s="27">
        <f t="shared" si="74"/>
        <v>384518214.42000002</v>
      </c>
      <c r="DU292" s="27">
        <f t="shared" si="75"/>
        <v>3688273.66</v>
      </c>
      <c r="DV292" s="27">
        <f t="shared" si="76"/>
        <v>0</v>
      </c>
      <c r="DW292" s="27">
        <f t="shared" si="79"/>
        <v>129402162.69333334</v>
      </c>
      <c r="DX292" s="20">
        <v>12</v>
      </c>
      <c r="DY292" s="20">
        <v>80</v>
      </c>
      <c r="DZ292" s="20">
        <v>17</v>
      </c>
      <c r="EA292" s="20">
        <v>2875943.03</v>
      </c>
      <c r="EB292" s="20">
        <v>12999262.5</v>
      </c>
      <c r="EC292" s="27">
        <v>0</v>
      </c>
      <c r="ED292" s="20" t="s">
        <v>16</v>
      </c>
      <c r="EE292" s="30">
        <v>0.1</v>
      </c>
      <c r="EF292" s="30">
        <v>0.1</v>
      </c>
      <c r="EG292" s="27" t="s">
        <v>403</v>
      </c>
      <c r="EH292" s="20">
        <v>12999262.5</v>
      </c>
      <c r="EI292" s="20">
        <v>15</v>
      </c>
      <c r="EJ292" s="20">
        <v>15</v>
      </c>
      <c r="EK292" s="20">
        <v>13</v>
      </c>
      <c r="EL292" s="20" t="s">
        <v>281</v>
      </c>
      <c r="EM292" s="20" t="s">
        <v>673</v>
      </c>
      <c r="EN292" s="20" t="s">
        <v>16</v>
      </c>
      <c r="EO292" s="20" t="s">
        <v>16</v>
      </c>
      <c r="EP292" s="20" t="s">
        <v>16</v>
      </c>
      <c r="EQ292" s="20">
        <v>78</v>
      </c>
      <c r="ER292" s="20" t="s">
        <v>675</v>
      </c>
      <c r="ES292" s="20" t="s">
        <v>676</v>
      </c>
      <c r="ET292" s="20">
        <v>1630</v>
      </c>
      <c r="EU292" s="25" t="s">
        <v>669</v>
      </c>
      <c r="EV292" s="20" t="s">
        <v>406</v>
      </c>
      <c r="EW292" s="20" t="s">
        <v>251</v>
      </c>
      <c r="EX292" s="34">
        <v>30</v>
      </c>
      <c r="EY292" s="58">
        <v>1</v>
      </c>
      <c r="EZ292" s="21"/>
      <c r="FB292" s="58"/>
    </row>
    <row r="293" spans="1:158" s="64" customFormat="1" ht="12.75" customHeight="1" x14ac:dyDescent="0.2">
      <c r="A293" s="64" t="s">
        <v>996</v>
      </c>
      <c r="B293" s="64" t="s">
        <v>429</v>
      </c>
      <c r="C293" s="64">
        <v>830152</v>
      </c>
      <c r="D293" s="64" t="s">
        <v>996</v>
      </c>
      <c r="E293" s="64" t="s">
        <v>997</v>
      </c>
      <c r="F293" s="64" t="s">
        <v>429</v>
      </c>
      <c r="G293" s="54" t="s">
        <v>194</v>
      </c>
      <c r="H293" s="20">
        <v>6250</v>
      </c>
      <c r="I293" s="22" t="s">
        <v>323</v>
      </c>
      <c r="J293" s="22" t="s">
        <v>998</v>
      </c>
      <c r="K293" s="23">
        <v>0</v>
      </c>
      <c r="L293" s="23">
        <v>1</v>
      </c>
      <c r="M293" s="23" t="s">
        <v>16</v>
      </c>
      <c r="N293" s="23">
        <v>1</v>
      </c>
      <c r="O293" s="24" t="s">
        <v>999</v>
      </c>
      <c r="P293" s="20" t="s">
        <v>1000</v>
      </c>
      <c r="Q293" s="20" t="s">
        <v>1001</v>
      </c>
      <c r="R293" s="20" t="s">
        <v>1002</v>
      </c>
      <c r="S293" s="20">
        <v>50</v>
      </c>
      <c r="T293" s="25">
        <v>53237</v>
      </c>
      <c r="U293" s="20" t="s">
        <v>706</v>
      </c>
      <c r="V293" s="20" t="s">
        <v>576</v>
      </c>
      <c r="W293" s="26" t="s">
        <v>1003</v>
      </c>
      <c r="X293" s="20">
        <v>26</v>
      </c>
      <c r="Y293" s="20" t="s">
        <v>251</v>
      </c>
      <c r="Z293" s="20" t="str">
        <f t="shared" si="67"/>
        <v>-</v>
      </c>
      <c r="AA293" s="20" t="s">
        <v>1004</v>
      </c>
      <c r="AB293" s="20">
        <v>46101</v>
      </c>
      <c r="AC293" s="27">
        <v>29000000</v>
      </c>
      <c r="AD293" s="20" t="s">
        <v>281</v>
      </c>
      <c r="AE293" s="20" t="s">
        <v>16</v>
      </c>
      <c r="AF293" s="20" t="s">
        <v>16</v>
      </c>
      <c r="AG293" s="20" t="s">
        <v>16</v>
      </c>
      <c r="AH293" s="20" t="s">
        <v>16</v>
      </c>
      <c r="AI293" s="20" t="s">
        <v>16</v>
      </c>
      <c r="AJ293" s="20" t="s">
        <v>16</v>
      </c>
      <c r="AK293" s="20"/>
      <c r="AL293" s="20" t="s">
        <v>16</v>
      </c>
      <c r="AM293" s="20" t="s">
        <v>16</v>
      </c>
      <c r="AN293" s="20" t="s">
        <v>16</v>
      </c>
      <c r="AO293" s="20" t="s">
        <v>16</v>
      </c>
      <c r="AP293" s="26" t="s">
        <v>1005</v>
      </c>
      <c r="AQ293" s="26" t="s">
        <v>1006</v>
      </c>
      <c r="AR293" s="26" t="s">
        <v>16</v>
      </c>
      <c r="AS293" s="20">
        <v>5</v>
      </c>
      <c r="AT293" s="26">
        <v>42184</v>
      </c>
      <c r="AU293" s="26">
        <v>42174</v>
      </c>
      <c r="AV293" s="26" t="s">
        <v>16</v>
      </c>
      <c r="AW293" s="28" t="s">
        <v>16</v>
      </c>
      <c r="AX293" s="28" t="s">
        <v>16</v>
      </c>
      <c r="AY293" s="28" t="s">
        <v>16</v>
      </c>
      <c r="AZ293" s="28" t="s">
        <v>16</v>
      </c>
      <c r="BA293" s="28" t="s">
        <v>16</v>
      </c>
      <c r="BB293" s="29">
        <v>0</v>
      </c>
      <c r="BC293" s="26">
        <v>42206</v>
      </c>
      <c r="BD293" s="26">
        <v>42735</v>
      </c>
      <c r="BE293" s="26">
        <v>42162</v>
      </c>
      <c r="BF293" s="20" t="s">
        <v>1007</v>
      </c>
      <c r="BG293" s="30">
        <v>0.3</v>
      </c>
      <c r="BH293" s="27">
        <v>4314890.76</v>
      </c>
      <c r="BI293" s="20">
        <v>1</v>
      </c>
      <c r="BJ293" s="20">
        <v>5</v>
      </c>
      <c r="BK293" s="22">
        <v>0.11481056220296988</v>
      </c>
      <c r="BL293" s="20">
        <v>1651316.78</v>
      </c>
      <c r="BM293" s="20">
        <v>4</v>
      </c>
      <c r="BN293" s="20" t="s">
        <v>16</v>
      </c>
      <c r="BO293" s="20" t="s">
        <v>16</v>
      </c>
      <c r="BP293" s="20" t="s">
        <v>16</v>
      </c>
      <c r="BQ293" s="20" t="s">
        <v>16</v>
      </c>
      <c r="BR293" s="20" t="s">
        <v>16</v>
      </c>
      <c r="BS293" s="20" t="s">
        <v>16</v>
      </c>
      <c r="BT293" s="20">
        <v>7</v>
      </c>
      <c r="BU293" s="20">
        <v>0</v>
      </c>
      <c r="BV293" s="20">
        <v>1</v>
      </c>
      <c r="BW293" s="20">
        <v>3</v>
      </c>
      <c r="BX293" s="20">
        <v>1</v>
      </c>
      <c r="BY293" s="20" t="s">
        <v>341</v>
      </c>
      <c r="BZ293" s="20" t="s">
        <v>16</v>
      </c>
      <c r="CA293" s="20" t="s">
        <v>16</v>
      </c>
      <c r="CB293" s="20">
        <v>0</v>
      </c>
      <c r="CC293" s="20">
        <v>0</v>
      </c>
      <c r="CD293" s="20">
        <v>1</v>
      </c>
      <c r="CE293" s="20">
        <f t="shared" si="68"/>
        <v>1</v>
      </c>
      <c r="CF293" s="20" t="str">
        <f t="shared" si="77"/>
        <v>YES</v>
      </c>
      <c r="CG293" s="20" t="str">
        <f t="shared" si="78"/>
        <v>YES</v>
      </c>
      <c r="CH293" s="20">
        <v>2</v>
      </c>
      <c r="CI293" s="27">
        <v>1</v>
      </c>
      <c r="CJ293" s="27">
        <v>10287815.859999999</v>
      </c>
      <c r="CK293" s="21">
        <v>1</v>
      </c>
      <c r="CL293" s="27">
        <v>10287815.859999999</v>
      </c>
      <c r="CM293" s="20" t="s">
        <v>16</v>
      </c>
      <c r="CN293" s="20" t="s">
        <v>16</v>
      </c>
      <c r="CO293" s="20" t="s">
        <v>16</v>
      </c>
      <c r="CP293" s="20" t="s">
        <v>16</v>
      </c>
      <c r="CQ293" s="20" t="s">
        <v>16</v>
      </c>
      <c r="CR293" s="20" t="s">
        <v>16</v>
      </c>
      <c r="CS293" s="27">
        <v>14382969.199999999</v>
      </c>
      <c r="CT293" s="79">
        <f>IF(OR(CS293="",CS293="-"),"NA",IF(CS293&gt;10000000000,1,IF(CS293&gt;3000000000,2,IF(CS293&gt;1000000000,3,IF(CS293&gt;600000000,4,IF(CS293&gt;200000000,5,IF(CS293&gt;100000000,6,IF(CS293&gt;50000000,7,IF(CS293&gt;30000000,8,IF(CS293&gt;10000000,9,IF(CS293&gt;7000000,10,IF(CS293&gt;4000000,11,IF(CS293&gt;2000000,12,IF(CS293&gt;1000000,13,IF(CS293&gt;700000,14,IF(CS293&gt;600000,15,IF(CS293&gt;500000,16,IF(CS293&gt;400000,17,IF(CS293&gt;300000,18,IF(CS293&gt;200000,19,IF(CS293&gt;=0,20,ERROR”)))))))))))))))))))))</f>
        <v>9</v>
      </c>
      <c r="CU293" s="27">
        <v>16684244.271999998</v>
      </c>
      <c r="CV293" s="27">
        <f t="shared" si="66"/>
        <v>14617030.800000001</v>
      </c>
      <c r="CW293" s="32">
        <v>0.50403554482758628</v>
      </c>
      <c r="CX293" s="32">
        <v>0.49596445517241378</v>
      </c>
      <c r="CY293" s="27">
        <v>12315755.728000002</v>
      </c>
      <c r="CZ293" s="20">
        <v>40</v>
      </c>
      <c r="DA293" s="66">
        <f>IF(OR(CZ293="",CZ293="-"),"NA",IF(CZ293&gt;300,1,IF(CZ293&gt;200,2,IF(CZ293&gt;100,3,IF(CZ293&gt;50,4,IF(CZ293&gt;40,5,IF(CZ293&gt;30,6,IF(CZ293&gt;20,7,IF(CZ293&gt;10,8,IF(CZ293&lt;=9,9,”ERROR”))))))))))</f>
        <v>6</v>
      </c>
      <c r="DB293" s="20">
        <v>529</v>
      </c>
      <c r="DC293" s="20">
        <v>17.633333333333333</v>
      </c>
      <c r="DD293" s="22">
        <v>1E-3</v>
      </c>
      <c r="DE293" s="20">
        <v>1</v>
      </c>
      <c r="DF293" s="20">
        <v>1</v>
      </c>
      <c r="DG293" s="20">
        <v>1</v>
      </c>
      <c r="DH293" s="20">
        <v>2</v>
      </c>
      <c r="DI293" s="20">
        <v>0</v>
      </c>
      <c r="DJ293" s="20">
        <v>1</v>
      </c>
      <c r="DK293" s="20" t="s">
        <v>16</v>
      </c>
      <c r="DL293" s="20" t="s">
        <v>16</v>
      </c>
      <c r="DM293" s="20" t="s">
        <v>16</v>
      </c>
      <c r="DN293" s="20"/>
      <c r="DO293" s="33">
        <f t="shared" si="69"/>
        <v>1</v>
      </c>
      <c r="DP293" s="33">
        <f t="shared" si="70"/>
        <v>1</v>
      </c>
      <c r="DQ293" s="33">
        <f t="shared" si="71"/>
        <v>0</v>
      </c>
      <c r="DR293" s="33">
        <f t="shared" si="72"/>
        <v>0</v>
      </c>
      <c r="DS293" s="27">
        <f t="shared" si="73"/>
        <v>14382969.199999999</v>
      </c>
      <c r="DT293" s="27">
        <f t="shared" si="74"/>
        <v>14382969.199999999</v>
      </c>
      <c r="DU293" s="27">
        <f t="shared" si="75"/>
        <v>0</v>
      </c>
      <c r="DV293" s="27">
        <f t="shared" si="76"/>
        <v>0</v>
      </c>
      <c r="DW293" s="27">
        <f t="shared" si="79"/>
        <v>14382969.199999999</v>
      </c>
      <c r="DX293" s="20">
        <v>12</v>
      </c>
      <c r="DY293" s="20">
        <v>79</v>
      </c>
      <c r="DZ293" s="20">
        <v>10</v>
      </c>
      <c r="EA293" s="20">
        <v>1651316.78</v>
      </c>
      <c r="EB293" s="20">
        <v>14382969.199999999</v>
      </c>
      <c r="EC293" s="30">
        <v>0.1</v>
      </c>
      <c r="ED293" s="27" t="s">
        <v>850</v>
      </c>
      <c r="EE293" s="30">
        <v>0.1</v>
      </c>
      <c r="EF293" s="30">
        <v>0.1</v>
      </c>
      <c r="EG293" s="20" t="s">
        <v>350</v>
      </c>
      <c r="EH293" s="20">
        <v>14382969.199999999</v>
      </c>
      <c r="EI293" s="20">
        <v>4</v>
      </c>
      <c r="EJ293" s="20">
        <v>3</v>
      </c>
      <c r="EK293" s="20">
        <v>1</v>
      </c>
      <c r="EL293" s="20" t="s">
        <v>281</v>
      </c>
      <c r="EM293" s="20" t="s">
        <v>1007</v>
      </c>
      <c r="EN293" s="20" t="s">
        <v>16</v>
      </c>
      <c r="EO293" s="20" t="s">
        <v>16</v>
      </c>
      <c r="EP293" s="20" t="s">
        <v>16</v>
      </c>
      <c r="EQ293" s="20">
        <v>7</v>
      </c>
      <c r="ER293" s="20" t="s">
        <v>1008</v>
      </c>
      <c r="ES293" s="20" t="s">
        <v>1009</v>
      </c>
      <c r="ET293" s="20">
        <v>50</v>
      </c>
      <c r="EU293" s="20">
        <v>53237</v>
      </c>
      <c r="EV293" s="20" t="s">
        <v>713</v>
      </c>
      <c r="EW293" s="20" t="s">
        <v>576</v>
      </c>
      <c r="EX293" s="34">
        <v>18</v>
      </c>
      <c r="EY293" s="58">
        <v>1</v>
      </c>
      <c r="EZ293" s="21"/>
      <c r="FB293" s="58"/>
    </row>
    <row r="294" spans="1:158" s="64" customFormat="1" ht="12.75" customHeight="1" x14ac:dyDescent="0.2">
      <c r="A294" s="64" t="s">
        <v>1010</v>
      </c>
      <c r="B294" s="64" t="s">
        <v>431</v>
      </c>
      <c r="C294" s="64">
        <v>824118</v>
      </c>
      <c r="D294" s="64" t="s">
        <v>1010</v>
      </c>
      <c r="E294" s="64" t="s">
        <v>1011</v>
      </c>
      <c r="F294" s="64" t="s">
        <v>431</v>
      </c>
      <c r="G294" s="54" t="s">
        <v>194</v>
      </c>
      <c r="H294" s="20">
        <v>6220</v>
      </c>
      <c r="I294" s="22" t="s">
        <v>358</v>
      </c>
      <c r="J294" s="22" t="s">
        <v>1012</v>
      </c>
      <c r="K294" s="23">
        <v>1</v>
      </c>
      <c r="L294" s="23">
        <v>1</v>
      </c>
      <c r="M294" s="23">
        <v>2</v>
      </c>
      <c r="N294" s="23">
        <v>1</v>
      </c>
      <c r="O294" s="24" t="s">
        <v>1013</v>
      </c>
      <c r="P294" s="20" t="s">
        <v>1014</v>
      </c>
      <c r="Q294" s="20" t="s">
        <v>1015</v>
      </c>
      <c r="R294" s="20" t="s">
        <v>1016</v>
      </c>
      <c r="S294" s="20" t="s">
        <v>1017</v>
      </c>
      <c r="T294" s="25">
        <v>41100</v>
      </c>
      <c r="U294" s="20" t="s">
        <v>1018</v>
      </c>
      <c r="V294" s="20" t="s">
        <v>1019</v>
      </c>
      <c r="W294" s="26" t="s">
        <v>1020</v>
      </c>
      <c r="X294" s="20">
        <v>2</v>
      </c>
      <c r="Y294" s="20" t="s">
        <v>1019</v>
      </c>
      <c r="Z294" s="20" t="str">
        <f t="shared" si="67"/>
        <v>-</v>
      </c>
      <c r="AA294" s="20" t="s">
        <v>1021</v>
      </c>
      <c r="AB294" s="20">
        <v>46101</v>
      </c>
      <c r="AC294" s="27">
        <v>18500000</v>
      </c>
      <c r="AD294" s="20" t="s">
        <v>281</v>
      </c>
      <c r="AE294" s="20" t="s">
        <v>16</v>
      </c>
      <c r="AF294" s="20" t="s">
        <v>16</v>
      </c>
      <c r="AG294" s="20" t="s">
        <v>16</v>
      </c>
      <c r="AH294" s="20" t="s">
        <v>16</v>
      </c>
      <c r="AI294" s="20" t="s">
        <v>16</v>
      </c>
      <c r="AJ294" s="20" t="s">
        <v>16</v>
      </c>
      <c r="AK294" s="20"/>
      <c r="AL294" s="20" t="s">
        <v>16</v>
      </c>
      <c r="AM294" s="20" t="s">
        <v>16</v>
      </c>
      <c r="AN294" s="20" t="s">
        <v>16</v>
      </c>
      <c r="AO294" s="20" t="s">
        <v>16</v>
      </c>
      <c r="AP294" s="26" t="s">
        <v>1005</v>
      </c>
      <c r="AQ294" s="26" t="s">
        <v>1006</v>
      </c>
      <c r="AR294" s="26" t="s">
        <v>16</v>
      </c>
      <c r="AS294" s="20">
        <v>5</v>
      </c>
      <c r="AT294" s="26">
        <v>42184</v>
      </c>
      <c r="AU294" s="26">
        <v>42173</v>
      </c>
      <c r="AV294" s="26" t="s">
        <v>16</v>
      </c>
      <c r="AW294" s="28" t="s">
        <v>16</v>
      </c>
      <c r="AX294" s="28" t="s">
        <v>16</v>
      </c>
      <c r="AY294" s="28" t="s">
        <v>16</v>
      </c>
      <c r="AZ294" s="28" t="s">
        <v>16</v>
      </c>
      <c r="BA294" s="28" t="s">
        <v>16</v>
      </c>
      <c r="BB294" s="29">
        <v>0</v>
      </c>
      <c r="BC294" s="26">
        <v>42206</v>
      </c>
      <c r="BD294" s="26">
        <v>42735</v>
      </c>
      <c r="BE294" s="26">
        <v>42162</v>
      </c>
      <c r="BF294" s="20" t="s">
        <v>1012</v>
      </c>
      <c r="BG294" s="30">
        <v>0.3</v>
      </c>
      <c r="BH294" s="27">
        <v>3577471.9859999996</v>
      </c>
      <c r="BI294" s="20">
        <v>1</v>
      </c>
      <c r="BJ294" s="20">
        <v>5</v>
      </c>
      <c r="BK294" s="22">
        <v>0.11481056192958265</v>
      </c>
      <c r="BL294" s="20">
        <v>1369105.23</v>
      </c>
      <c r="BM294" s="20">
        <v>3</v>
      </c>
      <c r="BN294" s="20" t="s">
        <v>16</v>
      </c>
      <c r="BO294" s="20" t="s">
        <v>16</v>
      </c>
      <c r="BP294" s="20" t="s">
        <v>16</v>
      </c>
      <c r="BQ294" s="20" t="s">
        <v>16</v>
      </c>
      <c r="BR294" s="20" t="s">
        <v>16</v>
      </c>
      <c r="BS294" s="20" t="s">
        <v>16</v>
      </c>
      <c r="BT294" s="20">
        <v>17</v>
      </c>
      <c r="BU294" s="55">
        <v>0</v>
      </c>
      <c r="BV294" s="20">
        <v>1</v>
      </c>
      <c r="BW294" s="20">
        <v>4</v>
      </c>
      <c r="BX294" s="20">
        <v>1</v>
      </c>
      <c r="BY294" s="20" t="s">
        <v>289</v>
      </c>
      <c r="BZ294" s="20" t="s">
        <v>16</v>
      </c>
      <c r="CA294" s="20" t="s">
        <v>16</v>
      </c>
      <c r="CB294" s="20">
        <v>0</v>
      </c>
      <c r="CC294" s="20">
        <v>0</v>
      </c>
      <c r="CD294" s="20">
        <v>1</v>
      </c>
      <c r="CE294" s="20">
        <f t="shared" si="68"/>
        <v>1</v>
      </c>
      <c r="CF294" s="20" t="str">
        <f t="shared" si="77"/>
        <v>YES</v>
      </c>
      <c r="CG294" s="20" t="str">
        <f t="shared" si="78"/>
        <v>YES</v>
      </c>
      <c r="CH294" s="20">
        <v>3</v>
      </c>
      <c r="CI294" s="27">
        <v>1</v>
      </c>
      <c r="CJ294" s="27">
        <v>3594076.86</v>
      </c>
      <c r="CK294" s="21">
        <v>1</v>
      </c>
      <c r="CL294" s="27">
        <v>19868911.440000001</v>
      </c>
      <c r="CM294" s="20" t="s">
        <v>16</v>
      </c>
      <c r="CN294" s="20" t="s">
        <v>16</v>
      </c>
      <c r="CO294" s="20" t="s">
        <v>16</v>
      </c>
      <c r="CP294" s="20" t="s">
        <v>16</v>
      </c>
      <c r="CQ294" s="20" t="s">
        <v>16</v>
      </c>
      <c r="CR294" s="20" t="s">
        <v>16</v>
      </c>
      <c r="CS294" s="27">
        <v>11924906.619999999</v>
      </c>
      <c r="CT294" s="79">
        <f>IF(OR(CS294="",CS294="-"),"NA",IF(CS294&gt;10000000000,1,IF(CS294&gt;3000000000,2,IF(CS294&gt;1000000000,3,IF(CS294&gt;600000000,4,IF(CS294&gt;200000000,5,IF(CS294&gt;100000000,6,IF(CS294&gt;50000000,7,IF(CS294&gt;30000000,8,IF(CS294&gt;10000000,9,IF(CS294&gt;7000000,10,IF(CS294&gt;4000000,11,IF(CS294&gt;2000000,12,IF(CS294&gt;1000000,13,IF(CS294&gt;700000,14,IF(CS294&gt;600000,15,IF(CS294&gt;500000,16,IF(CS294&gt;400000,17,IF(CS294&gt;300000,18,IF(CS294&gt;200000,19,IF(CS294&gt;=0,20,ERROR”)))))))))))))))))))))</f>
        <v>9</v>
      </c>
      <c r="CU294" s="27">
        <v>13832891.679199997</v>
      </c>
      <c r="CV294" s="27">
        <f t="shared" si="66"/>
        <v>6575093.3800000008</v>
      </c>
      <c r="CW294" s="32">
        <v>0.35541045297297302</v>
      </c>
      <c r="CX294" s="32">
        <v>0.64458954702702698</v>
      </c>
      <c r="CY294" s="27">
        <v>4667108.3208000027</v>
      </c>
      <c r="CZ294" s="20">
        <v>40</v>
      </c>
      <c r="DA294" s="66">
        <f>IF(OR(CZ294="",CZ294="-"),"NA",IF(CZ294&gt;300,1,IF(CZ294&gt;200,2,IF(CZ294&gt;100,3,IF(CZ294&gt;50,4,IF(CZ294&gt;40,5,IF(CZ294&gt;30,6,IF(CZ294&gt;20,7,IF(CZ294&gt;10,8,IF(CZ294&lt;=9,9,”ERROR”))))))))))</f>
        <v>6</v>
      </c>
      <c r="DB294" s="20">
        <v>529</v>
      </c>
      <c r="DC294" s="20">
        <v>17.633333333333333</v>
      </c>
      <c r="DD294" s="22">
        <v>1E-3</v>
      </c>
      <c r="DE294" s="20">
        <v>1</v>
      </c>
      <c r="DF294" s="20">
        <v>1</v>
      </c>
      <c r="DG294" s="20" t="s">
        <v>1022</v>
      </c>
      <c r="DH294" s="20">
        <v>6</v>
      </c>
      <c r="DI294" s="20">
        <v>2</v>
      </c>
      <c r="DJ294" s="20">
        <v>0</v>
      </c>
      <c r="DK294" s="20" t="s">
        <v>16</v>
      </c>
      <c r="DL294" s="20" t="s">
        <v>16</v>
      </c>
      <c r="DM294" s="20" t="s">
        <v>16</v>
      </c>
      <c r="DN294" s="20"/>
      <c r="DO294" s="33">
        <f t="shared" si="69"/>
        <v>1</v>
      </c>
      <c r="DP294" s="33">
        <f t="shared" si="70"/>
        <v>1</v>
      </c>
      <c r="DQ294" s="33">
        <f t="shared" si="71"/>
        <v>0</v>
      </c>
      <c r="DR294" s="33">
        <f t="shared" si="72"/>
        <v>0</v>
      </c>
      <c r="DS294" s="27">
        <f t="shared" si="73"/>
        <v>11924906.619999999</v>
      </c>
      <c r="DT294" s="27">
        <f t="shared" si="74"/>
        <v>11924906.619999999</v>
      </c>
      <c r="DU294" s="27">
        <f t="shared" si="75"/>
        <v>0</v>
      </c>
      <c r="DV294" s="27">
        <f t="shared" si="76"/>
        <v>0</v>
      </c>
      <c r="DW294" s="27">
        <f t="shared" si="79"/>
        <v>11924906.619999999</v>
      </c>
      <c r="DX294" s="20">
        <v>13</v>
      </c>
      <c r="DY294" s="20">
        <v>88</v>
      </c>
      <c r="DZ294" s="20">
        <v>10</v>
      </c>
      <c r="EA294" s="20">
        <v>1369105.23</v>
      </c>
      <c r="EB294" s="20">
        <v>11924906.619999999</v>
      </c>
      <c r="EC294" s="30">
        <v>0.1</v>
      </c>
      <c r="ED294" s="20" t="s">
        <v>437</v>
      </c>
      <c r="EE294" s="30">
        <v>0.1</v>
      </c>
      <c r="EF294" s="30">
        <v>0.1</v>
      </c>
      <c r="EG294" s="27" t="s">
        <v>403</v>
      </c>
      <c r="EH294" s="20">
        <v>11924906.619999999</v>
      </c>
      <c r="EI294" s="20">
        <v>3</v>
      </c>
      <c r="EJ294" s="20">
        <v>4</v>
      </c>
      <c r="EK294" s="20">
        <v>1</v>
      </c>
      <c r="EL294" s="20" t="s">
        <v>281</v>
      </c>
      <c r="EM294" s="20" t="s">
        <v>1012</v>
      </c>
      <c r="EN294" s="20" t="s">
        <v>16</v>
      </c>
      <c r="EO294" s="20" t="s">
        <v>16</v>
      </c>
      <c r="EP294" s="20" t="s">
        <v>16</v>
      </c>
      <c r="EQ294" s="20">
        <v>17</v>
      </c>
      <c r="ER294" s="20" t="s">
        <v>1023</v>
      </c>
      <c r="ES294" s="20" t="s">
        <v>1024</v>
      </c>
      <c r="ET294" s="20" t="s">
        <v>1017</v>
      </c>
      <c r="EU294" s="20">
        <v>41100</v>
      </c>
      <c r="EV294" s="20" t="s">
        <v>1025</v>
      </c>
      <c r="EW294" s="20" t="s">
        <v>1026</v>
      </c>
      <c r="EX294" s="34">
        <v>18</v>
      </c>
      <c r="EY294" s="59">
        <v>0.76559999999999995</v>
      </c>
      <c r="EZ294" s="21"/>
      <c r="FB294" s="58"/>
    </row>
    <row r="295" spans="1:158" s="64" customFormat="1" ht="12.75" customHeight="1" x14ac:dyDescent="0.2">
      <c r="A295" s="64" t="s">
        <v>16</v>
      </c>
      <c r="B295" s="64" t="s">
        <v>431</v>
      </c>
      <c r="C295" s="64" t="s">
        <v>16</v>
      </c>
      <c r="D295" s="64" t="s">
        <v>16</v>
      </c>
      <c r="E295" s="64" t="s">
        <v>16</v>
      </c>
      <c r="F295" s="64" t="s">
        <v>431</v>
      </c>
      <c r="G295" s="54" t="s">
        <v>194</v>
      </c>
      <c r="H295" s="20">
        <v>6221</v>
      </c>
      <c r="I295" s="22" t="s">
        <v>358</v>
      </c>
      <c r="J295" s="22" t="s">
        <v>1012</v>
      </c>
      <c r="K295" s="23">
        <v>1</v>
      </c>
      <c r="L295" s="23">
        <v>1</v>
      </c>
      <c r="M295" s="23">
        <v>2</v>
      </c>
      <c r="N295" s="23">
        <v>2</v>
      </c>
      <c r="O295" s="24" t="s">
        <v>1027</v>
      </c>
      <c r="P295" s="20" t="s">
        <v>1028</v>
      </c>
      <c r="Q295" s="20" t="s">
        <v>1027</v>
      </c>
      <c r="R295" s="20" t="s">
        <v>1029</v>
      </c>
      <c r="S295" s="20">
        <v>506</v>
      </c>
      <c r="T295" s="25"/>
      <c r="U295" s="20" t="s">
        <v>1030</v>
      </c>
      <c r="V295" s="20" t="s">
        <v>533</v>
      </c>
      <c r="W295" s="26" t="s">
        <v>1031</v>
      </c>
      <c r="X295" s="20" t="s">
        <v>16</v>
      </c>
      <c r="Y295" s="20" t="s">
        <v>16</v>
      </c>
      <c r="Z295" s="20" t="str">
        <f t="shared" si="67"/>
        <v>-</v>
      </c>
      <c r="AA295" s="20" t="s">
        <v>16</v>
      </c>
      <c r="AB295" s="20">
        <v>46101</v>
      </c>
      <c r="AC295" s="27">
        <v>18500000</v>
      </c>
      <c r="AD295" s="20" t="s">
        <v>281</v>
      </c>
      <c r="AE295" s="20" t="s">
        <v>16</v>
      </c>
      <c r="AF295" s="20" t="s">
        <v>16</v>
      </c>
      <c r="AG295" s="20" t="s">
        <v>16</v>
      </c>
      <c r="AH295" s="20" t="s">
        <v>16</v>
      </c>
      <c r="AI295" s="20" t="s">
        <v>16</v>
      </c>
      <c r="AJ295" s="20" t="s">
        <v>16</v>
      </c>
      <c r="AK295" s="20" t="s">
        <v>16</v>
      </c>
      <c r="AL295" s="20" t="s">
        <v>16</v>
      </c>
      <c r="AM295" s="20" t="s">
        <v>16</v>
      </c>
      <c r="AN295" s="20" t="s">
        <v>16</v>
      </c>
      <c r="AO295" s="20" t="s">
        <v>16</v>
      </c>
      <c r="AP295" s="28" t="s">
        <v>1005</v>
      </c>
      <c r="AQ295" s="26" t="s">
        <v>1006</v>
      </c>
      <c r="AR295" s="26" t="s">
        <v>16</v>
      </c>
      <c r="AS295" s="20">
        <v>5</v>
      </c>
      <c r="AT295" s="26">
        <v>42184</v>
      </c>
      <c r="AU295" s="26">
        <v>42173</v>
      </c>
      <c r="AV295" s="26" t="s">
        <v>16</v>
      </c>
      <c r="AW295" s="28" t="s">
        <v>16</v>
      </c>
      <c r="AX295" s="28" t="s">
        <v>16</v>
      </c>
      <c r="AY295" s="28" t="s">
        <v>16</v>
      </c>
      <c r="AZ295" s="28" t="s">
        <v>16</v>
      </c>
      <c r="BA295" s="28" t="s">
        <v>16</v>
      </c>
      <c r="BB295" s="29">
        <v>0</v>
      </c>
      <c r="BC295" s="26">
        <v>42206</v>
      </c>
      <c r="BD295" s="26">
        <v>42735</v>
      </c>
      <c r="BE295" s="26">
        <v>42162</v>
      </c>
      <c r="BF295" s="20" t="s">
        <v>1012</v>
      </c>
      <c r="BG295" s="30">
        <v>0.3</v>
      </c>
      <c r="BH295" s="27">
        <v>3577471.9859999996</v>
      </c>
      <c r="BI295" s="20">
        <v>1</v>
      </c>
      <c r="BJ295" s="20">
        <v>5</v>
      </c>
      <c r="BK295" s="22">
        <v>0.11481056192958265</v>
      </c>
      <c r="BL295" s="20">
        <v>1369105.23</v>
      </c>
      <c r="BM295" s="20">
        <v>3</v>
      </c>
      <c r="BN295" s="20" t="s">
        <v>16</v>
      </c>
      <c r="BO295" s="20" t="s">
        <v>16</v>
      </c>
      <c r="BP295" s="20" t="s">
        <v>16</v>
      </c>
      <c r="BQ295" s="20" t="s">
        <v>16</v>
      </c>
      <c r="BR295" s="20" t="s">
        <v>16</v>
      </c>
      <c r="BS295" s="20" t="s">
        <v>16</v>
      </c>
      <c r="BT295" s="20">
        <v>17</v>
      </c>
      <c r="BU295" s="55" t="s">
        <v>16</v>
      </c>
      <c r="BV295" s="20">
        <v>1</v>
      </c>
      <c r="BW295" s="20">
        <v>4</v>
      </c>
      <c r="BX295" s="20">
        <v>1</v>
      </c>
      <c r="BY295" s="20" t="s">
        <v>289</v>
      </c>
      <c r="BZ295" s="20" t="s">
        <v>16</v>
      </c>
      <c r="CA295" s="20" t="s">
        <v>16</v>
      </c>
      <c r="CB295" s="20">
        <v>0</v>
      </c>
      <c r="CC295" s="20">
        <v>0</v>
      </c>
      <c r="CD295" s="20">
        <v>1</v>
      </c>
      <c r="CE295" s="20">
        <f t="shared" si="68"/>
        <v>1</v>
      </c>
      <c r="CF295" s="20" t="str">
        <f t="shared" si="77"/>
        <v>YES</v>
      </c>
      <c r="CG295" s="20" t="str">
        <f t="shared" si="78"/>
        <v>YES</v>
      </c>
      <c r="CH295" s="20">
        <v>3</v>
      </c>
      <c r="CI295" s="27">
        <v>1</v>
      </c>
      <c r="CJ295" s="27">
        <v>3594076.86</v>
      </c>
      <c r="CK295" s="21">
        <v>1</v>
      </c>
      <c r="CL295" s="27">
        <v>19868911.440000001</v>
      </c>
      <c r="CM295" s="20" t="s">
        <v>16</v>
      </c>
      <c r="CN295" s="20" t="s">
        <v>16</v>
      </c>
      <c r="CO295" s="20" t="s">
        <v>16</v>
      </c>
      <c r="CP295" s="20" t="s">
        <v>16</v>
      </c>
      <c r="CQ295" s="20" t="s">
        <v>16</v>
      </c>
      <c r="CR295" s="20" t="s">
        <v>16</v>
      </c>
      <c r="CS295" s="27">
        <v>11924906.619999999</v>
      </c>
      <c r="CT295" s="79">
        <f>IF(OR(CS295="",CS295="-"),"NA",IF(CS295&gt;10000000000,1,IF(CS295&gt;3000000000,2,IF(CS295&gt;1000000000,3,IF(CS295&gt;600000000,4,IF(CS295&gt;200000000,5,IF(CS295&gt;100000000,6,IF(CS295&gt;50000000,7,IF(CS295&gt;30000000,8,IF(CS295&gt;10000000,9,IF(CS295&gt;7000000,10,IF(CS295&gt;4000000,11,IF(CS295&gt;2000000,12,IF(CS295&gt;1000000,13,IF(CS295&gt;700000,14,IF(CS295&gt;600000,15,IF(CS295&gt;500000,16,IF(CS295&gt;400000,17,IF(CS295&gt;300000,18,IF(CS295&gt;200000,19,IF(CS295&gt;=0,20,ERROR”)))))))))))))))))))))</f>
        <v>9</v>
      </c>
      <c r="CU295" s="27">
        <v>13832891.679199997</v>
      </c>
      <c r="CV295" s="27">
        <f t="shared" si="66"/>
        <v>6575093.3800000008</v>
      </c>
      <c r="CW295" s="32">
        <v>0.35541045297297302</v>
      </c>
      <c r="CX295" s="32">
        <v>0.64458954702702698</v>
      </c>
      <c r="CY295" s="27">
        <v>4667108.3208000027</v>
      </c>
      <c r="CZ295" s="20">
        <v>40</v>
      </c>
      <c r="DA295" s="66">
        <f>IF(OR(CZ295="",CZ295="-"),"NA",IF(CZ295&gt;300,1,IF(CZ295&gt;200,2,IF(CZ295&gt;100,3,IF(CZ295&gt;50,4,IF(CZ295&gt;40,5,IF(CZ295&gt;30,6,IF(CZ295&gt;20,7,IF(CZ295&gt;10,8,IF(CZ295&lt;=9,9,”ERROR”))))))))))</f>
        <v>6</v>
      </c>
      <c r="DB295" s="20">
        <v>529</v>
      </c>
      <c r="DC295" s="20">
        <v>17.633333333333333</v>
      </c>
      <c r="DD295" s="22">
        <v>1E-3</v>
      </c>
      <c r="DE295" s="20">
        <v>1</v>
      </c>
      <c r="DF295" s="20"/>
      <c r="DG295" s="20" t="s">
        <v>1022</v>
      </c>
      <c r="DH295" s="20">
        <v>6</v>
      </c>
      <c r="DI295" s="20">
        <v>2</v>
      </c>
      <c r="DJ295" s="20"/>
      <c r="DK295" s="20" t="s">
        <v>16</v>
      </c>
      <c r="DL295" s="20" t="s">
        <v>16</v>
      </c>
      <c r="DM295" s="20" t="s">
        <v>16</v>
      </c>
      <c r="DN295" s="20"/>
      <c r="DO295" s="33">
        <f t="shared" si="69"/>
        <v>1</v>
      </c>
      <c r="DP295" s="33">
        <f t="shared" si="70"/>
        <v>1</v>
      </c>
      <c r="DQ295" s="33">
        <f t="shared" si="71"/>
        <v>0</v>
      </c>
      <c r="DR295" s="33">
        <f t="shared" si="72"/>
        <v>0</v>
      </c>
      <c r="DS295" s="27">
        <f t="shared" si="73"/>
        <v>11924906.619999999</v>
      </c>
      <c r="DT295" s="27">
        <f t="shared" si="74"/>
        <v>11924906.619999999</v>
      </c>
      <c r="DU295" s="27">
        <f t="shared" si="75"/>
        <v>0</v>
      </c>
      <c r="DV295" s="27">
        <f t="shared" si="76"/>
        <v>0</v>
      </c>
      <c r="DW295" s="27">
        <f t="shared" si="79"/>
        <v>11924906.619999999</v>
      </c>
      <c r="DX295" s="20">
        <v>13</v>
      </c>
      <c r="DY295" s="20">
        <v>88</v>
      </c>
      <c r="DZ295" s="20">
        <v>10</v>
      </c>
      <c r="EA295" s="20">
        <v>1369105.23</v>
      </c>
      <c r="EB295" s="20">
        <v>11924906.619999999</v>
      </c>
      <c r="EC295" s="30">
        <v>0.1</v>
      </c>
      <c r="ED295" s="20" t="s">
        <v>437</v>
      </c>
      <c r="EE295" s="30">
        <v>0.1</v>
      </c>
      <c r="EF295" s="30">
        <v>0.1</v>
      </c>
      <c r="EG295" s="27" t="s">
        <v>403</v>
      </c>
      <c r="EH295" s="20">
        <v>11924906.619999999</v>
      </c>
      <c r="EI295" s="20">
        <v>3</v>
      </c>
      <c r="EJ295" s="20">
        <v>4</v>
      </c>
      <c r="EK295" s="20">
        <v>1</v>
      </c>
      <c r="EL295" s="20" t="s">
        <v>281</v>
      </c>
      <c r="EM295" s="20" t="s">
        <v>1012</v>
      </c>
      <c r="EN295" s="20" t="s">
        <v>16</v>
      </c>
      <c r="EO295" s="20" t="s">
        <v>16</v>
      </c>
      <c r="EP295" s="20" t="s">
        <v>16</v>
      </c>
      <c r="EQ295" s="20" t="s">
        <v>16</v>
      </c>
      <c r="ER295" s="20" t="s">
        <v>16</v>
      </c>
      <c r="ES295" s="20" t="s">
        <v>1032</v>
      </c>
      <c r="ET295" s="20">
        <v>506</v>
      </c>
      <c r="EU295" s="20" t="s">
        <v>16</v>
      </c>
      <c r="EV295" s="20" t="s">
        <v>1033</v>
      </c>
      <c r="EW295" s="20" t="s">
        <v>546</v>
      </c>
      <c r="EX295" s="34">
        <v>18</v>
      </c>
      <c r="EY295" s="59">
        <v>0.76559999999999995</v>
      </c>
      <c r="EZ295" s="21"/>
      <c r="FB295" s="58"/>
    </row>
    <row r="296" spans="1:158" s="64" customFormat="1" ht="12.75" customHeight="1" x14ac:dyDescent="0.2">
      <c r="A296" s="64" t="s">
        <v>1034</v>
      </c>
      <c r="B296" s="64" t="s">
        <v>434</v>
      </c>
      <c r="C296" s="64">
        <v>830617</v>
      </c>
      <c r="D296" s="64" t="s">
        <v>1034</v>
      </c>
      <c r="E296" s="64" t="s">
        <v>1035</v>
      </c>
      <c r="F296" s="64" t="s">
        <v>434</v>
      </c>
      <c r="G296" s="54" t="s">
        <v>194</v>
      </c>
      <c r="H296" s="20">
        <v>6220</v>
      </c>
      <c r="I296" s="20" t="s">
        <v>358</v>
      </c>
      <c r="J296" s="22" t="s">
        <v>1036</v>
      </c>
      <c r="K296" s="23">
        <v>0</v>
      </c>
      <c r="L296" s="23">
        <v>1</v>
      </c>
      <c r="M296" s="23" t="s">
        <v>16</v>
      </c>
      <c r="N296" s="23">
        <v>1</v>
      </c>
      <c r="O296" s="24" t="s">
        <v>1037</v>
      </c>
      <c r="P296" s="20" t="s">
        <v>1038</v>
      </c>
      <c r="Q296" s="20" t="s">
        <v>1039</v>
      </c>
      <c r="R296" s="20" t="s">
        <v>1040</v>
      </c>
      <c r="S296" s="20">
        <v>15</v>
      </c>
      <c r="T296" s="25">
        <v>56234</v>
      </c>
      <c r="U296" s="20" t="s">
        <v>1041</v>
      </c>
      <c r="V296" s="20" t="s">
        <v>576</v>
      </c>
      <c r="W296" s="26">
        <v>41249</v>
      </c>
      <c r="X296" s="20">
        <v>2</v>
      </c>
      <c r="Y296" s="20" t="s">
        <v>576</v>
      </c>
      <c r="Z296" s="20">
        <f t="shared" si="67"/>
        <v>957</v>
      </c>
      <c r="AA296" s="20" t="s">
        <v>1042</v>
      </c>
      <c r="AB296" s="20">
        <v>46101</v>
      </c>
      <c r="AC296" s="27">
        <v>26000000</v>
      </c>
      <c r="AD296" s="20" t="s">
        <v>281</v>
      </c>
      <c r="AE296" s="20" t="s">
        <v>16</v>
      </c>
      <c r="AF296" s="20" t="s">
        <v>16</v>
      </c>
      <c r="AG296" s="20" t="s">
        <v>16</v>
      </c>
      <c r="AH296" s="20" t="s">
        <v>16</v>
      </c>
      <c r="AI296" s="20" t="s">
        <v>16</v>
      </c>
      <c r="AJ296" s="20" t="s">
        <v>16</v>
      </c>
      <c r="AK296" s="20" t="s">
        <v>16</v>
      </c>
      <c r="AL296" s="20" t="s">
        <v>16</v>
      </c>
      <c r="AM296" s="20" t="s">
        <v>16</v>
      </c>
      <c r="AN296" s="20" t="s">
        <v>16</v>
      </c>
      <c r="AO296" s="20" t="s">
        <v>16</v>
      </c>
      <c r="AP296" s="26" t="s">
        <v>1005</v>
      </c>
      <c r="AQ296" s="26" t="s">
        <v>1006</v>
      </c>
      <c r="AR296" s="26" t="s">
        <v>16</v>
      </c>
      <c r="AS296" s="20">
        <v>5</v>
      </c>
      <c r="AT296" s="26">
        <v>42184</v>
      </c>
      <c r="AU296" s="26">
        <v>42174</v>
      </c>
      <c r="AV296" s="26" t="s">
        <v>16</v>
      </c>
      <c r="AW296" s="28" t="s">
        <v>16</v>
      </c>
      <c r="AX296" s="28" t="s">
        <v>16</v>
      </c>
      <c r="AY296" s="28" t="s">
        <v>16</v>
      </c>
      <c r="AZ296" s="28" t="s">
        <v>16</v>
      </c>
      <c r="BA296" s="28" t="s">
        <v>16</v>
      </c>
      <c r="BB296" s="29">
        <v>0</v>
      </c>
      <c r="BC296" s="26">
        <v>42206</v>
      </c>
      <c r="BD296" s="26">
        <v>42735</v>
      </c>
      <c r="BE296" s="26">
        <v>42162</v>
      </c>
      <c r="BF296" s="20" t="s">
        <v>1043</v>
      </c>
      <c r="BG296" s="30">
        <v>0.3</v>
      </c>
      <c r="BH296" s="27">
        <v>5680259.3280000007</v>
      </c>
      <c r="BI296" s="20">
        <v>1</v>
      </c>
      <c r="BJ296" s="20">
        <v>5</v>
      </c>
      <c r="BK296" s="22">
        <v>0.11481056221945787</v>
      </c>
      <c r="BL296" s="20">
        <v>2173845.89</v>
      </c>
      <c r="BM296" s="20">
        <v>2</v>
      </c>
      <c r="BN296" s="20" t="s">
        <v>16</v>
      </c>
      <c r="BO296" s="20" t="s">
        <v>16</v>
      </c>
      <c r="BP296" s="20" t="s">
        <v>16</v>
      </c>
      <c r="BQ296" s="20" t="s">
        <v>16</v>
      </c>
      <c r="BR296" s="20" t="s">
        <v>16</v>
      </c>
      <c r="BS296" s="20" t="s">
        <v>16</v>
      </c>
      <c r="BT296" s="20">
        <v>5</v>
      </c>
      <c r="BU296" s="20">
        <v>0</v>
      </c>
      <c r="BV296" s="20">
        <v>1</v>
      </c>
      <c r="BW296" s="20">
        <v>4</v>
      </c>
      <c r="BX296" s="20">
        <v>2</v>
      </c>
      <c r="BY296" s="20" t="s">
        <v>289</v>
      </c>
      <c r="BZ296" s="20" t="s">
        <v>341</v>
      </c>
      <c r="CA296" s="20" t="s">
        <v>16</v>
      </c>
      <c r="CB296" s="20">
        <v>0</v>
      </c>
      <c r="CC296" s="20">
        <v>0</v>
      </c>
      <c r="CD296" s="20">
        <v>2</v>
      </c>
      <c r="CE296" s="20">
        <f t="shared" si="68"/>
        <v>2</v>
      </c>
      <c r="CF296" s="20" t="str">
        <f t="shared" si="77"/>
        <v>YES</v>
      </c>
      <c r="CG296" s="20" t="str">
        <f t="shared" si="78"/>
        <v>YES</v>
      </c>
      <c r="CH296" s="20">
        <v>2</v>
      </c>
      <c r="CI296" s="27">
        <v>2</v>
      </c>
      <c r="CJ296" s="27">
        <v>14996513.859999999</v>
      </c>
      <c r="CK296" s="21">
        <v>1</v>
      </c>
      <c r="CL296" s="27">
        <v>14996513.859999999</v>
      </c>
      <c r="CM296" s="20" t="s">
        <v>16</v>
      </c>
      <c r="CN296" s="20" t="s">
        <v>16</v>
      </c>
      <c r="CO296" s="20" t="s">
        <v>16</v>
      </c>
      <c r="CP296" s="20" t="s">
        <v>16</v>
      </c>
      <c r="CQ296" s="20" t="s">
        <v>16</v>
      </c>
      <c r="CR296" s="20" t="s">
        <v>16</v>
      </c>
      <c r="CS296" s="27">
        <v>18934197.760000002</v>
      </c>
      <c r="CT296" s="79">
        <f>IF(OR(CS296="",CS296="-"),"NA",IF(CS296&gt;10000000000,1,IF(CS296&gt;3000000000,2,IF(CS296&gt;1000000000,3,IF(CS296&gt;600000000,4,IF(CS296&gt;200000000,5,IF(CS296&gt;100000000,6,IF(CS296&gt;50000000,7,IF(CS296&gt;30000000,8,IF(CS296&gt;10000000,9,IF(CS296&gt;7000000,10,IF(CS296&gt;4000000,11,IF(CS296&gt;2000000,12,IF(CS296&gt;1000000,13,IF(CS296&gt;700000,14,IF(CS296&gt;600000,15,IF(CS296&gt;500000,16,IF(CS296&gt;400000,17,IF(CS296&gt;300000,18,IF(CS296&gt;200000,19,IF(CS296&gt;=0,20,ERROR”)))))))))))))))))))))</f>
        <v>9</v>
      </c>
      <c r="CU296" s="27">
        <v>21963669.4016</v>
      </c>
      <c r="CV296" s="27">
        <f t="shared" si="66"/>
        <v>7065802.2399999984</v>
      </c>
      <c r="CW296" s="32">
        <v>0.27176162461538456</v>
      </c>
      <c r="CX296" s="32">
        <v>0.72823837538461544</v>
      </c>
      <c r="CY296" s="27">
        <v>4036330.5984000005</v>
      </c>
      <c r="CZ296" s="20">
        <v>40</v>
      </c>
      <c r="DA296" s="66">
        <f>IF(OR(CZ296="",CZ296="-"),"NA",IF(CZ296&gt;300,1,IF(CZ296&gt;200,2,IF(CZ296&gt;100,3,IF(CZ296&gt;50,4,IF(CZ296&gt;40,5,IF(CZ296&gt;30,6,IF(CZ296&gt;20,7,IF(CZ296&gt;10,8,IF(CZ296&lt;=9,9,”ERROR”))))))))))</f>
        <v>6</v>
      </c>
      <c r="DB296" s="20">
        <v>529</v>
      </c>
      <c r="DC296" s="20">
        <v>17.633333333333333</v>
      </c>
      <c r="DD296" s="22">
        <v>1E-3</v>
      </c>
      <c r="DE296" s="20">
        <v>1</v>
      </c>
      <c r="DF296" s="20">
        <v>1</v>
      </c>
      <c r="DG296" s="20" t="s">
        <v>1022</v>
      </c>
      <c r="DH296" s="20">
        <v>6</v>
      </c>
      <c r="DI296" s="20">
        <v>2</v>
      </c>
      <c r="DJ296" s="20">
        <v>0</v>
      </c>
      <c r="DK296" s="20" t="s">
        <v>16</v>
      </c>
      <c r="DL296" s="20" t="s">
        <v>16</v>
      </c>
      <c r="DM296" s="20" t="s">
        <v>16</v>
      </c>
      <c r="DN296" s="20"/>
      <c r="DO296" s="33">
        <f t="shared" si="69"/>
        <v>1</v>
      </c>
      <c r="DP296" s="33">
        <f t="shared" si="70"/>
        <v>1</v>
      </c>
      <c r="DQ296" s="33">
        <f t="shared" si="71"/>
        <v>0</v>
      </c>
      <c r="DR296" s="33">
        <f t="shared" si="72"/>
        <v>0</v>
      </c>
      <c r="DS296" s="27">
        <f t="shared" si="73"/>
        <v>18934197.760000002</v>
      </c>
      <c r="DT296" s="27">
        <f t="shared" si="74"/>
        <v>18934197.760000002</v>
      </c>
      <c r="DU296" s="27">
        <f t="shared" si="75"/>
        <v>0</v>
      </c>
      <c r="DV296" s="27">
        <f t="shared" si="76"/>
        <v>0</v>
      </c>
      <c r="DW296" s="27">
        <f t="shared" si="79"/>
        <v>18934197.760000002</v>
      </c>
      <c r="DX296" s="20">
        <v>12</v>
      </c>
      <c r="DY296" s="20">
        <v>80</v>
      </c>
      <c r="DZ296" s="20">
        <v>10</v>
      </c>
      <c r="EA296" s="20">
        <v>2173845.89</v>
      </c>
      <c r="EB296" s="20">
        <v>18934197.760000002</v>
      </c>
      <c r="EC296" s="30">
        <v>0.1</v>
      </c>
      <c r="ED296" s="20" t="s">
        <v>1044</v>
      </c>
      <c r="EE296" s="30">
        <v>0.1</v>
      </c>
      <c r="EF296" s="30">
        <v>0.1</v>
      </c>
      <c r="EG296" s="20" t="s">
        <v>1045</v>
      </c>
      <c r="EH296" s="20">
        <v>18934197.760000002</v>
      </c>
      <c r="EI296" s="20">
        <v>2</v>
      </c>
      <c r="EJ296" s="20">
        <v>4</v>
      </c>
      <c r="EK296" s="20">
        <v>2</v>
      </c>
      <c r="EL296" s="20" t="s">
        <v>281</v>
      </c>
      <c r="EM296" s="20" t="s">
        <v>1043</v>
      </c>
      <c r="EN296" s="20" t="s">
        <v>16</v>
      </c>
      <c r="EO296" s="20" t="s">
        <v>16</v>
      </c>
      <c r="EP296" s="20" t="s">
        <v>16</v>
      </c>
      <c r="EQ296" s="20">
        <v>5</v>
      </c>
      <c r="ER296" s="20" t="s">
        <v>1046</v>
      </c>
      <c r="ES296" s="20" t="s">
        <v>1047</v>
      </c>
      <c r="ET296" s="20">
        <v>15</v>
      </c>
      <c r="EU296" s="20">
        <v>56234</v>
      </c>
      <c r="EV296" s="20" t="s">
        <v>1048</v>
      </c>
      <c r="EW296" s="20" t="s">
        <v>576</v>
      </c>
      <c r="EX296" s="34">
        <v>18</v>
      </c>
      <c r="EY296" s="59">
        <v>0.78649999999999998</v>
      </c>
      <c r="EZ296" s="21"/>
      <c r="FB296" s="74"/>
    </row>
    <row r="297" spans="1:158" s="64" customFormat="1" ht="12.75" customHeight="1" x14ac:dyDescent="0.2">
      <c r="A297" s="64" t="s">
        <v>355</v>
      </c>
      <c r="B297" s="64" t="s">
        <v>102</v>
      </c>
      <c r="C297" s="64">
        <v>943228</v>
      </c>
      <c r="D297" s="64" t="s">
        <v>355</v>
      </c>
      <c r="E297" s="64" t="s">
        <v>356</v>
      </c>
      <c r="F297" s="64" t="s">
        <v>102</v>
      </c>
      <c r="G297" s="54" t="s">
        <v>194</v>
      </c>
      <c r="H297" s="20">
        <v>6220</v>
      </c>
      <c r="I297" s="22" t="s">
        <v>358</v>
      </c>
      <c r="J297" s="22" t="s">
        <v>359</v>
      </c>
      <c r="K297" s="23">
        <v>0</v>
      </c>
      <c r="L297" s="23">
        <v>1</v>
      </c>
      <c r="M297" s="23" t="s">
        <v>16</v>
      </c>
      <c r="N297" s="23">
        <v>1</v>
      </c>
      <c r="O297" s="24" t="s">
        <v>360</v>
      </c>
      <c r="P297" s="20" t="s">
        <v>361</v>
      </c>
      <c r="Q297" s="20" t="s">
        <v>362</v>
      </c>
      <c r="R297" s="20" t="s">
        <v>363</v>
      </c>
      <c r="S297" s="20">
        <v>46</v>
      </c>
      <c r="T297" s="25" t="s">
        <v>364</v>
      </c>
      <c r="U297" s="20" t="s">
        <v>365</v>
      </c>
      <c r="V297" s="20" t="s">
        <v>251</v>
      </c>
      <c r="W297" s="26" t="s">
        <v>366</v>
      </c>
      <c r="X297" s="20">
        <v>93</v>
      </c>
      <c r="Y297" s="20" t="s">
        <v>251</v>
      </c>
      <c r="Z297" s="20" t="str">
        <f t="shared" si="67"/>
        <v>-</v>
      </c>
      <c r="AA297" s="20" t="s">
        <v>369</v>
      </c>
      <c r="AB297" s="20">
        <v>46101</v>
      </c>
      <c r="AC297" s="27">
        <v>17000000</v>
      </c>
      <c r="AD297" s="20" t="s">
        <v>281</v>
      </c>
      <c r="AE297" s="20" t="s">
        <v>16</v>
      </c>
      <c r="AF297" s="20" t="s">
        <v>16</v>
      </c>
      <c r="AG297" s="20" t="s">
        <v>16</v>
      </c>
      <c r="AH297" s="20" t="s">
        <v>16</v>
      </c>
      <c r="AI297" s="20" t="s">
        <v>16</v>
      </c>
      <c r="AJ297" s="20" t="s">
        <v>16</v>
      </c>
      <c r="AK297" s="20" t="s">
        <v>16</v>
      </c>
      <c r="AL297" s="20" t="s">
        <v>16</v>
      </c>
      <c r="AM297" s="20" t="s">
        <v>16</v>
      </c>
      <c r="AN297" s="20" t="s">
        <v>16</v>
      </c>
      <c r="AO297" s="20" t="s">
        <v>16</v>
      </c>
      <c r="AP297" s="26" t="s">
        <v>370</v>
      </c>
      <c r="AQ297" s="26">
        <v>42331</v>
      </c>
      <c r="AR297" s="26" t="s">
        <v>16</v>
      </c>
      <c r="AS297" s="20">
        <v>10</v>
      </c>
      <c r="AT297" s="26">
        <v>42345</v>
      </c>
      <c r="AU297" s="26">
        <v>42334</v>
      </c>
      <c r="AV297" s="26">
        <v>42335</v>
      </c>
      <c r="AW297" s="28" t="s">
        <v>16</v>
      </c>
      <c r="AX297" s="28" t="s">
        <v>16</v>
      </c>
      <c r="AY297" s="28" t="s">
        <v>16</v>
      </c>
      <c r="AZ297" s="28" t="s">
        <v>16</v>
      </c>
      <c r="BA297" s="28" t="s">
        <v>16</v>
      </c>
      <c r="BB297" s="29">
        <v>0</v>
      </c>
      <c r="BC297" s="26" t="s">
        <v>371</v>
      </c>
      <c r="BD297" s="26" t="s">
        <v>372</v>
      </c>
      <c r="BE297" s="26">
        <v>42361</v>
      </c>
      <c r="BF297" s="20" t="s">
        <v>373</v>
      </c>
      <c r="BG297" s="30">
        <v>0.2</v>
      </c>
      <c r="BH297" s="27">
        <v>1944183.3840000001</v>
      </c>
      <c r="BI297" s="20">
        <v>1</v>
      </c>
      <c r="BJ297" s="20">
        <v>10</v>
      </c>
      <c r="BK297" s="22">
        <v>0.17346053709509535</v>
      </c>
      <c r="BL297" s="20">
        <v>1686195.47</v>
      </c>
      <c r="BM297" s="20">
        <v>19</v>
      </c>
      <c r="BN297" s="20">
        <v>16</v>
      </c>
      <c r="BO297" s="20" t="s">
        <v>16</v>
      </c>
      <c r="BP297" s="20" t="s">
        <v>16</v>
      </c>
      <c r="BQ297" s="20" t="s">
        <v>16</v>
      </c>
      <c r="BR297" s="20" t="s">
        <v>16</v>
      </c>
      <c r="BS297" s="20" t="s">
        <v>16</v>
      </c>
      <c r="BT297" s="20">
        <v>206</v>
      </c>
      <c r="BU297" s="20">
        <v>12</v>
      </c>
      <c r="BV297" s="20">
        <v>1</v>
      </c>
      <c r="BW297" s="20">
        <v>25</v>
      </c>
      <c r="BX297" s="20">
        <v>23</v>
      </c>
      <c r="BY297" s="20" t="s">
        <v>289</v>
      </c>
      <c r="BZ297" s="20">
        <v>2</v>
      </c>
      <c r="CA297" s="20" t="s">
        <v>16</v>
      </c>
      <c r="CB297" s="20">
        <v>8</v>
      </c>
      <c r="CC297" s="20">
        <v>6</v>
      </c>
      <c r="CD297" s="20">
        <v>9</v>
      </c>
      <c r="CE297" s="20">
        <f t="shared" si="68"/>
        <v>23</v>
      </c>
      <c r="CF297" s="20" t="str">
        <f t="shared" si="77"/>
        <v>YES</v>
      </c>
      <c r="CG297" s="20" t="str">
        <f t="shared" si="78"/>
        <v>YES</v>
      </c>
      <c r="CH297" s="20">
        <v>2</v>
      </c>
      <c r="CI297" s="27">
        <v>23</v>
      </c>
      <c r="CJ297" s="27">
        <v>4789630.17</v>
      </c>
      <c r="CK297" s="21">
        <v>1</v>
      </c>
      <c r="CL297" s="27">
        <v>4789630.17</v>
      </c>
      <c r="CM297" s="20" t="s">
        <v>16</v>
      </c>
      <c r="CN297" s="20" t="s">
        <v>16</v>
      </c>
      <c r="CO297" s="20" t="s">
        <v>16</v>
      </c>
      <c r="CP297" s="20" t="s">
        <v>16</v>
      </c>
      <c r="CQ297" s="20" t="s">
        <v>16</v>
      </c>
      <c r="CR297" s="20" t="s">
        <v>16</v>
      </c>
      <c r="CS297" s="27">
        <v>9720916.9199999999</v>
      </c>
      <c r="CT297" s="79">
        <f>IF(OR(CS297="",CS297="-"),"NA",IF(CS297&gt;10000000000,1,IF(CS297&gt;3000000000,2,IF(CS297&gt;1000000000,3,IF(CS297&gt;600000000,4,IF(CS297&gt;200000000,5,IF(CS297&gt;100000000,6,IF(CS297&gt;50000000,7,IF(CS297&gt;30000000,8,IF(CS297&gt;10000000,9,IF(CS297&gt;7000000,10,IF(CS297&gt;4000000,11,IF(CS297&gt;2000000,12,IF(CS297&gt;1000000,13,IF(CS297&gt;700000,14,IF(CS297&gt;600000,15,IF(CS297&gt;500000,16,IF(CS297&gt;400000,17,IF(CS297&gt;300000,18,IF(CS297&gt;200000,19,IF(CS297&gt;=0,20,ERROR”)))))))))))))))))))))</f>
        <v>10</v>
      </c>
      <c r="CU297" s="27">
        <v>11276263.6272</v>
      </c>
      <c r="CV297" s="27">
        <f t="shared" si="66"/>
        <v>7279083.0800000001</v>
      </c>
      <c r="CW297" s="32">
        <v>0.42818135764705884</v>
      </c>
      <c r="CX297" s="32">
        <v>0.57181864235294122</v>
      </c>
      <c r="CY297" s="27">
        <v>5723736.3728</v>
      </c>
      <c r="CZ297" s="20">
        <v>48</v>
      </c>
      <c r="DA297" s="66">
        <f>IF(OR(CZ297="",CZ297="-"),"NA",IF(CZ297&gt;300,1,IF(CZ297&gt;200,2,IF(CZ297&gt;100,3,IF(CZ297&gt;50,4,IF(CZ297&gt;40,5,IF(CZ297&gt;30,6,IF(CZ297&gt;20,7,IF(CZ297&gt;10,8,IF(CZ297&lt;=9,9,”ERROR”))))))))))</f>
        <v>5</v>
      </c>
      <c r="DB297" s="20">
        <v>351</v>
      </c>
      <c r="DC297" s="20">
        <v>11.7</v>
      </c>
      <c r="DD297" s="22">
        <v>2E-3</v>
      </c>
      <c r="DE297" s="20">
        <v>1</v>
      </c>
      <c r="DF297" s="20">
        <v>1</v>
      </c>
      <c r="DG297" s="20" t="s">
        <v>377</v>
      </c>
      <c r="DH297" s="20">
        <v>2</v>
      </c>
      <c r="DI297" s="20">
        <v>2</v>
      </c>
      <c r="DJ297" s="20">
        <v>0</v>
      </c>
      <c r="DK297" s="20" t="s">
        <v>16</v>
      </c>
      <c r="DL297" s="20" t="s">
        <v>16</v>
      </c>
      <c r="DM297" s="20" t="s">
        <v>16</v>
      </c>
      <c r="DN297" s="20"/>
      <c r="DO297" s="33">
        <f t="shared" si="69"/>
        <v>3</v>
      </c>
      <c r="DP297" s="33">
        <f t="shared" si="70"/>
        <v>3</v>
      </c>
      <c r="DQ297" s="33">
        <f t="shared" si="71"/>
        <v>0</v>
      </c>
      <c r="DR297" s="33">
        <f t="shared" si="72"/>
        <v>0</v>
      </c>
      <c r="DS297" s="27">
        <f t="shared" si="73"/>
        <v>393283209.74000001</v>
      </c>
      <c r="DT297" s="27">
        <f t="shared" si="74"/>
        <v>393283209.74000001</v>
      </c>
      <c r="DU297" s="27">
        <f t="shared" si="75"/>
        <v>0</v>
      </c>
      <c r="DV297" s="27">
        <f t="shared" si="76"/>
        <v>0</v>
      </c>
      <c r="DW297" s="27">
        <f t="shared" si="79"/>
        <v>131094403.24666667</v>
      </c>
      <c r="DX297" s="20">
        <v>12</v>
      </c>
      <c r="DY297" s="20">
        <v>83</v>
      </c>
      <c r="DZ297" s="20">
        <v>16</v>
      </c>
      <c r="EA297" s="20">
        <v>1686195.47</v>
      </c>
      <c r="EB297" s="20">
        <v>9720916.9199999999</v>
      </c>
      <c r="EC297" s="27">
        <v>0</v>
      </c>
      <c r="ED297" s="20" t="s">
        <v>16</v>
      </c>
      <c r="EE297" s="30">
        <v>0.1</v>
      </c>
      <c r="EF297" s="30">
        <v>0.1</v>
      </c>
      <c r="EG297" s="27" t="s">
        <v>403</v>
      </c>
      <c r="EH297" s="20">
        <v>9720916.9199999999</v>
      </c>
      <c r="EI297" s="20">
        <v>19</v>
      </c>
      <c r="EJ297" s="20">
        <v>25</v>
      </c>
      <c r="EK297" s="20">
        <v>23</v>
      </c>
      <c r="EL297" s="20" t="s">
        <v>281</v>
      </c>
      <c r="EM297" s="20" t="s">
        <v>373</v>
      </c>
      <c r="EN297" s="20" t="s">
        <v>16</v>
      </c>
      <c r="EO297" s="20" t="s">
        <v>16</v>
      </c>
      <c r="EP297" s="20" t="s">
        <v>16</v>
      </c>
      <c r="EQ297" s="20">
        <v>206</v>
      </c>
      <c r="ER297" s="20" t="s">
        <v>404</v>
      </c>
      <c r="ES297" s="20" t="s">
        <v>405</v>
      </c>
      <c r="ET297" s="20">
        <v>46</v>
      </c>
      <c r="EU297" s="20">
        <v>3570</v>
      </c>
      <c r="EV297" s="20" t="s">
        <v>406</v>
      </c>
      <c r="EW297" s="20" t="s">
        <v>251</v>
      </c>
      <c r="EX297" s="34">
        <v>24</v>
      </c>
      <c r="EY297" s="58">
        <v>1</v>
      </c>
      <c r="EZ297" s="21"/>
      <c r="FB297" s="73"/>
    </row>
    <row r="298" spans="1:158" s="64" customFormat="1" ht="12.75" customHeight="1" x14ac:dyDescent="0.2">
      <c r="A298" s="64" t="s">
        <v>449</v>
      </c>
      <c r="B298" s="64" t="s">
        <v>197</v>
      </c>
      <c r="C298" s="64">
        <v>943233</v>
      </c>
      <c r="D298" s="64" t="s">
        <v>449</v>
      </c>
      <c r="E298" s="64" t="s">
        <v>450</v>
      </c>
      <c r="F298" s="64" t="s">
        <v>197</v>
      </c>
      <c r="G298" s="54" t="s">
        <v>194</v>
      </c>
      <c r="H298" s="20">
        <v>6220</v>
      </c>
      <c r="I298" s="22" t="s">
        <v>358</v>
      </c>
      <c r="J298" s="22" t="s">
        <v>451</v>
      </c>
      <c r="K298" s="23">
        <v>0</v>
      </c>
      <c r="L298" s="23">
        <v>1</v>
      </c>
      <c r="M298" s="23" t="s">
        <v>16</v>
      </c>
      <c r="N298" s="23">
        <v>1</v>
      </c>
      <c r="O298" s="24" t="s">
        <v>360</v>
      </c>
      <c r="P298" s="20" t="s">
        <v>361</v>
      </c>
      <c r="Q298" s="20" t="s">
        <v>362</v>
      </c>
      <c r="R298" s="20" t="s">
        <v>363</v>
      </c>
      <c r="S298" s="20">
        <v>46</v>
      </c>
      <c r="T298" s="25" t="s">
        <v>364</v>
      </c>
      <c r="U298" s="20" t="s">
        <v>365</v>
      </c>
      <c r="V298" s="20" t="s">
        <v>251</v>
      </c>
      <c r="W298" s="26" t="s">
        <v>366</v>
      </c>
      <c r="X298" s="20">
        <v>93</v>
      </c>
      <c r="Y298" s="20" t="s">
        <v>251</v>
      </c>
      <c r="Z298" s="20" t="str">
        <f t="shared" si="67"/>
        <v>-</v>
      </c>
      <c r="AA298" s="20" t="s">
        <v>369</v>
      </c>
      <c r="AB298" s="20">
        <v>46101</v>
      </c>
      <c r="AC298" s="27">
        <v>20000000</v>
      </c>
      <c r="AD298" s="20" t="s">
        <v>281</v>
      </c>
      <c r="AE298" s="20" t="s">
        <v>16</v>
      </c>
      <c r="AF298" s="20" t="s">
        <v>16</v>
      </c>
      <c r="AG298" s="20" t="s">
        <v>16</v>
      </c>
      <c r="AH298" s="20" t="s">
        <v>16</v>
      </c>
      <c r="AI298" s="20" t="s">
        <v>16</v>
      </c>
      <c r="AJ298" s="20" t="s">
        <v>16</v>
      </c>
      <c r="AK298" s="20" t="s">
        <v>16</v>
      </c>
      <c r="AL298" s="20" t="s">
        <v>16</v>
      </c>
      <c r="AM298" s="20" t="s">
        <v>16</v>
      </c>
      <c r="AN298" s="20" t="s">
        <v>16</v>
      </c>
      <c r="AO298" s="20" t="s">
        <v>16</v>
      </c>
      <c r="AP298" s="26" t="s">
        <v>370</v>
      </c>
      <c r="AQ298" s="26">
        <v>42333</v>
      </c>
      <c r="AR298" s="26" t="s">
        <v>16</v>
      </c>
      <c r="AS298" s="20">
        <v>12</v>
      </c>
      <c r="AT298" s="26">
        <v>42348</v>
      </c>
      <c r="AU298" s="26">
        <v>42335</v>
      </c>
      <c r="AV298" s="26">
        <v>42047</v>
      </c>
      <c r="AW298" s="28" t="s">
        <v>16</v>
      </c>
      <c r="AX298" s="28" t="s">
        <v>16</v>
      </c>
      <c r="AY298" s="28" t="s">
        <v>16</v>
      </c>
      <c r="AZ298" s="28" t="s">
        <v>16</v>
      </c>
      <c r="BA298" s="28" t="s">
        <v>16</v>
      </c>
      <c r="BB298" s="29">
        <v>0</v>
      </c>
      <c r="BC298" s="26">
        <v>42369</v>
      </c>
      <c r="BD298" s="26">
        <v>42766</v>
      </c>
      <c r="BE298" s="26">
        <v>42361</v>
      </c>
      <c r="BF298" s="20" t="s">
        <v>452</v>
      </c>
      <c r="BG298" s="30">
        <v>0.2</v>
      </c>
      <c r="BH298" s="27">
        <v>2408668.1800000002</v>
      </c>
      <c r="BI298" s="20">
        <v>1</v>
      </c>
      <c r="BJ298" s="20">
        <v>10</v>
      </c>
      <c r="BK298" s="22">
        <v>0.19072046279118443</v>
      </c>
      <c r="BL298" s="20">
        <v>2296911.5499999998</v>
      </c>
      <c r="BM298" s="20">
        <v>18</v>
      </c>
      <c r="BN298" s="20">
        <v>21</v>
      </c>
      <c r="BO298" s="20" t="s">
        <v>16</v>
      </c>
      <c r="BP298" s="20" t="s">
        <v>16</v>
      </c>
      <c r="BQ298" s="20" t="s">
        <v>16</v>
      </c>
      <c r="BR298" s="20" t="s">
        <v>16</v>
      </c>
      <c r="BS298" s="20" t="s">
        <v>16</v>
      </c>
      <c r="BT298" s="20">
        <v>182</v>
      </c>
      <c r="BU298" s="20">
        <v>6</v>
      </c>
      <c r="BV298" s="20">
        <v>0</v>
      </c>
      <c r="BW298" s="20">
        <v>24</v>
      </c>
      <c r="BX298" s="20">
        <v>21</v>
      </c>
      <c r="BY298" s="20" t="s">
        <v>289</v>
      </c>
      <c r="BZ298" s="20" t="s">
        <v>341</v>
      </c>
      <c r="CA298" s="20" t="s">
        <v>16</v>
      </c>
      <c r="CB298" s="20">
        <v>5</v>
      </c>
      <c r="CC298" s="20">
        <v>5</v>
      </c>
      <c r="CD298" s="20">
        <v>11</v>
      </c>
      <c r="CE298" s="20">
        <f t="shared" si="68"/>
        <v>21</v>
      </c>
      <c r="CF298" s="20" t="str">
        <f t="shared" si="77"/>
        <v>YES</v>
      </c>
      <c r="CG298" s="20" t="str">
        <f t="shared" si="78"/>
        <v>YES</v>
      </c>
      <c r="CH298" s="20">
        <v>3</v>
      </c>
      <c r="CI298" s="27">
        <v>22</v>
      </c>
      <c r="CJ298" s="27">
        <v>197073.04000000097</v>
      </c>
      <c r="CK298" s="21">
        <v>0</v>
      </c>
      <c r="CL298" s="27">
        <v>892014.5</v>
      </c>
      <c r="CM298" s="20" t="s">
        <v>16</v>
      </c>
      <c r="CN298" s="20" t="s">
        <v>16</v>
      </c>
      <c r="CO298" s="20" t="s">
        <v>16</v>
      </c>
      <c r="CP298" s="20" t="s">
        <v>16</v>
      </c>
      <c r="CQ298" s="20" t="s">
        <v>16</v>
      </c>
      <c r="CR298" s="20" t="s">
        <v>16</v>
      </c>
      <c r="CS298" s="27">
        <v>12043340.9</v>
      </c>
      <c r="CT298" s="79">
        <f>IF(OR(CS298="",CS298="-"),"NA",IF(CS298&gt;10000000000,1,IF(CS298&gt;3000000000,2,IF(CS298&gt;1000000000,3,IF(CS298&gt;600000000,4,IF(CS298&gt;200000000,5,IF(CS298&gt;100000000,6,IF(CS298&gt;50000000,7,IF(CS298&gt;30000000,8,IF(CS298&gt;10000000,9,IF(CS298&gt;7000000,10,IF(CS298&gt;4000000,11,IF(CS298&gt;2000000,12,IF(CS298&gt;1000000,13,IF(CS298&gt;700000,14,IF(CS298&gt;600000,15,IF(CS298&gt;500000,16,IF(CS298&gt;400000,17,IF(CS298&gt;300000,18,IF(CS298&gt;200000,19,IF(CS298&gt;=0,20,ERROR”)))))))))))))))))))))</f>
        <v>9</v>
      </c>
      <c r="CU298" s="27">
        <v>13970275.444</v>
      </c>
      <c r="CV298" s="27">
        <f t="shared" si="66"/>
        <v>7956659.0999999996</v>
      </c>
      <c r="CW298" s="32">
        <v>0.39783295499999999</v>
      </c>
      <c r="CX298" s="32">
        <v>0.60216704500000007</v>
      </c>
      <c r="CY298" s="27">
        <v>6029724.5559999999</v>
      </c>
      <c r="CZ298" s="20">
        <v>48</v>
      </c>
      <c r="DA298" s="66">
        <f>IF(OR(CZ298="",CZ298="-"),"NA",IF(CZ298&gt;300,1,IF(CZ298&gt;200,2,IF(CZ298&gt;100,3,IF(CZ298&gt;50,4,IF(CZ298&gt;40,5,IF(CZ298&gt;30,6,IF(CZ298&gt;20,7,IF(CZ298&gt;10,8,IF(CZ298&lt;=9,9,”ERROR”))))))))))</f>
        <v>5</v>
      </c>
      <c r="DB298" s="20">
        <v>397</v>
      </c>
      <c r="DC298" s="20">
        <v>13.233333333333333</v>
      </c>
      <c r="DD298" s="22">
        <v>1E-3</v>
      </c>
      <c r="DE298" s="20">
        <v>1</v>
      </c>
      <c r="DF298" s="20">
        <v>4</v>
      </c>
      <c r="DG298" s="20" t="s">
        <v>456</v>
      </c>
      <c r="DH298" s="20">
        <v>6</v>
      </c>
      <c r="DI298" s="20">
        <v>2</v>
      </c>
      <c r="DJ298" s="20">
        <v>0</v>
      </c>
      <c r="DK298" s="20" t="s">
        <v>16</v>
      </c>
      <c r="DL298" s="20" t="s">
        <v>16</v>
      </c>
      <c r="DM298" s="20" t="s">
        <v>16</v>
      </c>
      <c r="DN298" s="20"/>
      <c r="DO298" s="33">
        <f t="shared" si="69"/>
        <v>3</v>
      </c>
      <c r="DP298" s="33">
        <f t="shared" si="70"/>
        <v>3</v>
      </c>
      <c r="DQ298" s="33">
        <f t="shared" si="71"/>
        <v>0</v>
      </c>
      <c r="DR298" s="33">
        <f t="shared" si="72"/>
        <v>0</v>
      </c>
      <c r="DS298" s="27">
        <f t="shared" si="73"/>
        <v>393283209.74000001</v>
      </c>
      <c r="DT298" s="27">
        <f t="shared" si="74"/>
        <v>393283209.74000001</v>
      </c>
      <c r="DU298" s="27">
        <f t="shared" si="75"/>
        <v>0</v>
      </c>
      <c r="DV298" s="27">
        <f t="shared" si="76"/>
        <v>0</v>
      </c>
      <c r="DW298" s="27">
        <f t="shared" si="79"/>
        <v>131094403.24666667</v>
      </c>
      <c r="DX298" s="20">
        <v>12</v>
      </c>
      <c r="DY298" s="20">
        <v>83</v>
      </c>
      <c r="DZ298" s="20">
        <v>16</v>
      </c>
      <c r="EA298" s="20">
        <v>2296911.5499999998</v>
      </c>
      <c r="EB298" s="20">
        <v>12043340.9</v>
      </c>
      <c r="EC298" s="27">
        <v>0</v>
      </c>
      <c r="ED298" s="20" t="s">
        <v>16</v>
      </c>
      <c r="EE298" s="30">
        <v>0.1</v>
      </c>
      <c r="EF298" s="30">
        <v>0.1</v>
      </c>
      <c r="EG298" s="27" t="s">
        <v>403</v>
      </c>
      <c r="EH298" s="20">
        <v>12043340.9</v>
      </c>
      <c r="EI298" s="20">
        <v>21</v>
      </c>
      <c r="EJ298" s="20">
        <v>24</v>
      </c>
      <c r="EK298" s="20">
        <v>22</v>
      </c>
      <c r="EL298" s="20" t="s">
        <v>281</v>
      </c>
      <c r="EM298" s="20" t="s">
        <v>452</v>
      </c>
      <c r="EN298" s="20" t="s">
        <v>16</v>
      </c>
      <c r="EO298" s="20" t="s">
        <v>16</v>
      </c>
      <c r="EP298" s="20" t="s">
        <v>16</v>
      </c>
      <c r="EQ298" s="20">
        <v>182</v>
      </c>
      <c r="ER298" s="20" t="s">
        <v>404</v>
      </c>
      <c r="ES298" s="20" t="s">
        <v>405</v>
      </c>
      <c r="ET298" s="20">
        <v>46</v>
      </c>
      <c r="EU298" s="20">
        <v>3570</v>
      </c>
      <c r="EV298" s="20" t="s">
        <v>406</v>
      </c>
      <c r="EW298" s="20" t="s">
        <v>251</v>
      </c>
      <c r="EX298" s="34">
        <v>27</v>
      </c>
      <c r="EY298" s="58">
        <v>1</v>
      </c>
      <c r="EZ298" s="21"/>
      <c r="FB298" s="74"/>
    </row>
    <row r="299" spans="1:158" s="64" customFormat="1" ht="12.75" customHeight="1" x14ac:dyDescent="0.2">
      <c r="A299" s="64" t="s">
        <v>4424</v>
      </c>
      <c r="B299" s="64" t="s">
        <v>4389</v>
      </c>
      <c r="C299" s="64" t="s">
        <v>16</v>
      </c>
      <c r="D299" s="64" t="s">
        <v>4424</v>
      </c>
      <c r="E299" s="64" t="s">
        <v>4389</v>
      </c>
      <c r="F299" s="64" t="s">
        <v>4389</v>
      </c>
      <c r="G299" s="54" t="s">
        <v>194</v>
      </c>
      <c r="H299" s="20">
        <v>3710</v>
      </c>
      <c r="I299" s="22" t="s">
        <v>2684</v>
      </c>
      <c r="J299" s="22" t="s">
        <v>4481</v>
      </c>
      <c r="K299" s="23">
        <v>0</v>
      </c>
      <c r="L299" s="23">
        <v>1</v>
      </c>
      <c r="M299" s="23" t="s">
        <v>16</v>
      </c>
      <c r="N299" s="23">
        <v>1</v>
      </c>
      <c r="O299" s="24" t="s">
        <v>4460</v>
      </c>
      <c r="P299" s="20" t="s">
        <v>4525</v>
      </c>
      <c r="Q299" s="20" t="s">
        <v>4558</v>
      </c>
      <c r="R299" s="20" t="s">
        <v>4527</v>
      </c>
      <c r="S299" s="20">
        <v>7641</v>
      </c>
      <c r="T299" s="25">
        <v>14360</v>
      </c>
      <c r="U299" s="20" t="s">
        <v>250</v>
      </c>
      <c r="V299" s="20" t="s">
        <v>251</v>
      </c>
      <c r="W299" s="26">
        <v>31565</v>
      </c>
      <c r="X299" s="20">
        <v>87</v>
      </c>
      <c r="Y299" s="20" t="s">
        <v>251</v>
      </c>
      <c r="Z299" s="20">
        <f t="shared" si="67"/>
        <v>11238</v>
      </c>
      <c r="AA299" s="20" t="s">
        <v>4771</v>
      </c>
      <c r="AB299" s="20">
        <v>46101</v>
      </c>
      <c r="AC299" s="27">
        <v>2763556.74</v>
      </c>
      <c r="AD299" s="20" t="s">
        <v>1074</v>
      </c>
      <c r="AE299" s="20" t="s">
        <v>4669</v>
      </c>
      <c r="AF299" s="20">
        <v>7</v>
      </c>
      <c r="AG299" s="20">
        <v>1</v>
      </c>
      <c r="AH299" s="20">
        <v>20</v>
      </c>
      <c r="AI299" s="20">
        <v>1</v>
      </c>
      <c r="AJ299" s="20">
        <v>7</v>
      </c>
      <c r="AK299" s="20">
        <v>0</v>
      </c>
      <c r="AL299" s="20">
        <v>0</v>
      </c>
      <c r="AM299" s="20">
        <v>0</v>
      </c>
      <c r="AN299" s="20">
        <v>1</v>
      </c>
      <c r="AO299" s="20">
        <v>1</v>
      </c>
      <c r="AP299" s="26" t="s">
        <v>1031</v>
      </c>
      <c r="AQ299" s="26" t="s">
        <v>16</v>
      </c>
      <c r="AR299" s="26" t="s">
        <v>16</v>
      </c>
      <c r="AS299" s="20" t="s">
        <v>16</v>
      </c>
      <c r="AT299" s="26" t="s">
        <v>16</v>
      </c>
      <c r="AU299" s="26" t="s">
        <v>16</v>
      </c>
      <c r="AV299" s="26" t="s">
        <v>16</v>
      </c>
      <c r="AW299" s="28" t="s">
        <v>16</v>
      </c>
      <c r="AX299" s="28" t="s">
        <v>16</v>
      </c>
      <c r="AY299" s="28" t="s">
        <v>16</v>
      </c>
      <c r="AZ299" s="28" t="s">
        <v>16</v>
      </c>
      <c r="BA299" s="28" t="s">
        <v>16</v>
      </c>
      <c r="BB299" s="29">
        <v>0</v>
      </c>
      <c r="BC299" s="26">
        <v>42803</v>
      </c>
      <c r="BD299" s="26" t="s">
        <v>2776</v>
      </c>
      <c r="BE299" s="26">
        <v>42803</v>
      </c>
      <c r="BF299" s="20" t="s">
        <v>4481</v>
      </c>
      <c r="BG299" s="30">
        <v>0.1</v>
      </c>
      <c r="BH299" s="27">
        <v>136135.79999999999</v>
      </c>
      <c r="BI299" s="20" t="s">
        <v>16</v>
      </c>
      <c r="BJ299" s="20" t="s">
        <v>16</v>
      </c>
      <c r="BK299" s="22" t="s">
        <v>16</v>
      </c>
      <c r="BL299" s="20" t="s">
        <v>16</v>
      </c>
      <c r="BM299" s="20" t="s">
        <v>16</v>
      </c>
      <c r="BN299" s="20" t="s">
        <v>16</v>
      </c>
      <c r="BO299" s="20" t="s">
        <v>16</v>
      </c>
      <c r="BP299" s="20" t="s">
        <v>16</v>
      </c>
      <c r="BQ299" s="20" t="s">
        <v>16</v>
      </c>
      <c r="BR299" s="20" t="s">
        <v>16</v>
      </c>
      <c r="BS299" s="20" t="s">
        <v>16</v>
      </c>
      <c r="BT299" s="20" t="s">
        <v>16</v>
      </c>
      <c r="BU299" s="20" t="s">
        <v>16</v>
      </c>
      <c r="BV299" s="20" t="s">
        <v>16</v>
      </c>
      <c r="BW299" s="20" t="s">
        <v>16</v>
      </c>
      <c r="BX299" s="20" t="s">
        <v>16</v>
      </c>
      <c r="BY299" s="20" t="s">
        <v>16</v>
      </c>
      <c r="BZ299" s="20" t="s">
        <v>16</v>
      </c>
      <c r="CA299" s="20" t="s">
        <v>16</v>
      </c>
      <c r="CB299" s="20" t="s">
        <v>16</v>
      </c>
      <c r="CC299" s="20" t="s">
        <v>16</v>
      </c>
      <c r="CD299" s="20" t="s">
        <v>16</v>
      </c>
      <c r="CE299" s="20">
        <f t="shared" si="68"/>
        <v>0</v>
      </c>
      <c r="CF299" s="20" t="s">
        <v>16</v>
      </c>
      <c r="CG299" s="20" t="s">
        <v>16</v>
      </c>
      <c r="CH299" s="20" t="s">
        <v>16</v>
      </c>
      <c r="CI299" s="27" t="s">
        <v>16</v>
      </c>
      <c r="CJ299" s="27" t="s">
        <v>16</v>
      </c>
      <c r="CK299" s="21" t="s">
        <v>16</v>
      </c>
      <c r="CL299" s="27" t="s">
        <v>16</v>
      </c>
      <c r="CM299" s="20" t="s">
        <v>16</v>
      </c>
      <c r="CN299" s="20" t="s">
        <v>16</v>
      </c>
      <c r="CO299" s="20" t="s">
        <v>16</v>
      </c>
      <c r="CP299" s="20" t="s">
        <v>16</v>
      </c>
      <c r="CQ299" s="20" t="s">
        <v>16</v>
      </c>
      <c r="CR299" s="20" t="s">
        <v>16</v>
      </c>
      <c r="CS299" s="27">
        <v>3205725.82</v>
      </c>
      <c r="CT299" s="79">
        <f>IF(OR(CS299="",CS299="-"),"NA",IF(CS299&gt;10000000000,1,IF(CS299&gt;3000000000,2,IF(CS299&gt;1000000000,3,IF(CS299&gt;600000000,4,IF(CS299&gt;200000000,5,IF(CS299&gt;100000000,6,IF(CS299&gt;50000000,7,IF(CS299&gt;30000000,8,IF(CS299&gt;10000000,9,IF(CS299&gt;7000000,10,IF(CS299&gt;4000000,11,IF(CS299&gt;2000000,12,IF(CS299&gt;1000000,13,IF(CS299&gt;700000,14,IF(CS299&gt;600000,15,IF(CS299&gt;500000,16,IF(CS299&gt;400000,17,IF(CS299&gt;300000,18,IF(CS299&gt;200000,19,IF(CS299&gt;=0,20,ERROR”)))))))))))))))))))))</f>
        <v>12</v>
      </c>
      <c r="CU299" s="27">
        <v>3205725.82</v>
      </c>
      <c r="CV299" s="27">
        <f t="shared" si="66"/>
        <v>-442169.07999999961</v>
      </c>
      <c r="CW299" s="32" t="s">
        <v>16</v>
      </c>
      <c r="CX299" s="32"/>
      <c r="CY299" s="27" t="s">
        <v>16</v>
      </c>
      <c r="CZ299" s="20" t="s">
        <v>16</v>
      </c>
      <c r="DA299" s="66" t="s">
        <v>16</v>
      </c>
      <c r="DB299" s="20">
        <v>662</v>
      </c>
      <c r="DC299" s="20">
        <f>(DB299/30)</f>
        <v>22.066666666666666</v>
      </c>
      <c r="DD299" s="22">
        <v>0.2</v>
      </c>
      <c r="DE299" s="20">
        <v>0</v>
      </c>
      <c r="DF299" s="20"/>
      <c r="DG299" s="20">
        <v>0</v>
      </c>
      <c r="DH299" s="20">
        <v>0</v>
      </c>
      <c r="DI299" s="20" t="s">
        <v>16</v>
      </c>
      <c r="DJ299" s="20"/>
      <c r="DK299" s="20" t="s">
        <v>16</v>
      </c>
      <c r="DL299" s="20" t="s">
        <v>16</v>
      </c>
      <c r="DM299" s="20" t="s">
        <v>16</v>
      </c>
      <c r="DN299" s="20"/>
      <c r="DO299" s="33">
        <f t="shared" si="69"/>
        <v>1</v>
      </c>
      <c r="DP299" s="33">
        <f t="shared" si="70"/>
        <v>0</v>
      </c>
      <c r="DQ299" s="33">
        <f t="shared" si="71"/>
        <v>1</v>
      </c>
      <c r="DR299" s="33">
        <f t="shared" si="72"/>
        <v>0</v>
      </c>
      <c r="DS299" s="27">
        <f t="shared" si="73"/>
        <v>3205725.82</v>
      </c>
      <c r="DT299" s="27">
        <f t="shared" si="74"/>
        <v>0</v>
      </c>
      <c r="DU299" s="27">
        <f t="shared" si="75"/>
        <v>0</v>
      </c>
      <c r="DV299" s="27">
        <f t="shared" si="76"/>
        <v>3205725.82</v>
      </c>
      <c r="DW299" s="27">
        <f t="shared" si="79"/>
        <v>3205725.82</v>
      </c>
      <c r="DX299" s="20" t="s">
        <v>16</v>
      </c>
      <c r="DY299" s="20" t="s">
        <v>16</v>
      </c>
      <c r="DZ299" s="20" t="s">
        <v>16</v>
      </c>
      <c r="EA299" s="20" t="s">
        <v>16</v>
      </c>
      <c r="EB299" s="20">
        <v>3205725.82</v>
      </c>
      <c r="EC299" s="27" t="s">
        <v>16</v>
      </c>
      <c r="ED299" s="20" t="s">
        <v>16</v>
      </c>
      <c r="EE299" s="30" t="s">
        <v>16</v>
      </c>
      <c r="EF299" s="30" t="s">
        <v>16</v>
      </c>
      <c r="EG299" s="27" t="s">
        <v>16</v>
      </c>
      <c r="EH299" s="20" t="s">
        <v>16</v>
      </c>
      <c r="EI299" s="20" t="s">
        <v>16</v>
      </c>
      <c r="EJ299" s="20" t="s">
        <v>16</v>
      </c>
      <c r="EK299" s="20" t="s">
        <v>16</v>
      </c>
      <c r="EL299" s="20" t="s">
        <v>1074</v>
      </c>
      <c r="EM299" s="20" t="s">
        <v>4481</v>
      </c>
      <c r="EN299" s="20" t="s">
        <v>16</v>
      </c>
      <c r="EO299" s="20" t="s">
        <v>4669</v>
      </c>
      <c r="EP299" s="20" t="s">
        <v>16</v>
      </c>
      <c r="EQ299" s="20" t="s">
        <v>16</v>
      </c>
      <c r="ER299" s="20" t="s">
        <v>4603</v>
      </c>
      <c r="ES299" s="20" t="s">
        <v>4527</v>
      </c>
      <c r="ET299" s="20">
        <v>7641</v>
      </c>
      <c r="EU299" s="20">
        <v>14360</v>
      </c>
      <c r="EV299" s="20" t="s">
        <v>250</v>
      </c>
      <c r="EW299" s="20" t="s">
        <v>251</v>
      </c>
      <c r="EX299" s="34" t="s">
        <v>16</v>
      </c>
      <c r="EY299" s="58">
        <v>0.45</v>
      </c>
      <c r="EZ299" s="21"/>
      <c r="FB299" s="58"/>
    </row>
    <row r="300" spans="1:158" s="64" customFormat="1" ht="12.75" customHeight="1" x14ac:dyDescent="0.2">
      <c r="A300" s="64" t="s">
        <v>4425</v>
      </c>
      <c r="B300" s="64" t="s">
        <v>4390</v>
      </c>
      <c r="C300" s="64" t="s">
        <v>16</v>
      </c>
      <c r="D300" s="64" t="s">
        <v>4425</v>
      </c>
      <c r="E300" s="64" t="s">
        <v>4390</v>
      </c>
      <c r="F300" s="64" t="s">
        <v>4390</v>
      </c>
      <c r="G300" s="54" t="s">
        <v>194</v>
      </c>
      <c r="H300" s="64">
        <v>3580</v>
      </c>
      <c r="I300" s="64" t="s">
        <v>1337</v>
      </c>
      <c r="J300" s="64" t="s">
        <v>4458</v>
      </c>
      <c r="K300" s="23">
        <v>0</v>
      </c>
      <c r="L300" s="23">
        <v>1</v>
      </c>
      <c r="M300" s="23" t="s">
        <v>16</v>
      </c>
      <c r="N300" s="23">
        <v>1</v>
      </c>
      <c r="O300" s="64" t="s">
        <v>4526</v>
      </c>
      <c r="P300" s="20" t="s">
        <v>4772</v>
      </c>
      <c r="Q300" s="64" t="s">
        <v>4559</v>
      </c>
      <c r="R300" s="64" t="s">
        <v>4528</v>
      </c>
      <c r="S300" s="64">
        <v>48</v>
      </c>
      <c r="T300" s="64">
        <v>55240</v>
      </c>
      <c r="U300" s="64" t="s">
        <v>2878</v>
      </c>
      <c r="V300" s="64" t="s">
        <v>576</v>
      </c>
      <c r="W300" s="20" t="s">
        <v>4604</v>
      </c>
      <c r="X300" s="20">
        <v>122</v>
      </c>
      <c r="Y300" s="20" t="s">
        <v>251</v>
      </c>
      <c r="Z300" s="20" t="str">
        <f t="shared" si="67"/>
        <v>-</v>
      </c>
      <c r="AA300" s="20" t="s">
        <v>4773</v>
      </c>
      <c r="AB300" s="20">
        <v>46101</v>
      </c>
      <c r="AC300" s="20">
        <v>215433.18</v>
      </c>
      <c r="AD300" s="20" t="s">
        <v>1074</v>
      </c>
      <c r="AE300" s="20" t="s">
        <v>1947</v>
      </c>
      <c r="AF300" s="20">
        <v>1</v>
      </c>
      <c r="AG300" s="20">
        <v>1</v>
      </c>
      <c r="AH300" s="20">
        <v>7</v>
      </c>
      <c r="AI300" s="20">
        <v>0.5</v>
      </c>
      <c r="AJ300" s="20">
        <v>3</v>
      </c>
      <c r="AK300" s="20">
        <v>1</v>
      </c>
      <c r="AL300" s="20">
        <v>0</v>
      </c>
      <c r="AM300" s="20">
        <v>1</v>
      </c>
      <c r="AN300" s="20">
        <v>1</v>
      </c>
      <c r="AO300" s="20">
        <v>1</v>
      </c>
      <c r="AP300" s="20" t="s">
        <v>1031</v>
      </c>
      <c r="AQ300" s="26" t="s">
        <v>16</v>
      </c>
      <c r="AR300" s="26" t="s">
        <v>16</v>
      </c>
      <c r="AS300" s="20" t="s">
        <v>16</v>
      </c>
      <c r="AT300" s="26" t="s">
        <v>16</v>
      </c>
      <c r="AU300" s="26" t="s">
        <v>16</v>
      </c>
      <c r="AV300" s="26" t="s">
        <v>16</v>
      </c>
      <c r="AW300" s="28" t="s">
        <v>16</v>
      </c>
      <c r="AX300" s="28" t="s">
        <v>16</v>
      </c>
      <c r="AY300" s="28" t="s">
        <v>16</v>
      </c>
      <c r="AZ300" s="28" t="s">
        <v>16</v>
      </c>
      <c r="BA300" s="28" t="s">
        <v>16</v>
      </c>
      <c r="BB300" s="20">
        <v>0</v>
      </c>
      <c r="BC300" s="26">
        <v>42828</v>
      </c>
      <c r="BD300" s="26">
        <v>42888</v>
      </c>
      <c r="BE300" s="26" t="s">
        <v>1031</v>
      </c>
      <c r="BF300" s="64" t="s">
        <v>4458</v>
      </c>
      <c r="BG300" s="30">
        <v>0.1</v>
      </c>
      <c r="BH300" s="20">
        <v>21543.31</v>
      </c>
      <c r="BI300" s="20" t="s">
        <v>16</v>
      </c>
      <c r="BJ300" s="20" t="s">
        <v>16</v>
      </c>
      <c r="BK300" s="20" t="s">
        <v>16</v>
      </c>
      <c r="BL300" s="20" t="s">
        <v>16</v>
      </c>
      <c r="BM300" s="20" t="s">
        <v>16</v>
      </c>
      <c r="BN300" s="20" t="s">
        <v>16</v>
      </c>
      <c r="BO300" s="20" t="s">
        <v>16</v>
      </c>
      <c r="BP300" s="20" t="s">
        <v>16</v>
      </c>
      <c r="BQ300" s="20" t="s">
        <v>16</v>
      </c>
      <c r="BR300" s="20" t="s">
        <v>16</v>
      </c>
      <c r="BS300" s="20" t="s">
        <v>16</v>
      </c>
      <c r="BT300" s="20" t="s">
        <v>16</v>
      </c>
      <c r="BU300" s="20" t="s">
        <v>16</v>
      </c>
      <c r="BV300" s="20" t="s">
        <v>16</v>
      </c>
      <c r="BW300" s="20" t="s">
        <v>16</v>
      </c>
      <c r="BX300" s="20" t="s">
        <v>16</v>
      </c>
      <c r="BY300" s="20" t="s">
        <v>16</v>
      </c>
      <c r="BZ300" s="20" t="s">
        <v>16</v>
      </c>
      <c r="CA300" s="20" t="s">
        <v>16</v>
      </c>
      <c r="CB300" s="20" t="s">
        <v>16</v>
      </c>
      <c r="CC300" s="20" t="s">
        <v>16</v>
      </c>
      <c r="CD300" s="20" t="s">
        <v>16</v>
      </c>
      <c r="CE300" s="20">
        <f t="shared" si="68"/>
        <v>0</v>
      </c>
      <c r="CF300" s="20" t="s">
        <v>16</v>
      </c>
      <c r="CG300" s="20" t="s">
        <v>16</v>
      </c>
      <c r="CH300" s="20" t="s">
        <v>16</v>
      </c>
      <c r="CI300" s="20" t="s">
        <v>16</v>
      </c>
      <c r="CJ300" s="20" t="s">
        <v>16</v>
      </c>
      <c r="CK300" s="20" t="s">
        <v>16</v>
      </c>
      <c r="CL300" s="20" t="s">
        <v>16</v>
      </c>
      <c r="CM300" s="20" t="s">
        <v>16</v>
      </c>
      <c r="CN300" s="20" t="s">
        <v>16</v>
      </c>
      <c r="CO300" s="20" t="s">
        <v>16</v>
      </c>
      <c r="CP300" s="20" t="s">
        <v>16</v>
      </c>
      <c r="CQ300" s="20" t="s">
        <v>16</v>
      </c>
      <c r="CR300" s="20" t="s">
        <v>16</v>
      </c>
      <c r="CS300" s="20">
        <v>215433.18</v>
      </c>
      <c r="CT300" s="79">
        <f>IF(OR(CS300="",CS300="-"),"NA",IF(CS300&gt;10000000000,1,IF(CS300&gt;3000000000,2,IF(CS300&gt;1000000000,3,IF(CS300&gt;600000000,4,IF(CS300&gt;200000000,5,IF(CS300&gt;100000000,6,IF(CS300&gt;50000000,7,IF(CS300&gt;30000000,8,IF(CS300&gt;10000000,9,IF(CS300&gt;7000000,10,IF(CS300&gt;4000000,11,IF(CS300&gt;2000000,12,IF(CS300&gt;1000000,13,IF(CS300&gt;700000,14,IF(CS300&gt;600000,15,IF(CS300&gt;500000,16,IF(CS300&gt;400000,17,IF(CS300&gt;300000,18,IF(CS300&gt;200000,19,IF(CS300&gt;=0,20,ERROR”)))))))))))))))))))))</f>
        <v>19</v>
      </c>
      <c r="CU300" s="20">
        <v>215433.18</v>
      </c>
      <c r="CV300" s="27">
        <f t="shared" si="66"/>
        <v>0</v>
      </c>
      <c r="CW300" s="20" t="s">
        <v>16</v>
      </c>
      <c r="CX300" s="20"/>
      <c r="CY300" s="20" t="s">
        <v>16</v>
      </c>
      <c r="CZ300" s="20" t="s">
        <v>16</v>
      </c>
      <c r="DA300" s="20" t="s">
        <v>16</v>
      </c>
      <c r="DB300" s="20">
        <v>60</v>
      </c>
      <c r="DC300" s="20">
        <f t="shared" ref="DC300:DC337" si="80">(DB300/30)</f>
        <v>2</v>
      </c>
      <c r="DD300" s="30">
        <v>0.2</v>
      </c>
      <c r="DE300" s="20">
        <v>1</v>
      </c>
      <c r="DF300" s="20">
        <v>1</v>
      </c>
      <c r="DG300" s="20" t="s">
        <v>4766</v>
      </c>
      <c r="DH300" s="20">
        <v>4</v>
      </c>
      <c r="DI300" s="33" t="s">
        <v>16</v>
      </c>
      <c r="DJ300" s="33"/>
      <c r="DK300" s="33" t="s">
        <v>16</v>
      </c>
      <c r="DL300" s="33" t="s">
        <v>16</v>
      </c>
      <c r="DM300" s="33" t="s">
        <v>16</v>
      </c>
      <c r="DN300" s="33"/>
      <c r="DO300" s="33">
        <f t="shared" si="69"/>
        <v>1</v>
      </c>
      <c r="DP300" s="33">
        <f t="shared" si="70"/>
        <v>0</v>
      </c>
      <c r="DQ300" s="33">
        <f t="shared" si="71"/>
        <v>1</v>
      </c>
      <c r="DR300" s="33">
        <f t="shared" si="72"/>
        <v>0</v>
      </c>
      <c r="DS300" s="27">
        <f t="shared" si="73"/>
        <v>215433.18</v>
      </c>
      <c r="DT300" s="27">
        <f t="shared" si="74"/>
        <v>0</v>
      </c>
      <c r="DU300" s="27">
        <f t="shared" si="75"/>
        <v>0</v>
      </c>
      <c r="DV300" s="27">
        <f t="shared" si="76"/>
        <v>215433.18</v>
      </c>
      <c r="DW300" s="27">
        <f t="shared" si="79"/>
        <v>215433.18</v>
      </c>
      <c r="DX300" s="20" t="s">
        <v>16</v>
      </c>
      <c r="DY300" s="20" t="s">
        <v>16</v>
      </c>
      <c r="DZ300" s="20" t="s">
        <v>16</v>
      </c>
      <c r="EA300" s="20" t="s">
        <v>16</v>
      </c>
      <c r="EB300" s="20">
        <v>215433.18</v>
      </c>
      <c r="EC300" s="20" t="s">
        <v>16</v>
      </c>
      <c r="ED300" s="20" t="s">
        <v>16</v>
      </c>
      <c r="EE300" s="20" t="s">
        <v>16</v>
      </c>
      <c r="EF300" s="20" t="s">
        <v>16</v>
      </c>
      <c r="EG300" s="20" t="s">
        <v>16</v>
      </c>
      <c r="EH300" s="20" t="s">
        <v>16</v>
      </c>
      <c r="EI300" s="20" t="s">
        <v>16</v>
      </c>
      <c r="EJ300" s="20" t="s">
        <v>16</v>
      </c>
      <c r="EK300" s="20" t="s">
        <v>16</v>
      </c>
      <c r="EL300" s="20" t="s">
        <v>1074</v>
      </c>
      <c r="EM300" s="64" t="s">
        <v>4458</v>
      </c>
      <c r="EN300" s="20" t="s">
        <v>16</v>
      </c>
      <c r="EO300" s="20" t="s">
        <v>1947</v>
      </c>
      <c r="EP300" s="20" t="s">
        <v>16</v>
      </c>
      <c r="EQ300" s="20" t="s">
        <v>16</v>
      </c>
      <c r="ER300" s="20" t="s">
        <v>4605</v>
      </c>
      <c r="ES300" s="64" t="s">
        <v>4528</v>
      </c>
      <c r="ET300" s="64">
        <v>48</v>
      </c>
      <c r="EU300" s="64">
        <v>55240</v>
      </c>
      <c r="EV300" s="64" t="s">
        <v>2878</v>
      </c>
      <c r="EW300" s="64" t="s">
        <v>576</v>
      </c>
      <c r="EX300" s="34" t="s">
        <v>16</v>
      </c>
      <c r="EY300" s="73">
        <v>1</v>
      </c>
      <c r="EZ300" s="21"/>
      <c r="FB300" s="58"/>
    </row>
    <row r="301" spans="1:158" s="64" customFormat="1" ht="15" customHeight="1" x14ac:dyDescent="0.2">
      <c r="A301" s="64" t="s">
        <v>4426</v>
      </c>
      <c r="B301" s="64" t="s">
        <v>4391</v>
      </c>
      <c r="C301" s="64" t="s">
        <v>16</v>
      </c>
      <c r="D301" s="64" t="s">
        <v>4426</v>
      </c>
      <c r="E301" s="64" t="s">
        <v>4391</v>
      </c>
      <c r="F301" s="64" t="s">
        <v>4391</v>
      </c>
      <c r="G301" s="20" t="s">
        <v>194</v>
      </c>
      <c r="H301" s="64">
        <v>6220</v>
      </c>
      <c r="I301" s="64" t="s">
        <v>358</v>
      </c>
      <c r="J301" s="64" t="s">
        <v>4482</v>
      </c>
      <c r="K301" s="21">
        <v>0</v>
      </c>
      <c r="L301" s="23">
        <v>1</v>
      </c>
      <c r="M301" s="21" t="s">
        <v>16</v>
      </c>
      <c r="N301" s="21">
        <v>1</v>
      </c>
      <c r="O301" s="64" t="s">
        <v>3472</v>
      </c>
      <c r="P301" s="64" t="s">
        <v>3473</v>
      </c>
      <c r="Q301" s="64" t="s">
        <v>2359</v>
      </c>
      <c r="R301" s="64" t="s">
        <v>4529</v>
      </c>
      <c r="S301" s="64">
        <v>53</v>
      </c>
      <c r="T301" s="25">
        <v>4320</v>
      </c>
      <c r="U301" s="64" t="s">
        <v>807</v>
      </c>
      <c r="V301" s="64" t="s">
        <v>251</v>
      </c>
      <c r="W301" s="26">
        <v>42157</v>
      </c>
      <c r="X301" s="21">
        <v>204</v>
      </c>
      <c r="Y301" s="21" t="s">
        <v>251</v>
      </c>
      <c r="Z301" s="20">
        <f t="shared" si="67"/>
        <v>759</v>
      </c>
      <c r="AA301" s="20" t="s">
        <v>4774</v>
      </c>
      <c r="AB301" s="20">
        <v>46101</v>
      </c>
      <c r="AC301" s="21">
        <v>800000</v>
      </c>
      <c r="AD301" s="21" t="s">
        <v>1074</v>
      </c>
      <c r="AE301" s="21" t="s">
        <v>4670</v>
      </c>
      <c r="AF301" s="21">
        <v>3</v>
      </c>
      <c r="AG301" s="21">
        <v>0</v>
      </c>
      <c r="AH301" s="21">
        <v>5</v>
      </c>
      <c r="AI301" s="21">
        <v>1</v>
      </c>
      <c r="AJ301" s="21">
        <v>0</v>
      </c>
      <c r="AK301" s="21">
        <v>0</v>
      </c>
      <c r="AL301" s="21">
        <v>0</v>
      </c>
      <c r="AM301" s="21">
        <v>0</v>
      </c>
      <c r="AN301" s="21">
        <v>0</v>
      </c>
      <c r="AO301" s="21">
        <v>1</v>
      </c>
      <c r="AP301" s="20" t="s">
        <v>1031</v>
      </c>
      <c r="AQ301" s="26" t="s">
        <v>16</v>
      </c>
      <c r="AR301" s="26" t="s">
        <v>16</v>
      </c>
      <c r="AS301" s="20" t="s">
        <v>16</v>
      </c>
      <c r="AT301" s="26" t="s">
        <v>16</v>
      </c>
      <c r="AU301" s="26" t="s">
        <v>16</v>
      </c>
      <c r="AV301" s="26" t="s">
        <v>16</v>
      </c>
      <c r="AW301" s="28" t="s">
        <v>16</v>
      </c>
      <c r="AX301" s="28" t="s">
        <v>16</v>
      </c>
      <c r="AY301" s="28" t="s">
        <v>16</v>
      </c>
      <c r="AZ301" s="28" t="s">
        <v>16</v>
      </c>
      <c r="BA301" s="28" t="s">
        <v>16</v>
      </c>
      <c r="BB301" s="21">
        <v>0</v>
      </c>
      <c r="BC301" s="26">
        <v>42916</v>
      </c>
      <c r="BD301" s="26">
        <v>42874</v>
      </c>
      <c r="BE301" s="26" t="s">
        <v>4708</v>
      </c>
      <c r="BF301" s="64" t="s">
        <v>4482</v>
      </c>
      <c r="BG301" s="21">
        <v>0</v>
      </c>
      <c r="BH301" s="21">
        <v>0</v>
      </c>
      <c r="BI301" s="20" t="s">
        <v>16</v>
      </c>
      <c r="BJ301" s="20" t="s">
        <v>16</v>
      </c>
      <c r="BK301" s="20" t="s">
        <v>16</v>
      </c>
      <c r="BL301" s="20" t="s">
        <v>16</v>
      </c>
      <c r="BM301" s="20" t="s">
        <v>16</v>
      </c>
      <c r="BN301" s="20" t="s">
        <v>16</v>
      </c>
      <c r="BO301" s="20" t="s">
        <v>16</v>
      </c>
      <c r="BP301" s="20" t="s">
        <v>16</v>
      </c>
      <c r="BQ301" s="20" t="s">
        <v>16</v>
      </c>
      <c r="BR301" s="20" t="s">
        <v>16</v>
      </c>
      <c r="BS301" s="20" t="s">
        <v>16</v>
      </c>
      <c r="BT301" s="20" t="s">
        <v>16</v>
      </c>
      <c r="BU301" s="20" t="s">
        <v>16</v>
      </c>
      <c r="BV301" s="20" t="s">
        <v>16</v>
      </c>
      <c r="BW301" s="20" t="s">
        <v>16</v>
      </c>
      <c r="BX301" s="20" t="s">
        <v>16</v>
      </c>
      <c r="BY301" s="20" t="s">
        <v>16</v>
      </c>
      <c r="BZ301" s="20" t="s">
        <v>16</v>
      </c>
      <c r="CA301" s="20" t="s">
        <v>16</v>
      </c>
      <c r="CB301" s="20" t="s">
        <v>16</v>
      </c>
      <c r="CC301" s="20" t="s">
        <v>16</v>
      </c>
      <c r="CD301" s="20" t="s">
        <v>16</v>
      </c>
      <c r="CE301" s="20">
        <f t="shared" si="68"/>
        <v>0</v>
      </c>
      <c r="CF301" s="20" t="s">
        <v>16</v>
      </c>
      <c r="CG301" s="20" t="s">
        <v>16</v>
      </c>
      <c r="CH301" s="20" t="s">
        <v>16</v>
      </c>
      <c r="CI301" s="20" t="s">
        <v>16</v>
      </c>
      <c r="CJ301" s="20" t="s">
        <v>16</v>
      </c>
      <c r="CK301" s="20" t="s">
        <v>16</v>
      </c>
      <c r="CL301" s="20" t="s">
        <v>16</v>
      </c>
      <c r="CM301" s="20" t="s">
        <v>16</v>
      </c>
      <c r="CN301" s="20" t="s">
        <v>16</v>
      </c>
      <c r="CO301" s="20" t="s">
        <v>16</v>
      </c>
      <c r="CP301" s="20" t="s">
        <v>16</v>
      </c>
      <c r="CQ301" s="20" t="s">
        <v>16</v>
      </c>
      <c r="CR301" s="20" t="s">
        <v>16</v>
      </c>
      <c r="CS301" s="20">
        <v>588294</v>
      </c>
      <c r="CT301" s="79">
        <f>IF(OR(CS301="",CS301="-"),"NA",IF(CS301&gt;10000000000,1,IF(CS301&gt;3000000000,2,IF(CS301&gt;1000000000,3,IF(CS301&gt;600000000,4,IF(CS301&gt;200000000,5,IF(CS301&gt;100000000,6,IF(CS301&gt;50000000,7,IF(CS301&gt;30000000,8,IF(CS301&gt;10000000,9,IF(CS301&gt;7000000,10,IF(CS301&gt;4000000,11,IF(CS301&gt;2000000,12,IF(CS301&gt;1000000,13,IF(CS301&gt;700000,14,IF(CS301&gt;600000,15,IF(CS301&gt;500000,16,IF(CS301&gt;400000,17,IF(CS301&gt;300000,18,IF(CS301&gt;200000,19,IF(CS301&gt;=0,20,ERROR”)))))))))))))))))))))</f>
        <v>16</v>
      </c>
      <c r="CU301" s="20">
        <v>588294</v>
      </c>
      <c r="CV301" s="27">
        <f t="shared" si="66"/>
        <v>211706</v>
      </c>
      <c r="CW301" s="20" t="s">
        <v>16</v>
      </c>
      <c r="CX301" s="20" t="s">
        <v>16</v>
      </c>
      <c r="CY301" s="20" t="s">
        <v>16</v>
      </c>
      <c r="CZ301" s="20" t="s">
        <v>16</v>
      </c>
      <c r="DA301" s="20" t="s">
        <v>16</v>
      </c>
      <c r="DB301" s="20"/>
      <c r="DC301" s="20">
        <f t="shared" si="80"/>
        <v>0</v>
      </c>
      <c r="DD301" s="22">
        <v>2.5000000000000001E-2</v>
      </c>
      <c r="DE301" s="20">
        <v>0</v>
      </c>
      <c r="DF301" s="20"/>
      <c r="DG301" s="33">
        <v>0</v>
      </c>
      <c r="DH301" s="33">
        <v>0</v>
      </c>
      <c r="DI301" s="33" t="s">
        <v>16</v>
      </c>
      <c r="DJ301" s="33"/>
      <c r="DK301" s="33" t="s">
        <v>16</v>
      </c>
      <c r="DL301" s="33" t="s">
        <v>16</v>
      </c>
      <c r="DM301" s="33" t="s">
        <v>16</v>
      </c>
      <c r="DN301" s="33"/>
      <c r="DO301" s="33">
        <f t="shared" si="69"/>
        <v>2</v>
      </c>
      <c r="DP301" s="33">
        <f t="shared" si="70"/>
        <v>0</v>
      </c>
      <c r="DQ301" s="33">
        <f t="shared" si="71"/>
        <v>2</v>
      </c>
      <c r="DR301" s="33">
        <f t="shared" si="72"/>
        <v>0</v>
      </c>
      <c r="DS301" s="27">
        <f t="shared" si="73"/>
        <v>1074010</v>
      </c>
      <c r="DT301" s="27">
        <f t="shared" si="74"/>
        <v>0</v>
      </c>
      <c r="DU301" s="27">
        <f t="shared" si="75"/>
        <v>0</v>
      </c>
      <c r="DV301" s="27">
        <f t="shared" si="76"/>
        <v>1074010</v>
      </c>
      <c r="DW301" s="27">
        <f t="shared" si="79"/>
        <v>537005</v>
      </c>
      <c r="DX301" s="20" t="s">
        <v>16</v>
      </c>
      <c r="DY301" s="20" t="s">
        <v>16</v>
      </c>
      <c r="DZ301" s="20" t="s">
        <v>16</v>
      </c>
      <c r="EA301" s="20" t="s">
        <v>16</v>
      </c>
      <c r="EB301" s="20">
        <v>588294</v>
      </c>
      <c r="EC301" s="20" t="s">
        <v>16</v>
      </c>
      <c r="ED301" s="20" t="s">
        <v>16</v>
      </c>
      <c r="EE301" s="20" t="s">
        <v>16</v>
      </c>
      <c r="EF301" s="20" t="s">
        <v>16</v>
      </c>
      <c r="EG301" s="20" t="s">
        <v>16</v>
      </c>
      <c r="EH301" s="20" t="s">
        <v>16</v>
      </c>
      <c r="EI301" s="20" t="s">
        <v>16</v>
      </c>
      <c r="EJ301" s="20" t="s">
        <v>16</v>
      </c>
      <c r="EK301" s="20" t="s">
        <v>16</v>
      </c>
      <c r="EL301" s="21" t="s">
        <v>1074</v>
      </c>
      <c r="EM301" s="64" t="s">
        <v>4482</v>
      </c>
      <c r="EN301" s="20" t="s">
        <v>16</v>
      </c>
      <c r="EO301" s="21" t="s">
        <v>4670</v>
      </c>
      <c r="EP301" s="20" t="s">
        <v>16</v>
      </c>
      <c r="EQ301" s="20" t="s">
        <v>16</v>
      </c>
      <c r="ER301" s="21" t="s">
        <v>4606</v>
      </c>
      <c r="ES301" s="64" t="s">
        <v>4529</v>
      </c>
      <c r="ET301" s="64">
        <v>53</v>
      </c>
      <c r="EU301" s="25">
        <v>4320</v>
      </c>
      <c r="EV301" s="64" t="s">
        <v>807</v>
      </c>
      <c r="EW301" s="64" t="s">
        <v>251</v>
      </c>
      <c r="EX301" s="34" t="s">
        <v>16</v>
      </c>
      <c r="EY301" s="73">
        <v>0</v>
      </c>
      <c r="EZ301" s="21"/>
      <c r="FB301" s="58"/>
    </row>
    <row r="302" spans="1:158" s="64" customFormat="1" ht="15" customHeight="1" x14ac:dyDescent="0.2">
      <c r="A302" s="64" t="s">
        <v>4427</v>
      </c>
      <c r="B302" s="64" t="s">
        <v>4392</v>
      </c>
      <c r="C302" s="64" t="s">
        <v>16</v>
      </c>
      <c r="D302" s="64" t="s">
        <v>4427</v>
      </c>
      <c r="E302" s="64" t="s">
        <v>4392</v>
      </c>
      <c r="F302" s="64" t="s">
        <v>4392</v>
      </c>
      <c r="G302" s="54" t="s">
        <v>194</v>
      </c>
      <c r="H302" s="64">
        <v>6220</v>
      </c>
      <c r="I302" s="64" t="s">
        <v>358</v>
      </c>
      <c r="J302" s="64" t="s">
        <v>4483</v>
      </c>
      <c r="K302" s="21">
        <v>0</v>
      </c>
      <c r="L302" s="23">
        <v>1</v>
      </c>
      <c r="M302" s="21" t="s">
        <v>16</v>
      </c>
      <c r="N302" s="21">
        <v>1</v>
      </c>
      <c r="O302" s="64" t="s">
        <v>4599</v>
      </c>
      <c r="P302" s="64" t="s">
        <v>3442</v>
      </c>
      <c r="Q302" s="64" t="s">
        <v>3443</v>
      </c>
      <c r="R302" s="64" t="s">
        <v>4530</v>
      </c>
      <c r="S302" s="64">
        <v>1883</v>
      </c>
      <c r="T302" s="25">
        <v>1020</v>
      </c>
      <c r="U302" s="64" t="s">
        <v>795</v>
      </c>
      <c r="V302" s="64" t="s">
        <v>251</v>
      </c>
      <c r="W302" s="21" t="s">
        <v>4607</v>
      </c>
      <c r="X302" s="21">
        <v>9</v>
      </c>
      <c r="Y302" s="21" t="s">
        <v>251</v>
      </c>
      <c r="Z302" s="20" t="str">
        <f t="shared" si="67"/>
        <v>-</v>
      </c>
      <c r="AA302" s="20" t="s">
        <v>4775</v>
      </c>
      <c r="AB302" s="20">
        <v>46101</v>
      </c>
      <c r="AC302" s="21">
        <v>800000</v>
      </c>
      <c r="AD302" s="21" t="s">
        <v>1074</v>
      </c>
      <c r="AE302" s="21" t="s">
        <v>4671</v>
      </c>
      <c r="AF302" s="21">
        <v>3</v>
      </c>
      <c r="AG302" s="21">
        <v>0</v>
      </c>
      <c r="AH302" s="21">
        <v>5</v>
      </c>
      <c r="AI302" s="21">
        <v>1</v>
      </c>
      <c r="AJ302" s="21">
        <v>0</v>
      </c>
      <c r="AK302" s="21">
        <v>0</v>
      </c>
      <c r="AL302" s="21">
        <v>0</v>
      </c>
      <c r="AM302" s="21">
        <v>0</v>
      </c>
      <c r="AN302" s="21">
        <v>0</v>
      </c>
      <c r="AO302" s="21">
        <v>1</v>
      </c>
      <c r="AP302" s="20" t="s">
        <v>1031</v>
      </c>
      <c r="AQ302" s="26" t="s">
        <v>16</v>
      </c>
      <c r="AR302" s="26" t="s">
        <v>16</v>
      </c>
      <c r="AS302" s="20" t="s">
        <v>16</v>
      </c>
      <c r="AT302" s="26" t="s">
        <v>16</v>
      </c>
      <c r="AU302" s="26" t="s">
        <v>16</v>
      </c>
      <c r="AV302" s="26" t="s">
        <v>16</v>
      </c>
      <c r="AW302" s="28" t="s">
        <v>16</v>
      </c>
      <c r="AX302" s="28" t="s">
        <v>16</v>
      </c>
      <c r="AY302" s="28" t="s">
        <v>16</v>
      </c>
      <c r="AZ302" s="28" t="s">
        <v>16</v>
      </c>
      <c r="BA302" s="28" t="s">
        <v>16</v>
      </c>
      <c r="BB302" s="21">
        <v>0</v>
      </c>
      <c r="BC302" s="26">
        <v>42916</v>
      </c>
      <c r="BD302" s="26">
        <v>42988</v>
      </c>
      <c r="BE302" s="26">
        <v>42804</v>
      </c>
      <c r="BF302" s="64" t="s">
        <v>4483</v>
      </c>
      <c r="BG302" s="21">
        <v>0</v>
      </c>
      <c r="BH302" s="21">
        <v>0</v>
      </c>
      <c r="BI302" s="20" t="s">
        <v>16</v>
      </c>
      <c r="BJ302" s="20" t="s">
        <v>16</v>
      </c>
      <c r="BK302" s="20" t="s">
        <v>16</v>
      </c>
      <c r="BL302" s="20" t="s">
        <v>16</v>
      </c>
      <c r="BM302" s="20" t="s">
        <v>16</v>
      </c>
      <c r="BN302" s="20" t="s">
        <v>16</v>
      </c>
      <c r="BO302" s="20" t="s">
        <v>16</v>
      </c>
      <c r="BP302" s="20" t="s">
        <v>16</v>
      </c>
      <c r="BQ302" s="20" t="s">
        <v>16</v>
      </c>
      <c r="BR302" s="20" t="s">
        <v>16</v>
      </c>
      <c r="BS302" s="20" t="s">
        <v>16</v>
      </c>
      <c r="BT302" s="20" t="s">
        <v>16</v>
      </c>
      <c r="BU302" s="20" t="s">
        <v>16</v>
      </c>
      <c r="BV302" s="20" t="s">
        <v>16</v>
      </c>
      <c r="BW302" s="20" t="s">
        <v>16</v>
      </c>
      <c r="BX302" s="20" t="s">
        <v>16</v>
      </c>
      <c r="BY302" s="20" t="s">
        <v>16</v>
      </c>
      <c r="BZ302" s="20" t="s">
        <v>16</v>
      </c>
      <c r="CA302" s="20" t="s">
        <v>16</v>
      </c>
      <c r="CB302" s="20" t="s">
        <v>16</v>
      </c>
      <c r="CC302" s="20" t="s">
        <v>16</v>
      </c>
      <c r="CD302" s="20" t="s">
        <v>16</v>
      </c>
      <c r="CE302" s="20">
        <f t="shared" si="68"/>
        <v>0</v>
      </c>
      <c r="CF302" s="20" t="s">
        <v>16</v>
      </c>
      <c r="CG302" s="20" t="s">
        <v>16</v>
      </c>
      <c r="CH302" s="20" t="s">
        <v>16</v>
      </c>
      <c r="CI302" s="20" t="s">
        <v>16</v>
      </c>
      <c r="CJ302" s="20" t="s">
        <v>16</v>
      </c>
      <c r="CK302" s="20" t="s">
        <v>16</v>
      </c>
      <c r="CL302" s="20" t="s">
        <v>16</v>
      </c>
      <c r="CM302" s="20" t="s">
        <v>16</v>
      </c>
      <c r="CN302" s="20" t="s">
        <v>16</v>
      </c>
      <c r="CO302" s="20" t="s">
        <v>16</v>
      </c>
      <c r="CP302" s="20" t="s">
        <v>16</v>
      </c>
      <c r="CQ302" s="20" t="s">
        <v>16</v>
      </c>
      <c r="CR302" s="20" t="s">
        <v>16</v>
      </c>
      <c r="CS302" s="20">
        <v>409900.48</v>
      </c>
      <c r="CT302" s="79">
        <f>IF(OR(CS302="",CS302="-"),"NA",IF(CS302&gt;10000000000,1,IF(CS302&gt;3000000000,2,IF(CS302&gt;1000000000,3,IF(CS302&gt;600000000,4,IF(CS302&gt;200000000,5,IF(CS302&gt;100000000,6,IF(CS302&gt;50000000,7,IF(CS302&gt;30000000,8,IF(CS302&gt;10000000,9,IF(CS302&gt;7000000,10,IF(CS302&gt;4000000,11,IF(CS302&gt;2000000,12,IF(CS302&gt;1000000,13,IF(CS302&gt;700000,14,IF(CS302&gt;600000,15,IF(CS302&gt;500000,16,IF(CS302&gt;400000,17,IF(CS302&gt;300000,18,IF(CS302&gt;200000,19,IF(CS302&gt;=0,20,ERROR”)))))))))))))))))))))</f>
        <v>17</v>
      </c>
      <c r="CU302" s="20">
        <v>409900.48</v>
      </c>
      <c r="CV302" s="27">
        <f t="shared" si="66"/>
        <v>390099.52</v>
      </c>
      <c r="CW302" s="20" t="s">
        <v>16</v>
      </c>
      <c r="CX302" s="20" t="s">
        <v>16</v>
      </c>
      <c r="CY302" s="20" t="s">
        <v>16</v>
      </c>
      <c r="CZ302" s="20" t="s">
        <v>16</v>
      </c>
      <c r="DA302" s="20" t="s">
        <v>16</v>
      </c>
      <c r="DB302" s="20"/>
      <c r="DC302" s="20">
        <f t="shared" si="80"/>
        <v>0</v>
      </c>
      <c r="DD302" s="22">
        <v>2.5000000000000001E-2</v>
      </c>
      <c r="DE302" s="20">
        <v>0</v>
      </c>
      <c r="DF302" s="20"/>
      <c r="DG302" s="33">
        <v>0</v>
      </c>
      <c r="DH302" s="33">
        <v>0</v>
      </c>
      <c r="DI302" s="33" t="s">
        <v>16</v>
      </c>
      <c r="DJ302" s="33"/>
      <c r="DK302" s="33" t="s">
        <v>16</v>
      </c>
      <c r="DL302" s="33" t="s">
        <v>16</v>
      </c>
      <c r="DM302" s="33" t="s">
        <v>16</v>
      </c>
      <c r="DN302" s="33"/>
      <c r="DO302" s="33">
        <f t="shared" si="69"/>
        <v>3</v>
      </c>
      <c r="DP302" s="33">
        <f t="shared" si="70"/>
        <v>0</v>
      </c>
      <c r="DQ302" s="33">
        <f t="shared" si="71"/>
        <v>3</v>
      </c>
      <c r="DR302" s="33">
        <f t="shared" si="72"/>
        <v>0</v>
      </c>
      <c r="DS302" s="27">
        <f t="shared" si="73"/>
        <v>1194057.92</v>
      </c>
      <c r="DT302" s="27">
        <f t="shared" si="74"/>
        <v>0</v>
      </c>
      <c r="DU302" s="27">
        <f t="shared" si="75"/>
        <v>0</v>
      </c>
      <c r="DV302" s="27">
        <f t="shared" si="76"/>
        <v>1194057.92</v>
      </c>
      <c r="DW302" s="27">
        <f t="shared" si="79"/>
        <v>398019.30666666664</v>
      </c>
      <c r="DX302" s="20" t="s">
        <v>16</v>
      </c>
      <c r="DY302" s="20" t="s">
        <v>16</v>
      </c>
      <c r="DZ302" s="20" t="s">
        <v>16</v>
      </c>
      <c r="EA302" s="20" t="s">
        <v>16</v>
      </c>
      <c r="EB302" s="20">
        <v>409900.48</v>
      </c>
      <c r="EC302" s="20" t="s">
        <v>16</v>
      </c>
      <c r="ED302" s="20" t="s">
        <v>16</v>
      </c>
      <c r="EE302" s="20" t="s">
        <v>16</v>
      </c>
      <c r="EF302" s="20" t="s">
        <v>16</v>
      </c>
      <c r="EG302" s="20" t="s">
        <v>16</v>
      </c>
      <c r="EH302" s="20" t="s">
        <v>16</v>
      </c>
      <c r="EI302" s="20" t="s">
        <v>16</v>
      </c>
      <c r="EJ302" s="20" t="s">
        <v>16</v>
      </c>
      <c r="EK302" s="20" t="s">
        <v>16</v>
      </c>
      <c r="EL302" s="21" t="s">
        <v>1074</v>
      </c>
      <c r="EM302" s="64" t="s">
        <v>4483</v>
      </c>
      <c r="EN302" s="20" t="s">
        <v>16</v>
      </c>
      <c r="EO302" s="21" t="s">
        <v>4671</v>
      </c>
      <c r="EP302" s="20" t="s">
        <v>16</v>
      </c>
      <c r="EQ302" s="20" t="s">
        <v>16</v>
      </c>
      <c r="ER302" s="21" t="s">
        <v>4608</v>
      </c>
      <c r="ES302" s="64" t="s">
        <v>4530</v>
      </c>
      <c r="ET302" s="64">
        <v>1883</v>
      </c>
      <c r="EU302" s="25">
        <v>1020</v>
      </c>
      <c r="EV302" s="64" t="s">
        <v>795</v>
      </c>
      <c r="EW302" s="64" t="s">
        <v>251</v>
      </c>
      <c r="EX302" s="34" t="s">
        <v>16</v>
      </c>
      <c r="EY302" s="73">
        <v>0</v>
      </c>
      <c r="EZ302" s="21"/>
      <c r="FB302" s="58"/>
    </row>
    <row r="303" spans="1:158" s="64" customFormat="1" ht="15" customHeight="1" x14ac:dyDescent="0.2">
      <c r="A303" s="64" t="s">
        <v>4428</v>
      </c>
      <c r="B303" s="64" t="s">
        <v>4393</v>
      </c>
      <c r="C303" s="64" t="s">
        <v>16</v>
      </c>
      <c r="D303" s="64" t="s">
        <v>4428</v>
      </c>
      <c r="E303" s="64" t="s">
        <v>4393</v>
      </c>
      <c r="F303" s="64" t="s">
        <v>4393</v>
      </c>
      <c r="G303" s="54" t="s">
        <v>194</v>
      </c>
      <c r="H303" s="64">
        <v>6220</v>
      </c>
      <c r="I303" s="64" t="s">
        <v>358</v>
      </c>
      <c r="J303" s="64" t="s">
        <v>4484</v>
      </c>
      <c r="K303" s="21">
        <v>0</v>
      </c>
      <c r="L303" s="23">
        <v>1</v>
      </c>
      <c r="M303" s="21" t="s">
        <v>16</v>
      </c>
      <c r="N303" s="21">
        <v>1</v>
      </c>
      <c r="O303" s="64" t="s">
        <v>487</v>
      </c>
      <c r="P303" s="64" t="s">
        <v>2276</v>
      </c>
      <c r="Q303" s="21" t="s">
        <v>2277</v>
      </c>
      <c r="R303" s="20" t="s">
        <v>1142</v>
      </c>
      <c r="S303" s="20">
        <v>15</v>
      </c>
      <c r="T303" s="25" t="s">
        <v>2396</v>
      </c>
      <c r="U303" s="20" t="s">
        <v>1143</v>
      </c>
      <c r="V303" s="20" t="s">
        <v>251</v>
      </c>
      <c r="W303" s="26" t="s">
        <v>1144</v>
      </c>
      <c r="X303" s="20">
        <v>8</v>
      </c>
      <c r="Y303" s="20" t="s">
        <v>251</v>
      </c>
      <c r="Z303" s="20" t="str">
        <f t="shared" si="67"/>
        <v>-</v>
      </c>
      <c r="AA303" s="20" t="s">
        <v>2397</v>
      </c>
      <c r="AB303" s="20">
        <v>46101</v>
      </c>
      <c r="AC303" s="64">
        <v>165000</v>
      </c>
      <c r="AD303" s="21" t="s">
        <v>1074</v>
      </c>
      <c r="AE303" s="21" t="s">
        <v>1947</v>
      </c>
      <c r="AF303" s="21">
        <v>1</v>
      </c>
      <c r="AG303" s="21">
        <v>1</v>
      </c>
      <c r="AH303" s="21">
        <v>6</v>
      </c>
      <c r="AI303" s="21">
        <v>0.5</v>
      </c>
      <c r="AJ303" s="21">
        <v>3</v>
      </c>
      <c r="AK303" s="21">
        <v>0</v>
      </c>
      <c r="AL303" s="21">
        <v>0</v>
      </c>
      <c r="AM303" s="21">
        <v>0</v>
      </c>
      <c r="AN303" s="21">
        <v>1</v>
      </c>
      <c r="AO303" s="21">
        <v>1</v>
      </c>
      <c r="AP303" s="20" t="s">
        <v>1031</v>
      </c>
      <c r="AQ303" s="26" t="s">
        <v>16</v>
      </c>
      <c r="AR303" s="26" t="s">
        <v>16</v>
      </c>
      <c r="AS303" s="20" t="s">
        <v>16</v>
      </c>
      <c r="AT303" s="26" t="s">
        <v>16</v>
      </c>
      <c r="AU303" s="26" t="s">
        <v>16</v>
      </c>
      <c r="AV303" s="26" t="s">
        <v>16</v>
      </c>
      <c r="AW303" s="28" t="s">
        <v>16</v>
      </c>
      <c r="AX303" s="28" t="s">
        <v>16</v>
      </c>
      <c r="AY303" s="28" t="s">
        <v>16</v>
      </c>
      <c r="AZ303" s="28" t="s">
        <v>16</v>
      </c>
      <c r="BA303" s="28" t="s">
        <v>16</v>
      </c>
      <c r="BB303" s="21">
        <v>0</v>
      </c>
      <c r="BC303" s="26">
        <v>42917</v>
      </c>
      <c r="BD303" s="26">
        <v>42925</v>
      </c>
      <c r="BE303" s="26" t="s">
        <v>1031</v>
      </c>
      <c r="BF303" s="64" t="s">
        <v>4484</v>
      </c>
      <c r="BG303" s="21">
        <v>0</v>
      </c>
      <c r="BH303" s="21">
        <v>0</v>
      </c>
      <c r="BI303" s="20" t="s">
        <v>16</v>
      </c>
      <c r="BJ303" s="20" t="s">
        <v>16</v>
      </c>
      <c r="BK303" s="20" t="s">
        <v>16</v>
      </c>
      <c r="BL303" s="20" t="s">
        <v>16</v>
      </c>
      <c r="BM303" s="20" t="s">
        <v>16</v>
      </c>
      <c r="BN303" s="20" t="s">
        <v>16</v>
      </c>
      <c r="BO303" s="20" t="s">
        <v>16</v>
      </c>
      <c r="BP303" s="20" t="s">
        <v>16</v>
      </c>
      <c r="BQ303" s="20" t="s">
        <v>16</v>
      </c>
      <c r="BR303" s="20" t="s">
        <v>16</v>
      </c>
      <c r="BS303" s="20" t="s">
        <v>16</v>
      </c>
      <c r="BT303" s="20" t="s">
        <v>16</v>
      </c>
      <c r="BU303" s="20" t="s">
        <v>16</v>
      </c>
      <c r="BV303" s="20" t="s">
        <v>16</v>
      </c>
      <c r="BW303" s="20" t="s">
        <v>16</v>
      </c>
      <c r="BX303" s="20" t="s">
        <v>16</v>
      </c>
      <c r="BY303" s="20" t="s">
        <v>16</v>
      </c>
      <c r="BZ303" s="20" t="s">
        <v>16</v>
      </c>
      <c r="CA303" s="20" t="s">
        <v>16</v>
      </c>
      <c r="CB303" s="20" t="s">
        <v>16</v>
      </c>
      <c r="CC303" s="20" t="s">
        <v>16</v>
      </c>
      <c r="CD303" s="20" t="s">
        <v>16</v>
      </c>
      <c r="CE303" s="20">
        <f t="shared" si="68"/>
        <v>0</v>
      </c>
      <c r="CF303" s="20" t="s">
        <v>16</v>
      </c>
      <c r="CG303" s="20" t="s">
        <v>16</v>
      </c>
      <c r="CH303" s="20" t="s">
        <v>16</v>
      </c>
      <c r="CI303" s="20" t="s">
        <v>16</v>
      </c>
      <c r="CJ303" s="20" t="s">
        <v>16</v>
      </c>
      <c r="CK303" s="20" t="s">
        <v>16</v>
      </c>
      <c r="CL303" s="20" t="s">
        <v>16</v>
      </c>
      <c r="CM303" s="20" t="s">
        <v>16</v>
      </c>
      <c r="CN303" s="20" t="s">
        <v>16</v>
      </c>
      <c r="CO303" s="20" t="s">
        <v>16</v>
      </c>
      <c r="CP303" s="20" t="s">
        <v>16</v>
      </c>
      <c r="CQ303" s="20" t="s">
        <v>16</v>
      </c>
      <c r="CR303" s="20" t="s">
        <v>16</v>
      </c>
      <c r="CS303" s="20">
        <v>125000</v>
      </c>
      <c r="CT303" s="79">
        <f>IF(OR(CS303="",CS303="-"),"NA",IF(CS303&gt;10000000000,1,IF(CS303&gt;3000000000,2,IF(CS303&gt;1000000000,3,IF(CS303&gt;600000000,4,IF(CS303&gt;200000000,5,IF(CS303&gt;100000000,6,IF(CS303&gt;50000000,7,IF(CS303&gt;30000000,8,IF(CS303&gt;10000000,9,IF(CS303&gt;7000000,10,IF(CS303&gt;4000000,11,IF(CS303&gt;2000000,12,IF(CS303&gt;1000000,13,IF(CS303&gt;700000,14,IF(CS303&gt;600000,15,IF(CS303&gt;500000,16,IF(CS303&gt;400000,17,IF(CS303&gt;300000,18,IF(CS303&gt;200000,19,IF(CS303&gt;=0,20,ERROR”)))))))))))))))))))))</f>
        <v>20</v>
      </c>
      <c r="CU303" s="20">
        <v>125000</v>
      </c>
      <c r="CV303" s="27">
        <f t="shared" si="66"/>
        <v>40000</v>
      </c>
      <c r="CW303" s="20" t="s">
        <v>16</v>
      </c>
      <c r="CX303" s="20" t="s">
        <v>16</v>
      </c>
      <c r="CY303" s="20" t="s">
        <v>16</v>
      </c>
      <c r="CZ303" s="20" t="s">
        <v>16</v>
      </c>
      <c r="DA303" s="20" t="s">
        <v>16</v>
      </c>
      <c r="DB303" s="20">
        <v>8</v>
      </c>
      <c r="DC303" s="20">
        <f t="shared" si="80"/>
        <v>0.26666666666666666</v>
      </c>
      <c r="DD303" s="30">
        <v>0.1</v>
      </c>
      <c r="DE303" s="20">
        <v>0</v>
      </c>
      <c r="DF303" s="20"/>
      <c r="DG303" s="33">
        <v>0</v>
      </c>
      <c r="DH303" s="33">
        <v>0</v>
      </c>
      <c r="DI303" s="33" t="s">
        <v>16</v>
      </c>
      <c r="DJ303" s="33"/>
      <c r="DK303" s="33" t="s">
        <v>16</v>
      </c>
      <c r="DL303" s="33" t="s">
        <v>16</v>
      </c>
      <c r="DM303" s="33" t="s">
        <v>16</v>
      </c>
      <c r="DN303" s="33"/>
      <c r="DO303" s="33">
        <f t="shared" si="69"/>
        <v>4</v>
      </c>
      <c r="DP303" s="33">
        <f t="shared" si="70"/>
        <v>0</v>
      </c>
      <c r="DQ303" s="33">
        <f t="shared" si="71"/>
        <v>4</v>
      </c>
      <c r="DR303" s="33">
        <f t="shared" si="72"/>
        <v>0</v>
      </c>
      <c r="DS303" s="27">
        <f t="shared" si="73"/>
        <v>1744000</v>
      </c>
      <c r="DT303" s="27">
        <f t="shared" si="74"/>
        <v>0</v>
      </c>
      <c r="DU303" s="27">
        <f t="shared" si="75"/>
        <v>0</v>
      </c>
      <c r="DV303" s="27">
        <f t="shared" si="76"/>
        <v>1744000</v>
      </c>
      <c r="DW303" s="27">
        <f t="shared" si="79"/>
        <v>436000</v>
      </c>
      <c r="DX303" s="20" t="s">
        <v>16</v>
      </c>
      <c r="DY303" s="20" t="s">
        <v>16</v>
      </c>
      <c r="DZ303" s="20" t="s">
        <v>16</v>
      </c>
      <c r="EA303" s="20" t="s">
        <v>16</v>
      </c>
      <c r="EB303" s="20">
        <v>125000</v>
      </c>
      <c r="EC303" s="20" t="s">
        <v>16</v>
      </c>
      <c r="ED303" s="20" t="s">
        <v>16</v>
      </c>
      <c r="EE303" s="20" t="s">
        <v>16</v>
      </c>
      <c r="EF303" s="20" t="s">
        <v>16</v>
      </c>
      <c r="EG303" s="20" t="s">
        <v>16</v>
      </c>
      <c r="EH303" s="20" t="s">
        <v>16</v>
      </c>
      <c r="EI303" s="20" t="s">
        <v>16</v>
      </c>
      <c r="EJ303" s="20" t="s">
        <v>16</v>
      </c>
      <c r="EK303" s="20" t="s">
        <v>16</v>
      </c>
      <c r="EL303" s="21" t="s">
        <v>1074</v>
      </c>
      <c r="EM303" s="64" t="s">
        <v>4484</v>
      </c>
      <c r="EN303" s="20" t="s">
        <v>16</v>
      </c>
      <c r="EO303" s="21" t="s">
        <v>1947</v>
      </c>
      <c r="EP303" s="20" t="s">
        <v>16</v>
      </c>
      <c r="EQ303" s="20" t="s">
        <v>16</v>
      </c>
      <c r="ER303" s="20" t="s">
        <v>16</v>
      </c>
      <c r="ES303" s="20" t="s">
        <v>1142</v>
      </c>
      <c r="ET303" s="20">
        <v>15</v>
      </c>
      <c r="EU303" s="25" t="s">
        <v>2396</v>
      </c>
      <c r="EV303" s="20" t="s">
        <v>1143</v>
      </c>
      <c r="EW303" s="20" t="s">
        <v>251</v>
      </c>
      <c r="EX303" s="34" t="s">
        <v>16</v>
      </c>
      <c r="EY303" s="73">
        <v>1</v>
      </c>
      <c r="EZ303" s="21"/>
      <c r="FB303" s="58"/>
    </row>
    <row r="304" spans="1:158" s="64" customFormat="1" ht="15" customHeight="1" x14ac:dyDescent="0.2">
      <c r="A304" s="64" t="s">
        <v>4429</v>
      </c>
      <c r="B304" s="64" t="s">
        <v>4394</v>
      </c>
      <c r="C304" s="64" t="s">
        <v>16</v>
      </c>
      <c r="D304" s="64" t="s">
        <v>4429</v>
      </c>
      <c r="E304" s="64" t="s">
        <v>4394</v>
      </c>
      <c r="F304" s="64" t="s">
        <v>4394</v>
      </c>
      <c r="G304" s="20" t="s">
        <v>194</v>
      </c>
      <c r="H304" s="64">
        <v>6220</v>
      </c>
      <c r="I304" s="64" t="s">
        <v>358</v>
      </c>
      <c r="J304" s="64" t="s">
        <v>4485</v>
      </c>
      <c r="K304" s="21">
        <v>0</v>
      </c>
      <c r="L304" s="23">
        <v>1</v>
      </c>
      <c r="M304" s="21" t="s">
        <v>16</v>
      </c>
      <c r="N304" s="21">
        <v>1</v>
      </c>
      <c r="O304" s="64" t="s">
        <v>4600</v>
      </c>
      <c r="P304" s="64" t="s">
        <v>4582</v>
      </c>
      <c r="Q304" s="64" t="s">
        <v>4600</v>
      </c>
      <c r="R304" s="64" t="s">
        <v>4531</v>
      </c>
      <c r="S304" s="64">
        <v>136</v>
      </c>
      <c r="T304" s="64">
        <v>50120</v>
      </c>
      <c r="U304" s="64" t="s">
        <v>575</v>
      </c>
      <c r="V304" s="64" t="s">
        <v>576</v>
      </c>
      <c r="W304" s="21" t="s">
        <v>1031</v>
      </c>
      <c r="X304" s="21" t="s">
        <v>16</v>
      </c>
      <c r="Y304" s="21" t="s">
        <v>16</v>
      </c>
      <c r="Z304" s="20" t="str">
        <f t="shared" si="67"/>
        <v>-</v>
      </c>
      <c r="AA304" s="21" t="s">
        <v>16</v>
      </c>
      <c r="AB304" s="20">
        <v>46101</v>
      </c>
      <c r="AC304" s="64">
        <v>1283166.53</v>
      </c>
      <c r="AD304" s="21" t="s">
        <v>1074</v>
      </c>
      <c r="AE304" s="21" t="s">
        <v>4672</v>
      </c>
      <c r="AF304" s="21">
        <v>0</v>
      </c>
      <c r="AG304" s="21">
        <v>1</v>
      </c>
      <c r="AH304" s="21">
        <v>0</v>
      </c>
      <c r="AI304" s="21">
        <v>0</v>
      </c>
      <c r="AJ304" s="21">
        <v>2</v>
      </c>
      <c r="AK304" s="21">
        <v>0</v>
      </c>
      <c r="AL304" s="21">
        <v>0</v>
      </c>
      <c r="AM304" s="21">
        <v>0</v>
      </c>
      <c r="AN304" s="21">
        <v>1</v>
      </c>
      <c r="AO304" s="21">
        <v>1</v>
      </c>
      <c r="AP304" s="20" t="s">
        <v>1031</v>
      </c>
      <c r="AQ304" s="26" t="s">
        <v>16</v>
      </c>
      <c r="AR304" s="26" t="s">
        <v>16</v>
      </c>
      <c r="AS304" s="20" t="s">
        <v>16</v>
      </c>
      <c r="AT304" s="26" t="s">
        <v>16</v>
      </c>
      <c r="AU304" s="26" t="s">
        <v>16</v>
      </c>
      <c r="AV304" s="26" t="s">
        <v>16</v>
      </c>
      <c r="AW304" s="28" t="s">
        <v>16</v>
      </c>
      <c r="AX304" s="28" t="s">
        <v>16</v>
      </c>
      <c r="AY304" s="28" t="s">
        <v>16</v>
      </c>
      <c r="AZ304" s="28" t="s">
        <v>16</v>
      </c>
      <c r="BA304" s="28" t="s">
        <v>16</v>
      </c>
      <c r="BB304" s="21">
        <v>0</v>
      </c>
      <c r="BC304" s="26">
        <v>42767</v>
      </c>
      <c r="BD304" s="26" t="s">
        <v>4696</v>
      </c>
      <c r="BE304" s="26" t="s">
        <v>1031</v>
      </c>
      <c r="BF304" s="64" t="s">
        <v>4485</v>
      </c>
      <c r="BG304" s="58">
        <v>0.2</v>
      </c>
      <c r="BH304" s="21">
        <v>297694.64</v>
      </c>
      <c r="BI304" s="20" t="s">
        <v>16</v>
      </c>
      <c r="BJ304" s="20" t="s">
        <v>16</v>
      </c>
      <c r="BK304" s="20" t="s">
        <v>16</v>
      </c>
      <c r="BL304" s="20" t="s">
        <v>16</v>
      </c>
      <c r="BM304" s="20" t="s">
        <v>16</v>
      </c>
      <c r="BN304" s="20" t="s">
        <v>16</v>
      </c>
      <c r="BO304" s="20" t="s">
        <v>16</v>
      </c>
      <c r="BP304" s="20" t="s">
        <v>16</v>
      </c>
      <c r="BQ304" s="20" t="s">
        <v>16</v>
      </c>
      <c r="BR304" s="20" t="s">
        <v>16</v>
      </c>
      <c r="BS304" s="20" t="s">
        <v>16</v>
      </c>
      <c r="BT304" s="20" t="s">
        <v>16</v>
      </c>
      <c r="BU304" s="20" t="s">
        <v>16</v>
      </c>
      <c r="BV304" s="20" t="s">
        <v>16</v>
      </c>
      <c r="BW304" s="20" t="s">
        <v>16</v>
      </c>
      <c r="BX304" s="20" t="s">
        <v>16</v>
      </c>
      <c r="BY304" s="20" t="s">
        <v>16</v>
      </c>
      <c r="BZ304" s="20" t="s">
        <v>16</v>
      </c>
      <c r="CA304" s="20" t="s">
        <v>16</v>
      </c>
      <c r="CB304" s="20" t="s">
        <v>16</v>
      </c>
      <c r="CC304" s="20" t="s">
        <v>16</v>
      </c>
      <c r="CD304" s="20" t="s">
        <v>16</v>
      </c>
      <c r="CE304" s="20">
        <f t="shared" si="68"/>
        <v>0</v>
      </c>
      <c r="CF304" s="20" t="s">
        <v>16</v>
      </c>
      <c r="CG304" s="20" t="s">
        <v>16</v>
      </c>
      <c r="CH304" s="20" t="s">
        <v>16</v>
      </c>
      <c r="CI304" s="20" t="s">
        <v>16</v>
      </c>
      <c r="CJ304" s="20" t="s">
        <v>16</v>
      </c>
      <c r="CK304" s="20" t="s">
        <v>16</v>
      </c>
      <c r="CL304" s="20" t="s">
        <v>16</v>
      </c>
      <c r="CM304" s="20" t="s">
        <v>16</v>
      </c>
      <c r="CN304" s="20" t="s">
        <v>16</v>
      </c>
      <c r="CO304" s="20" t="s">
        <v>16</v>
      </c>
      <c r="CP304" s="20" t="s">
        <v>16</v>
      </c>
      <c r="CQ304" s="20" t="s">
        <v>16</v>
      </c>
      <c r="CR304" s="20" t="s">
        <v>16</v>
      </c>
      <c r="CS304" s="20">
        <v>1283166.53</v>
      </c>
      <c r="CT304" s="79">
        <f>IF(OR(CS304="",CS304="-"),"NA",IF(CS304&gt;10000000000,1,IF(CS304&gt;3000000000,2,IF(CS304&gt;1000000000,3,IF(CS304&gt;600000000,4,IF(CS304&gt;200000000,5,IF(CS304&gt;100000000,6,IF(CS304&gt;50000000,7,IF(CS304&gt;30000000,8,IF(CS304&gt;10000000,9,IF(CS304&gt;7000000,10,IF(CS304&gt;4000000,11,IF(CS304&gt;2000000,12,IF(CS304&gt;1000000,13,IF(CS304&gt;700000,14,IF(CS304&gt;600000,15,IF(CS304&gt;500000,16,IF(CS304&gt;400000,17,IF(CS304&gt;300000,18,IF(CS304&gt;200000,19,IF(CS304&gt;=0,20,ERROR”)))))))))))))))))))))</f>
        <v>13</v>
      </c>
      <c r="CU304" s="20">
        <v>1283166.53</v>
      </c>
      <c r="CV304" s="27">
        <f t="shared" si="66"/>
        <v>0</v>
      </c>
      <c r="CW304" s="20" t="s">
        <v>16</v>
      </c>
      <c r="CX304" s="20" t="s">
        <v>16</v>
      </c>
      <c r="CY304" s="20" t="s">
        <v>16</v>
      </c>
      <c r="CZ304" s="20" t="s">
        <v>16</v>
      </c>
      <c r="DA304" s="20" t="s">
        <v>16</v>
      </c>
      <c r="DB304" s="20">
        <v>120</v>
      </c>
      <c r="DC304" s="20">
        <f t="shared" si="80"/>
        <v>4</v>
      </c>
      <c r="DD304" s="30">
        <v>0.1</v>
      </c>
      <c r="DE304" s="20">
        <v>0</v>
      </c>
      <c r="DF304" s="20"/>
      <c r="DG304" s="33">
        <v>0</v>
      </c>
      <c r="DH304" s="33">
        <v>0</v>
      </c>
      <c r="DI304" s="33">
        <v>0</v>
      </c>
      <c r="DJ304" s="33">
        <v>1</v>
      </c>
      <c r="DK304" s="33" t="s">
        <v>16</v>
      </c>
      <c r="DL304" s="33" t="s">
        <v>16</v>
      </c>
      <c r="DM304" s="33" t="s">
        <v>16</v>
      </c>
      <c r="DN304" s="33"/>
      <c r="DO304" s="33">
        <f t="shared" si="69"/>
        <v>1</v>
      </c>
      <c r="DP304" s="33">
        <f t="shared" si="70"/>
        <v>0</v>
      </c>
      <c r="DQ304" s="33">
        <f t="shared" si="71"/>
        <v>1</v>
      </c>
      <c r="DR304" s="33">
        <f t="shared" si="72"/>
        <v>0</v>
      </c>
      <c r="DS304" s="27">
        <f t="shared" si="73"/>
        <v>1283166.53</v>
      </c>
      <c r="DT304" s="27">
        <f t="shared" si="74"/>
        <v>0</v>
      </c>
      <c r="DU304" s="27">
        <f t="shared" si="75"/>
        <v>0</v>
      </c>
      <c r="DV304" s="27">
        <f t="shared" si="76"/>
        <v>1283166.53</v>
      </c>
      <c r="DW304" s="27">
        <f t="shared" si="79"/>
        <v>1283166.53</v>
      </c>
      <c r="DX304" s="20" t="s">
        <v>16</v>
      </c>
      <c r="DY304" s="20" t="s">
        <v>16</v>
      </c>
      <c r="DZ304" s="20" t="s">
        <v>16</v>
      </c>
      <c r="EA304" s="20" t="s">
        <v>16</v>
      </c>
      <c r="EB304" s="20">
        <v>1283166.53</v>
      </c>
      <c r="EC304" s="20" t="s">
        <v>16</v>
      </c>
      <c r="ED304" s="20" t="s">
        <v>16</v>
      </c>
      <c r="EE304" s="20" t="s">
        <v>16</v>
      </c>
      <c r="EF304" s="20" t="s">
        <v>16</v>
      </c>
      <c r="EG304" s="20" t="s">
        <v>16</v>
      </c>
      <c r="EH304" s="20" t="s">
        <v>16</v>
      </c>
      <c r="EI304" s="20" t="s">
        <v>16</v>
      </c>
      <c r="EJ304" s="20" t="s">
        <v>16</v>
      </c>
      <c r="EK304" s="20" t="s">
        <v>16</v>
      </c>
      <c r="EL304" s="21" t="s">
        <v>1074</v>
      </c>
      <c r="EM304" s="64" t="s">
        <v>4485</v>
      </c>
      <c r="EN304" s="20" t="s">
        <v>16</v>
      </c>
      <c r="EO304" s="21" t="s">
        <v>4672</v>
      </c>
      <c r="EP304" s="20" t="s">
        <v>16</v>
      </c>
      <c r="EQ304" s="20" t="s">
        <v>16</v>
      </c>
      <c r="ER304" s="21" t="s">
        <v>16</v>
      </c>
      <c r="ES304" s="64" t="s">
        <v>4531</v>
      </c>
      <c r="ET304" s="64">
        <v>136</v>
      </c>
      <c r="EU304" s="64">
        <v>50120</v>
      </c>
      <c r="EV304" s="64" t="s">
        <v>575</v>
      </c>
      <c r="EW304" s="64" t="s">
        <v>576</v>
      </c>
      <c r="EX304" s="34" t="s">
        <v>16</v>
      </c>
      <c r="EY304" s="73">
        <v>1</v>
      </c>
      <c r="EZ304" s="21"/>
      <c r="FB304" s="59"/>
    </row>
    <row r="305" spans="1:158" s="64" customFormat="1" ht="15" customHeight="1" x14ac:dyDescent="0.2">
      <c r="A305" s="64" t="s">
        <v>4430</v>
      </c>
      <c r="B305" s="64" t="s">
        <v>4395</v>
      </c>
      <c r="C305" s="64" t="s">
        <v>16</v>
      </c>
      <c r="D305" s="64" t="s">
        <v>4430</v>
      </c>
      <c r="E305" s="64" t="s">
        <v>4395</v>
      </c>
      <c r="F305" s="64" t="s">
        <v>4395</v>
      </c>
      <c r="G305" s="54" t="s">
        <v>194</v>
      </c>
      <c r="H305" s="64">
        <v>6220</v>
      </c>
      <c r="I305" s="64" t="s">
        <v>358</v>
      </c>
      <c r="J305" s="64" t="s">
        <v>4486</v>
      </c>
      <c r="K305" s="21">
        <v>0</v>
      </c>
      <c r="L305" s="23">
        <v>1</v>
      </c>
      <c r="M305" s="21" t="s">
        <v>16</v>
      </c>
      <c r="N305" s="21">
        <v>1</v>
      </c>
      <c r="O305" s="64" t="s">
        <v>4601</v>
      </c>
      <c r="P305" s="64" t="s">
        <v>4583</v>
      </c>
      <c r="Q305" s="64" t="s">
        <v>4560</v>
      </c>
      <c r="R305" s="64" t="s">
        <v>4532</v>
      </c>
      <c r="S305" s="64">
        <v>125</v>
      </c>
      <c r="T305" s="25">
        <v>6760</v>
      </c>
      <c r="U305" s="64" t="s">
        <v>695</v>
      </c>
      <c r="V305" s="64" t="s">
        <v>251</v>
      </c>
      <c r="W305" s="26">
        <v>39609</v>
      </c>
      <c r="X305" s="21">
        <v>126</v>
      </c>
      <c r="Y305" s="21" t="s">
        <v>576</v>
      </c>
      <c r="Z305" s="20">
        <f t="shared" si="67"/>
        <v>3156</v>
      </c>
      <c r="AA305" s="80" t="s">
        <v>4776</v>
      </c>
      <c r="AB305" s="20">
        <v>46101</v>
      </c>
      <c r="AC305" s="64">
        <v>1292503.55</v>
      </c>
      <c r="AD305" s="21" t="s">
        <v>1074</v>
      </c>
      <c r="AE305" s="21" t="s">
        <v>4672</v>
      </c>
      <c r="AF305" s="21">
        <v>0</v>
      </c>
      <c r="AG305" s="21">
        <v>1</v>
      </c>
      <c r="AH305" s="21">
        <v>0</v>
      </c>
      <c r="AI305" s="21">
        <v>0</v>
      </c>
      <c r="AJ305" s="21">
        <v>2</v>
      </c>
      <c r="AK305" s="21">
        <v>0</v>
      </c>
      <c r="AL305" s="21">
        <v>0</v>
      </c>
      <c r="AM305" s="21">
        <v>0</v>
      </c>
      <c r="AN305" s="21">
        <v>1</v>
      </c>
      <c r="AO305" s="21">
        <v>1</v>
      </c>
      <c r="AP305" s="20" t="s">
        <v>1031</v>
      </c>
      <c r="AQ305" s="26" t="s">
        <v>16</v>
      </c>
      <c r="AR305" s="26" t="s">
        <v>16</v>
      </c>
      <c r="AS305" s="20" t="s">
        <v>16</v>
      </c>
      <c r="AT305" s="26" t="s">
        <v>16</v>
      </c>
      <c r="AU305" s="26" t="s">
        <v>16</v>
      </c>
      <c r="AV305" s="26" t="s">
        <v>16</v>
      </c>
      <c r="AW305" s="28" t="s">
        <v>16</v>
      </c>
      <c r="AX305" s="28" t="s">
        <v>16</v>
      </c>
      <c r="AY305" s="28" t="s">
        <v>16</v>
      </c>
      <c r="AZ305" s="28" t="s">
        <v>16</v>
      </c>
      <c r="BA305" s="28" t="s">
        <v>16</v>
      </c>
      <c r="BB305" s="21">
        <v>0</v>
      </c>
      <c r="BC305" s="26">
        <v>42765</v>
      </c>
      <c r="BD305" s="26" t="s">
        <v>4709</v>
      </c>
      <c r="BE305" s="26" t="s">
        <v>1031</v>
      </c>
      <c r="BF305" s="64" t="s">
        <v>4486</v>
      </c>
      <c r="BG305" s="58">
        <v>0.2</v>
      </c>
      <c r="BH305" s="21">
        <v>299860.82</v>
      </c>
      <c r="BI305" s="20" t="s">
        <v>16</v>
      </c>
      <c r="BJ305" s="20" t="s">
        <v>16</v>
      </c>
      <c r="BK305" s="20" t="s">
        <v>16</v>
      </c>
      <c r="BL305" s="20" t="s">
        <v>16</v>
      </c>
      <c r="BM305" s="20" t="s">
        <v>16</v>
      </c>
      <c r="BN305" s="20" t="s">
        <v>16</v>
      </c>
      <c r="BO305" s="20" t="s">
        <v>16</v>
      </c>
      <c r="BP305" s="20" t="s">
        <v>16</v>
      </c>
      <c r="BQ305" s="20" t="s">
        <v>16</v>
      </c>
      <c r="BR305" s="20" t="s">
        <v>16</v>
      </c>
      <c r="BS305" s="20" t="s">
        <v>16</v>
      </c>
      <c r="BT305" s="20" t="s">
        <v>16</v>
      </c>
      <c r="BU305" s="20" t="s">
        <v>16</v>
      </c>
      <c r="BV305" s="20" t="s">
        <v>16</v>
      </c>
      <c r="BW305" s="20" t="s">
        <v>16</v>
      </c>
      <c r="BX305" s="20" t="s">
        <v>16</v>
      </c>
      <c r="BY305" s="20" t="s">
        <v>16</v>
      </c>
      <c r="BZ305" s="20" t="s">
        <v>16</v>
      </c>
      <c r="CA305" s="20" t="s">
        <v>16</v>
      </c>
      <c r="CB305" s="20" t="s">
        <v>16</v>
      </c>
      <c r="CC305" s="20" t="s">
        <v>16</v>
      </c>
      <c r="CD305" s="20" t="s">
        <v>16</v>
      </c>
      <c r="CE305" s="20">
        <f t="shared" si="68"/>
        <v>0</v>
      </c>
      <c r="CF305" s="20" t="s">
        <v>16</v>
      </c>
      <c r="CG305" s="20" t="s">
        <v>16</v>
      </c>
      <c r="CH305" s="20" t="s">
        <v>16</v>
      </c>
      <c r="CI305" s="20" t="s">
        <v>16</v>
      </c>
      <c r="CJ305" s="20" t="s">
        <v>16</v>
      </c>
      <c r="CK305" s="20" t="s">
        <v>16</v>
      </c>
      <c r="CL305" s="20" t="s">
        <v>16</v>
      </c>
      <c r="CM305" s="20" t="s">
        <v>16</v>
      </c>
      <c r="CN305" s="20" t="s">
        <v>16</v>
      </c>
      <c r="CO305" s="20" t="s">
        <v>16</v>
      </c>
      <c r="CP305" s="20" t="s">
        <v>16</v>
      </c>
      <c r="CQ305" s="20" t="s">
        <v>16</v>
      </c>
      <c r="CR305" s="20" t="s">
        <v>16</v>
      </c>
      <c r="CS305" s="20">
        <v>1292503.55</v>
      </c>
      <c r="CT305" s="79">
        <f>IF(OR(CS305="",CS305="-"),"NA",IF(CS305&gt;10000000000,1,IF(CS305&gt;3000000000,2,IF(CS305&gt;1000000000,3,IF(CS305&gt;600000000,4,IF(CS305&gt;200000000,5,IF(CS305&gt;100000000,6,IF(CS305&gt;50000000,7,IF(CS305&gt;30000000,8,IF(CS305&gt;10000000,9,IF(CS305&gt;7000000,10,IF(CS305&gt;4000000,11,IF(CS305&gt;2000000,12,IF(CS305&gt;1000000,13,IF(CS305&gt;700000,14,IF(CS305&gt;600000,15,IF(CS305&gt;500000,16,IF(CS305&gt;400000,17,IF(CS305&gt;300000,18,IF(CS305&gt;200000,19,IF(CS305&gt;=0,20,ERROR”)))))))))))))))))))))</f>
        <v>13</v>
      </c>
      <c r="CU305" s="20">
        <v>1292503.55</v>
      </c>
      <c r="CV305" s="27">
        <f t="shared" si="66"/>
        <v>0</v>
      </c>
      <c r="CW305" s="20" t="s">
        <v>16</v>
      </c>
      <c r="CX305" s="20" t="s">
        <v>16</v>
      </c>
      <c r="CY305" s="20" t="s">
        <v>16</v>
      </c>
      <c r="CZ305" s="20" t="s">
        <v>16</v>
      </c>
      <c r="DA305" s="20" t="s">
        <v>16</v>
      </c>
      <c r="DB305" s="20">
        <v>48</v>
      </c>
      <c r="DC305" s="20">
        <f t="shared" si="80"/>
        <v>1.6</v>
      </c>
      <c r="DD305" s="30">
        <v>0.1</v>
      </c>
      <c r="DE305" s="20">
        <v>0</v>
      </c>
      <c r="DF305" s="20"/>
      <c r="DG305" s="33">
        <v>0</v>
      </c>
      <c r="DH305" s="33">
        <v>0</v>
      </c>
      <c r="DI305" s="33">
        <v>0</v>
      </c>
      <c r="DJ305" s="33">
        <v>1</v>
      </c>
      <c r="DK305" s="33" t="s">
        <v>16</v>
      </c>
      <c r="DL305" s="33" t="s">
        <v>16</v>
      </c>
      <c r="DM305" s="33" t="s">
        <v>16</v>
      </c>
      <c r="DN305" s="33"/>
      <c r="DO305" s="33">
        <f t="shared" si="69"/>
        <v>1</v>
      </c>
      <c r="DP305" s="33">
        <f t="shared" si="70"/>
        <v>0</v>
      </c>
      <c r="DQ305" s="33">
        <f t="shared" si="71"/>
        <v>1</v>
      </c>
      <c r="DR305" s="33">
        <f t="shared" si="72"/>
        <v>0</v>
      </c>
      <c r="DS305" s="27">
        <f t="shared" si="73"/>
        <v>1292503.55</v>
      </c>
      <c r="DT305" s="27">
        <f t="shared" si="74"/>
        <v>0</v>
      </c>
      <c r="DU305" s="27">
        <f t="shared" si="75"/>
        <v>0</v>
      </c>
      <c r="DV305" s="27">
        <f t="shared" si="76"/>
        <v>1292503.55</v>
      </c>
      <c r="DW305" s="27">
        <f t="shared" si="79"/>
        <v>1292503.55</v>
      </c>
      <c r="DX305" s="20" t="s">
        <v>16</v>
      </c>
      <c r="DY305" s="20" t="s">
        <v>16</v>
      </c>
      <c r="DZ305" s="20" t="s">
        <v>16</v>
      </c>
      <c r="EA305" s="20" t="s">
        <v>16</v>
      </c>
      <c r="EB305" s="20">
        <v>1292503.55</v>
      </c>
      <c r="EC305" s="20" t="s">
        <v>16</v>
      </c>
      <c r="ED305" s="20" t="s">
        <v>16</v>
      </c>
      <c r="EE305" s="20" t="s">
        <v>16</v>
      </c>
      <c r="EF305" s="20" t="s">
        <v>16</v>
      </c>
      <c r="EG305" s="20" t="s">
        <v>16</v>
      </c>
      <c r="EH305" s="20" t="s">
        <v>16</v>
      </c>
      <c r="EI305" s="20" t="s">
        <v>16</v>
      </c>
      <c r="EJ305" s="20" t="s">
        <v>16</v>
      </c>
      <c r="EK305" s="20" t="s">
        <v>16</v>
      </c>
      <c r="EL305" s="21" t="s">
        <v>1074</v>
      </c>
      <c r="EM305" s="64" t="s">
        <v>4486</v>
      </c>
      <c r="EN305" s="20" t="s">
        <v>16</v>
      </c>
      <c r="EO305" s="21" t="s">
        <v>4672</v>
      </c>
      <c r="EP305" s="20" t="s">
        <v>16</v>
      </c>
      <c r="EQ305" s="20" t="s">
        <v>16</v>
      </c>
      <c r="ER305" s="21" t="s">
        <v>4609</v>
      </c>
      <c r="ES305" s="64" t="s">
        <v>4532</v>
      </c>
      <c r="ET305" s="64">
        <v>125</v>
      </c>
      <c r="EU305" s="25">
        <v>6760</v>
      </c>
      <c r="EV305" s="64" t="s">
        <v>695</v>
      </c>
      <c r="EW305" s="64" t="s">
        <v>251</v>
      </c>
      <c r="EX305" s="34" t="s">
        <v>16</v>
      </c>
      <c r="EY305" s="73">
        <v>0.1</v>
      </c>
      <c r="EZ305" s="21"/>
      <c r="FB305" s="59"/>
    </row>
    <row r="306" spans="1:158" s="64" customFormat="1" ht="15" customHeight="1" x14ac:dyDescent="0.2">
      <c r="A306" s="64" t="s">
        <v>4431</v>
      </c>
      <c r="B306" s="64" t="s">
        <v>4396</v>
      </c>
      <c r="C306" s="64" t="s">
        <v>16</v>
      </c>
      <c r="D306" s="64" t="s">
        <v>4431</v>
      </c>
      <c r="E306" s="64" t="s">
        <v>4396</v>
      </c>
      <c r="F306" s="64" t="s">
        <v>4396</v>
      </c>
      <c r="G306" s="54" t="s">
        <v>194</v>
      </c>
      <c r="H306" s="64">
        <v>6220</v>
      </c>
      <c r="I306" s="64" t="s">
        <v>358</v>
      </c>
      <c r="J306" s="64" t="s">
        <v>4487</v>
      </c>
      <c r="K306" s="21">
        <v>0</v>
      </c>
      <c r="L306" s="23">
        <v>1</v>
      </c>
      <c r="M306" s="21" t="s">
        <v>16</v>
      </c>
      <c r="N306" s="21">
        <v>1</v>
      </c>
      <c r="O306" s="64" t="s">
        <v>4461</v>
      </c>
      <c r="P306" s="64" t="s">
        <v>4584</v>
      </c>
      <c r="Q306" s="64" t="s">
        <v>4561</v>
      </c>
      <c r="R306" s="64" t="s">
        <v>4533</v>
      </c>
      <c r="S306" s="64">
        <v>113</v>
      </c>
      <c r="T306" s="25">
        <v>50740</v>
      </c>
      <c r="U306" s="64" t="s">
        <v>4534</v>
      </c>
      <c r="V306" s="64" t="s">
        <v>4534</v>
      </c>
      <c r="W306" s="21" t="s">
        <v>4610</v>
      </c>
      <c r="X306" s="21">
        <v>145</v>
      </c>
      <c r="Y306" s="21" t="s">
        <v>576</v>
      </c>
      <c r="Z306" s="20" t="str">
        <f t="shared" si="67"/>
        <v>-</v>
      </c>
      <c r="AA306" s="20" t="s">
        <v>4777</v>
      </c>
      <c r="AB306" s="20">
        <v>46101</v>
      </c>
      <c r="AC306" s="64">
        <v>1288375.28</v>
      </c>
      <c r="AD306" s="21" t="s">
        <v>1074</v>
      </c>
      <c r="AE306" s="21" t="s">
        <v>4672</v>
      </c>
      <c r="AF306" s="21">
        <v>0</v>
      </c>
      <c r="AG306" s="21">
        <v>1</v>
      </c>
      <c r="AH306" s="21">
        <v>0</v>
      </c>
      <c r="AI306" s="21">
        <v>0</v>
      </c>
      <c r="AJ306" s="21">
        <v>2</v>
      </c>
      <c r="AK306" s="21">
        <v>0</v>
      </c>
      <c r="AL306" s="21">
        <v>0</v>
      </c>
      <c r="AM306" s="21">
        <v>0</v>
      </c>
      <c r="AN306" s="21">
        <v>1</v>
      </c>
      <c r="AO306" s="21">
        <v>1</v>
      </c>
      <c r="AP306" s="20" t="s">
        <v>1031</v>
      </c>
      <c r="AQ306" s="26" t="s">
        <v>16</v>
      </c>
      <c r="AR306" s="26" t="s">
        <v>16</v>
      </c>
      <c r="AS306" s="20" t="s">
        <v>16</v>
      </c>
      <c r="AT306" s="26" t="s">
        <v>16</v>
      </c>
      <c r="AU306" s="26" t="s">
        <v>16</v>
      </c>
      <c r="AV306" s="26" t="s">
        <v>16</v>
      </c>
      <c r="AW306" s="28" t="s">
        <v>16</v>
      </c>
      <c r="AX306" s="28" t="s">
        <v>16</v>
      </c>
      <c r="AY306" s="28" t="s">
        <v>16</v>
      </c>
      <c r="AZ306" s="28" t="s">
        <v>16</v>
      </c>
      <c r="BA306" s="28" t="s">
        <v>16</v>
      </c>
      <c r="BB306" s="21">
        <v>0</v>
      </c>
      <c r="BC306" s="26">
        <v>42765</v>
      </c>
      <c r="BD306" s="26">
        <v>43042</v>
      </c>
      <c r="BE306" s="26" t="s">
        <v>1031</v>
      </c>
      <c r="BF306" s="64" t="s">
        <v>4487</v>
      </c>
      <c r="BG306" s="58">
        <v>0.2</v>
      </c>
      <c r="BH306" s="21">
        <v>298903.06</v>
      </c>
      <c r="BI306" s="20" t="s">
        <v>16</v>
      </c>
      <c r="BJ306" s="20" t="s">
        <v>16</v>
      </c>
      <c r="BK306" s="20" t="s">
        <v>16</v>
      </c>
      <c r="BL306" s="20" t="s">
        <v>16</v>
      </c>
      <c r="BM306" s="20" t="s">
        <v>16</v>
      </c>
      <c r="BN306" s="20" t="s">
        <v>16</v>
      </c>
      <c r="BO306" s="20" t="s">
        <v>16</v>
      </c>
      <c r="BP306" s="20" t="s">
        <v>16</v>
      </c>
      <c r="BQ306" s="20" t="s">
        <v>16</v>
      </c>
      <c r="BR306" s="20" t="s">
        <v>16</v>
      </c>
      <c r="BS306" s="20" t="s">
        <v>16</v>
      </c>
      <c r="BT306" s="20" t="s">
        <v>16</v>
      </c>
      <c r="BU306" s="20" t="s">
        <v>16</v>
      </c>
      <c r="BV306" s="20" t="s">
        <v>16</v>
      </c>
      <c r="BW306" s="20" t="s">
        <v>16</v>
      </c>
      <c r="BX306" s="20" t="s">
        <v>16</v>
      </c>
      <c r="BY306" s="20" t="s">
        <v>16</v>
      </c>
      <c r="BZ306" s="20" t="s">
        <v>16</v>
      </c>
      <c r="CA306" s="20" t="s">
        <v>16</v>
      </c>
      <c r="CB306" s="20" t="s">
        <v>16</v>
      </c>
      <c r="CC306" s="20" t="s">
        <v>16</v>
      </c>
      <c r="CD306" s="20" t="s">
        <v>16</v>
      </c>
      <c r="CE306" s="20">
        <f t="shared" si="68"/>
        <v>0</v>
      </c>
      <c r="CF306" s="20" t="s">
        <v>16</v>
      </c>
      <c r="CG306" s="20" t="s">
        <v>16</v>
      </c>
      <c r="CH306" s="20" t="s">
        <v>16</v>
      </c>
      <c r="CI306" s="20" t="s">
        <v>16</v>
      </c>
      <c r="CJ306" s="20" t="s">
        <v>16</v>
      </c>
      <c r="CK306" s="20" t="s">
        <v>16</v>
      </c>
      <c r="CL306" s="20" t="s">
        <v>16</v>
      </c>
      <c r="CM306" s="20" t="s">
        <v>16</v>
      </c>
      <c r="CN306" s="20" t="s">
        <v>16</v>
      </c>
      <c r="CO306" s="20" t="s">
        <v>16</v>
      </c>
      <c r="CP306" s="20" t="s">
        <v>16</v>
      </c>
      <c r="CQ306" s="20" t="s">
        <v>16</v>
      </c>
      <c r="CR306" s="20" t="s">
        <v>16</v>
      </c>
      <c r="CS306" s="20">
        <v>1288375.28</v>
      </c>
      <c r="CT306" s="79">
        <f>IF(OR(CS306="",CS306="-"),"NA",IF(CS306&gt;10000000000,1,IF(CS306&gt;3000000000,2,IF(CS306&gt;1000000000,3,IF(CS306&gt;600000000,4,IF(CS306&gt;200000000,5,IF(CS306&gt;100000000,6,IF(CS306&gt;50000000,7,IF(CS306&gt;30000000,8,IF(CS306&gt;10000000,9,IF(CS306&gt;7000000,10,IF(CS306&gt;4000000,11,IF(CS306&gt;2000000,12,IF(CS306&gt;1000000,13,IF(CS306&gt;700000,14,IF(CS306&gt;600000,15,IF(CS306&gt;500000,16,IF(CS306&gt;400000,17,IF(CS306&gt;300000,18,IF(CS306&gt;200000,19,IF(CS306&gt;=0,20,ERROR”)))))))))))))))))))))</f>
        <v>13</v>
      </c>
      <c r="CU306" s="20">
        <v>1288375.28</v>
      </c>
      <c r="CV306" s="27">
        <f t="shared" si="66"/>
        <v>0</v>
      </c>
      <c r="CW306" s="20" t="s">
        <v>16</v>
      </c>
      <c r="CX306" s="20" t="s">
        <v>16</v>
      </c>
      <c r="CY306" s="20" t="s">
        <v>16</v>
      </c>
      <c r="CZ306" s="20" t="s">
        <v>16</v>
      </c>
      <c r="DA306" s="20" t="s">
        <v>16</v>
      </c>
      <c r="DB306" s="20">
        <v>41</v>
      </c>
      <c r="DC306" s="20">
        <f t="shared" si="80"/>
        <v>1.3666666666666667</v>
      </c>
      <c r="DD306" s="30">
        <v>0.1</v>
      </c>
      <c r="DE306" s="20">
        <v>0</v>
      </c>
      <c r="DF306" s="20"/>
      <c r="DG306" s="33">
        <v>0</v>
      </c>
      <c r="DH306" s="33">
        <v>0</v>
      </c>
      <c r="DI306" s="33">
        <v>1</v>
      </c>
      <c r="DJ306" s="33">
        <v>0</v>
      </c>
      <c r="DK306" s="33">
        <v>1287664.94</v>
      </c>
      <c r="DL306" s="77">
        <v>0</v>
      </c>
      <c r="DM306" s="42">
        <v>42905</v>
      </c>
      <c r="DN306" s="41">
        <v>0</v>
      </c>
      <c r="DO306" s="33">
        <f t="shared" si="69"/>
        <v>1</v>
      </c>
      <c r="DP306" s="33">
        <f t="shared" si="70"/>
        <v>0</v>
      </c>
      <c r="DQ306" s="33">
        <f t="shared" si="71"/>
        <v>1</v>
      </c>
      <c r="DR306" s="33">
        <f t="shared" si="72"/>
        <v>0</v>
      </c>
      <c r="DS306" s="27">
        <f t="shared" si="73"/>
        <v>1288375.28</v>
      </c>
      <c r="DT306" s="27">
        <f t="shared" si="74"/>
        <v>0</v>
      </c>
      <c r="DU306" s="27">
        <f t="shared" si="75"/>
        <v>0</v>
      </c>
      <c r="DV306" s="27">
        <f t="shared" si="76"/>
        <v>1288375.28</v>
      </c>
      <c r="DW306" s="27">
        <f t="shared" si="79"/>
        <v>1288375.28</v>
      </c>
      <c r="DX306" s="20" t="s">
        <v>16</v>
      </c>
      <c r="DY306" s="20" t="s">
        <v>16</v>
      </c>
      <c r="DZ306" s="20" t="s">
        <v>16</v>
      </c>
      <c r="EA306" s="20" t="s">
        <v>16</v>
      </c>
      <c r="EB306" s="20">
        <v>1288375.28</v>
      </c>
      <c r="EC306" s="20" t="s">
        <v>16</v>
      </c>
      <c r="ED306" s="20" t="s">
        <v>16</v>
      </c>
      <c r="EE306" s="20" t="s">
        <v>16</v>
      </c>
      <c r="EF306" s="20" t="s">
        <v>16</v>
      </c>
      <c r="EG306" s="20" t="s">
        <v>16</v>
      </c>
      <c r="EH306" s="20" t="s">
        <v>16</v>
      </c>
      <c r="EI306" s="20" t="s">
        <v>16</v>
      </c>
      <c r="EJ306" s="20" t="s">
        <v>16</v>
      </c>
      <c r="EK306" s="20" t="s">
        <v>16</v>
      </c>
      <c r="EL306" s="21" t="s">
        <v>1074</v>
      </c>
      <c r="EM306" s="64" t="s">
        <v>4487</v>
      </c>
      <c r="EN306" s="20" t="s">
        <v>16</v>
      </c>
      <c r="EO306" s="21" t="s">
        <v>4672</v>
      </c>
      <c r="EP306" s="20" t="s">
        <v>16</v>
      </c>
      <c r="EQ306" s="20" t="s">
        <v>16</v>
      </c>
      <c r="ER306" s="21" t="s">
        <v>4611</v>
      </c>
      <c r="ES306" s="64" t="s">
        <v>4533</v>
      </c>
      <c r="ET306" s="64">
        <v>113</v>
      </c>
      <c r="EU306" s="25">
        <v>50740</v>
      </c>
      <c r="EV306" s="64" t="s">
        <v>4534</v>
      </c>
      <c r="EW306" s="64" t="s">
        <v>4534</v>
      </c>
      <c r="EX306" s="34" t="s">
        <v>16</v>
      </c>
      <c r="EY306" s="73">
        <v>1</v>
      </c>
      <c r="EZ306" s="21"/>
      <c r="FB306" s="58"/>
    </row>
    <row r="307" spans="1:158" s="64" customFormat="1" ht="15" customHeight="1" x14ac:dyDescent="0.2">
      <c r="A307" s="64" t="s">
        <v>4432</v>
      </c>
      <c r="B307" s="64" t="s">
        <v>4397</v>
      </c>
      <c r="C307" s="64" t="s">
        <v>16</v>
      </c>
      <c r="D307" s="64" t="s">
        <v>4432</v>
      </c>
      <c r="E307" s="64" t="s">
        <v>4397</v>
      </c>
      <c r="F307" s="64" t="s">
        <v>4397</v>
      </c>
      <c r="G307" s="20" t="s">
        <v>194</v>
      </c>
      <c r="H307" s="64">
        <v>6220</v>
      </c>
      <c r="I307" s="64" t="s">
        <v>358</v>
      </c>
      <c r="J307" s="64" t="s">
        <v>4488</v>
      </c>
      <c r="K307" s="21">
        <v>0</v>
      </c>
      <c r="L307" s="23">
        <v>1</v>
      </c>
      <c r="M307" s="28" t="s">
        <v>16</v>
      </c>
      <c r="N307" s="21">
        <v>1</v>
      </c>
      <c r="O307" s="64" t="s">
        <v>4462</v>
      </c>
      <c r="P307" s="64" t="s">
        <v>4585</v>
      </c>
      <c r="Q307" s="64" t="s">
        <v>4562</v>
      </c>
      <c r="R307" s="64" t="s">
        <v>4614</v>
      </c>
      <c r="S307" s="64">
        <v>6</v>
      </c>
      <c r="T307" s="25">
        <v>56204</v>
      </c>
      <c r="U307" s="64" t="s">
        <v>1041</v>
      </c>
      <c r="V307" s="64" t="s">
        <v>576</v>
      </c>
      <c r="W307" s="21" t="s">
        <v>4612</v>
      </c>
      <c r="X307" s="21">
        <v>16</v>
      </c>
      <c r="Y307" s="21" t="s">
        <v>576</v>
      </c>
      <c r="Z307" s="20" t="str">
        <f t="shared" si="67"/>
        <v>-</v>
      </c>
      <c r="AA307" s="21" t="s">
        <v>16</v>
      </c>
      <c r="AB307" s="20">
        <v>46101</v>
      </c>
      <c r="AC307" s="64">
        <v>1289029.23</v>
      </c>
      <c r="AD307" s="21" t="s">
        <v>1074</v>
      </c>
      <c r="AE307" s="21" t="s">
        <v>4672</v>
      </c>
      <c r="AF307" s="21">
        <v>0</v>
      </c>
      <c r="AG307" s="21">
        <v>1</v>
      </c>
      <c r="AH307" s="21">
        <v>0</v>
      </c>
      <c r="AI307" s="21">
        <v>0</v>
      </c>
      <c r="AJ307" s="21">
        <v>2</v>
      </c>
      <c r="AK307" s="21">
        <v>0</v>
      </c>
      <c r="AL307" s="21">
        <v>0</v>
      </c>
      <c r="AM307" s="21">
        <v>0</v>
      </c>
      <c r="AN307" s="21">
        <v>1</v>
      </c>
      <c r="AO307" s="21">
        <v>1</v>
      </c>
      <c r="AP307" s="20" t="s">
        <v>1031</v>
      </c>
      <c r="AQ307" s="26" t="s">
        <v>16</v>
      </c>
      <c r="AR307" s="26" t="s">
        <v>16</v>
      </c>
      <c r="AS307" s="20" t="s">
        <v>16</v>
      </c>
      <c r="AT307" s="26" t="s">
        <v>16</v>
      </c>
      <c r="AU307" s="26" t="s">
        <v>16</v>
      </c>
      <c r="AV307" s="26" t="s">
        <v>16</v>
      </c>
      <c r="AW307" s="28" t="s">
        <v>16</v>
      </c>
      <c r="AX307" s="28" t="s">
        <v>16</v>
      </c>
      <c r="AY307" s="28" t="s">
        <v>16</v>
      </c>
      <c r="AZ307" s="28" t="s">
        <v>16</v>
      </c>
      <c r="BA307" s="28" t="s">
        <v>16</v>
      </c>
      <c r="BB307" s="21">
        <v>0</v>
      </c>
      <c r="BC307" s="26">
        <v>42767</v>
      </c>
      <c r="BD307" s="26" t="s">
        <v>4687</v>
      </c>
      <c r="BE307" s="26" t="s">
        <v>1031</v>
      </c>
      <c r="BF307" s="64" t="s">
        <v>4488</v>
      </c>
      <c r="BG307" s="58">
        <v>0.2</v>
      </c>
      <c r="BH307" s="21">
        <v>299054.78000000003</v>
      </c>
      <c r="BI307" s="20" t="s">
        <v>16</v>
      </c>
      <c r="BJ307" s="20" t="s">
        <v>16</v>
      </c>
      <c r="BK307" s="20" t="s">
        <v>16</v>
      </c>
      <c r="BL307" s="20" t="s">
        <v>16</v>
      </c>
      <c r="BM307" s="20" t="s">
        <v>16</v>
      </c>
      <c r="BN307" s="20" t="s">
        <v>16</v>
      </c>
      <c r="BO307" s="20" t="s">
        <v>16</v>
      </c>
      <c r="BP307" s="20" t="s">
        <v>16</v>
      </c>
      <c r="BQ307" s="20" t="s">
        <v>16</v>
      </c>
      <c r="BR307" s="20" t="s">
        <v>16</v>
      </c>
      <c r="BS307" s="20" t="s">
        <v>16</v>
      </c>
      <c r="BT307" s="20" t="s">
        <v>16</v>
      </c>
      <c r="BU307" s="20" t="s">
        <v>16</v>
      </c>
      <c r="BV307" s="20" t="s">
        <v>16</v>
      </c>
      <c r="BW307" s="20" t="s">
        <v>16</v>
      </c>
      <c r="BX307" s="20" t="s">
        <v>16</v>
      </c>
      <c r="BY307" s="20" t="s">
        <v>16</v>
      </c>
      <c r="BZ307" s="20" t="s">
        <v>16</v>
      </c>
      <c r="CA307" s="20" t="s">
        <v>16</v>
      </c>
      <c r="CB307" s="20" t="s">
        <v>16</v>
      </c>
      <c r="CC307" s="20" t="s">
        <v>16</v>
      </c>
      <c r="CD307" s="20" t="s">
        <v>16</v>
      </c>
      <c r="CE307" s="20">
        <f t="shared" si="68"/>
        <v>0</v>
      </c>
      <c r="CF307" s="20" t="s">
        <v>16</v>
      </c>
      <c r="CG307" s="20" t="s">
        <v>16</v>
      </c>
      <c r="CH307" s="20" t="s">
        <v>16</v>
      </c>
      <c r="CI307" s="20" t="s">
        <v>16</v>
      </c>
      <c r="CJ307" s="20" t="s">
        <v>16</v>
      </c>
      <c r="CK307" s="20" t="s">
        <v>16</v>
      </c>
      <c r="CL307" s="20" t="s">
        <v>16</v>
      </c>
      <c r="CM307" s="20" t="s">
        <v>16</v>
      </c>
      <c r="CN307" s="20" t="s">
        <v>16</v>
      </c>
      <c r="CO307" s="20" t="s">
        <v>16</v>
      </c>
      <c r="CP307" s="20" t="s">
        <v>16</v>
      </c>
      <c r="CQ307" s="20" t="s">
        <v>16</v>
      </c>
      <c r="CR307" s="20" t="s">
        <v>16</v>
      </c>
      <c r="CS307" s="20">
        <v>1289029.23</v>
      </c>
      <c r="CT307" s="79">
        <f>IF(OR(CS307="",CS307="-"),"NA",IF(CS307&gt;10000000000,1,IF(CS307&gt;3000000000,2,IF(CS307&gt;1000000000,3,IF(CS307&gt;600000000,4,IF(CS307&gt;200000000,5,IF(CS307&gt;100000000,6,IF(CS307&gt;50000000,7,IF(CS307&gt;30000000,8,IF(CS307&gt;10000000,9,IF(CS307&gt;7000000,10,IF(CS307&gt;4000000,11,IF(CS307&gt;2000000,12,IF(CS307&gt;1000000,13,IF(CS307&gt;700000,14,IF(CS307&gt;600000,15,IF(CS307&gt;500000,16,IF(CS307&gt;400000,17,IF(CS307&gt;300000,18,IF(CS307&gt;200000,19,IF(CS307&gt;=0,20,ERROR”)))))))))))))))))))))</f>
        <v>13</v>
      </c>
      <c r="CU307" s="20">
        <v>1289029.23</v>
      </c>
      <c r="CV307" s="27">
        <f t="shared" si="66"/>
        <v>0</v>
      </c>
      <c r="CW307" s="20" t="s">
        <v>16</v>
      </c>
      <c r="CX307" s="20" t="s">
        <v>16</v>
      </c>
      <c r="CY307" s="20" t="s">
        <v>16</v>
      </c>
      <c r="CZ307" s="20" t="s">
        <v>16</v>
      </c>
      <c r="DA307" s="20" t="s">
        <v>16</v>
      </c>
      <c r="DB307" s="20">
        <v>78</v>
      </c>
      <c r="DC307" s="20">
        <f t="shared" si="80"/>
        <v>2.6</v>
      </c>
      <c r="DD307" s="30">
        <v>0.1</v>
      </c>
      <c r="DE307" s="20">
        <v>0</v>
      </c>
      <c r="DF307" s="20"/>
      <c r="DG307" s="33">
        <v>0</v>
      </c>
      <c r="DH307" s="33">
        <v>0</v>
      </c>
      <c r="DI307" s="33">
        <v>1</v>
      </c>
      <c r="DJ307" s="20">
        <v>0</v>
      </c>
      <c r="DK307" s="33">
        <v>1289029.1399999999</v>
      </c>
      <c r="DL307" s="77">
        <v>0</v>
      </c>
      <c r="DM307" s="51">
        <v>42951</v>
      </c>
      <c r="DN307" s="34">
        <v>0</v>
      </c>
      <c r="DO307" s="33">
        <f t="shared" si="69"/>
        <v>1</v>
      </c>
      <c r="DP307" s="33">
        <f t="shared" si="70"/>
        <v>0</v>
      </c>
      <c r="DQ307" s="33">
        <f t="shared" si="71"/>
        <v>1</v>
      </c>
      <c r="DR307" s="33">
        <f t="shared" si="72"/>
        <v>0</v>
      </c>
      <c r="DS307" s="27">
        <f t="shared" si="73"/>
        <v>1289029.23</v>
      </c>
      <c r="DT307" s="27">
        <f t="shared" si="74"/>
        <v>0</v>
      </c>
      <c r="DU307" s="27">
        <f t="shared" si="75"/>
        <v>0</v>
      </c>
      <c r="DV307" s="27">
        <f t="shared" si="76"/>
        <v>1289029.23</v>
      </c>
      <c r="DW307" s="27">
        <f t="shared" si="79"/>
        <v>1289029.23</v>
      </c>
      <c r="DX307" s="20" t="s">
        <v>16</v>
      </c>
      <c r="DY307" s="20" t="s">
        <v>16</v>
      </c>
      <c r="DZ307" s="20" t="s">
        <v>16</v>
      </c>
      <c r="EA307" s="20" t="s">
        <v>16</v>
      </c>
      <c r="EB307" s="20">
        <v>1289029.23</v>
      </c>
      <c r="EC307" s="20" t="s">
        <v>16</v>
      </c>
      <c r="ED307" s="20" t="s">
        <v>16</v>
      </c>
      <c r="EE307" s="20" t="s">
        <v>16</v>
      </c>
      <c r="EF307" s="20" t="s">
        <v>16</v>
      </c>
      <c r="EG307" s="20" t="s">
        <v>16</v>
      </c>
      <c r="EH307" s="20" t="s">
        <v>16</v>
      </c>
      <c r="EI307" s="20" t="s">
        <v>16</v>
      </c>
      <c r="EJ307" s="20" t="s">
        <v>16</v>
      </c>
      <c r="EK307" s="20" t="s">
        <v>16</v>
      </c>
      <c r="EL307" s="21" t="s">
        <v>1074</v>
      </c>
      <c r="EM307" s="64" t="s">
        <v>4488</v>
      </c>
      <c r="EN307" s="20" t="s">
        <v>16</v>
      </c>
      <c r="EO307" s="21" t="s">
        <v>4672</v>
      </c>
      <c r="EP307" s="20" t="s">
        <v>16</v>
      </c>
      <c r="EQ307" s="20" t="s">
        <v>16</v>
      </c>
      <c r="ER307" s="21" t="s">
        <v>4613</v>
      </c>
      <c r="ES307" s="64" t="s">
        <v>4614</v>
      </c>
      <c r="ET307" s="64">
        <v>6</v>
      </c>
      <c r="EU307" s="25">
        <v>56204</v>
      </c>
      <c r="EV307" s="64" t="s">
        <v>1041</v>
      </c>
      <c r="EW307" s="64" t="s">
        <v>576</v>
      </c>
      <c r="EX307" s="34" t="s">
        <v>16</v>
      </c>
      <c r="EY307" s="73">
        <v>1</v>
      </c>
      <c r="EZ307" s="21"/>
      <c r="FB307" s="58"/>
    </row>
    <row r="308" spans="1:158" s="64" customFormat="1" ht="15" customHeight="1" x14ac:dyDescent="0.2">
      <c r="A308" s="64" t="s">
        <v>4433</v>
      </c>
      <c r="B308" s="64" t="s">
        <v>4398</v>
      </c>
      <c r="C308" s="64" t="s">
        <v>16</v>
      </c>
      <c r="D308" s="64" t="s">
        <v>4433</v>
      </c>
      <c r="E308" s="64" t="s">
        <v>4398</v>
      </c>
      <c r="F308" s="64" t="s">
        <v>4398</v>
      </c>
      <c r="G308" s="54" t="s">
        <v>194</v>
      </c>
      <c r="H308" s="64">
        <v>6220</v>
      </c>
      <c r="I308" s="64" t="s">
        <v>358</v>
      </c>
      <c r="J308" s="64" t="s">
        <v>4489</v>
      </c>
      <c r="K308" s="21">
        <v>1</v>
      </c>
      <c r="L308" s="23">
        <v>1</v>
      </c>
      <c r="M308" s="23">
        <v>2</v>
      </c>
      <c r="N308" s="21">
        <v>1</v>
      </c>
      <c r="O308" s="64" t="s">
        <v>840</v>
      </c>
      <c r="P308" s="20" t="s">
        <v>841</v>
      </c>
      <c r="Q308" s="20" t="s">
        <v>842</v>
      </c>
      <c r="R308" s="20" t="s">
        <v>843</v>
      </c>
      <c r="S308" s="20">
        <v>4156</v>
      </c>
      <c r="T308" s="25" t="s">
        <v>731</v>
      </c>
      <c r="U308" s="53" t="s">
        <v>844</v>
      </c>
      <c r="V308" s="20" t="s">
        <v>845</v>
      </c>
      <c r="W308" s="26">
        <v>39945</v>
      </c>
      <c r="X308" s="20">
        <v>102</v>
      </c>
      <c r="Y308" s="20" t="s">
        <v>846</v>
      </c>
      <c r="Z308" s="20">
        <f t="shared" si="67"/>
        <v>2877</v>
      </c>
      <c r="AA308" s="20" t="s">
        <v>847</v>
      </c>
      <c r="AB308" s="20">
        <v>46101</v>
      </c>
      <c r="AC308" s="64">
        <v>28001931.32</v>
      </c>
      <c r="AD308" s="21" t="s">
        <v>1074</v>
      </c>
      <c r="AE308" s="21" t="s">
        <v>4673</v>
      </c>
      <c r="AF308" s="21">
        <v>0</v>
      </c>
      <c r="AG308" s="21">
        <v>0</v>
      </c>
      <c r="AH308" s="21">
        <v>0</v>
      </c>
      <c r="AI308" s="21">
        <v>0</v>
      </c>
      <c r="AJ308" s="21">
        <v>0</v>
      </c>
      <c r="AK308" s="21">
        <v>0</v>
      </c>
      <c r="AL308" s="21">
        <v>0</v>
      </c>
      <c r="AM308" s="21">
        <v>0</v>
      </c>
      <c r="AN308" s="21">
        <v>0</v>
      </c>
      <c r="AO308" s="21">
        <v>1</v>
      </c>
      <c r="AP308" s="20" t="s">
        <v>1031</v>
      </c>
      <c r="AQ308" s="26" t="s">
        <v>16</v>
      </c>
      <c r="AR308" s="26" t="s">
        <v>16</v>
      </c>
      <c r="AS308" s="20" t="s">
        <v>16</v>
      </c>
      <c r="AT308" s="26" t="s">
        <v>16</v>
      </c>
      <c r="AU308" s="26" t="s">
        <v>16</v>
      </c>
      <c r="AV308" s="26" t="s">
        <v>16</v>
      </c>
      <c r="AW308" s="28" t="s">
        <v>16</v>
      </c>
      <c r="AX308" s="28" t="s">
        <v>16</v>
      </c>
      <c r="AY308" s="28" t="s">
        <v>16</v>
      </c>
      <c r="AZ308" s="28" t="s">
        <v>16</v>
      </c>
      <c r="BA308" s="28" t="s">
        <v>16</v>
      </c>
      <c r="BB308" s="21">
        <v>0</v>
      </c>
      <c r="BC308" s="26">
        <v>42822</v>
      </c>
      <c r="BD308" s="26" t="s">
        <v>4710</v>
      </c>
      <c r="BE308" s="26" t="s">
        <v>1031</v>
      </c>
      <c r="BF308" s="64" t="s">
        <v>4489</v>
      </c>
      <c r="BG308" s="58">
        <v>0.4</v>
      </c>
      <c r="BH308" s="21">
        <v>12992896.130000001</v>
      </c>
      <c r="BI308" s="20" t="s">
        <v>16</v>
      </c>
      <c r="BJ308" s="20" t="s">
        <v>16</v>
      </c>
      <c r="BK308" s="20" t="s">
        <v>16</v>
      </c>
      <c r="BL308" s="20" t="s">
        <v>16</v>
      </c>
      <c r="BM308" s="20" t="s">
        <v>16</v>
      </c>
      <c r="BN308" s="20" t="s">
        <v>16</v>
      </c>
      <c r="BO308" s="20" t="s">
        <v>16</v>
      </c>
      <c r="BP308" s="20" t="s">
        <v>16</v>
      </c>
      <c r="BQ308" s="20" t="s">
        <v>16</v>
      </c>
      <c r="BR308" s="20" t="s">
        <v>16</v>
      </c>
      <c r="BS308" s="20" t="s">
        <v>16</v>
      </c>
      <c r="BT308" s="20" t="s">
        <v>16</v>
      </c>
      <c r="BU308" s="20" t="s">
        <v>16</v>
      </c>
      <c r="BV308" s="20" t="s">
        <v>16</v>
      </c>
      <c r="BW308" s="20" t="s">
        <v>16</v>
      </c>
      <c r="BX308" s="20" t="s">
        <v>16</v>
      </c>
      <c r="BY308" s="20" t="s">
        <v>16</v>
      </c>
      <c r="BZ308" s="20" t="s">
        <v>16</v>
      </c>
      <c r="CA308" s="20" t="s">
        <v>16</v>
      </c>
      <c r="CB308" s="20" t="s">
        <v>16</v>
      </c>
      <c r="CC308" s="20" t="s">
        <v>16</v>
      </c>
      <c r="CD308" s="20" t="s">
        <v>16</v>
      </c>
      <c r="CE308" s="20">
        <f t="shared" si="68"/>
        <v>0</v>
      </c>
      <c r="CF308" s="20" t="s">
        <v>16</v>
      </c>
      <c r="CG308" s="20" t="s">
        <v>16</v>
      </c>
      <c r="CH308" s="20" t="s">
        <v>16</v>
      </c>
      <c r="CI308" s="20" t="s">
        <v>16</v>
      </c>
      <c r="CJ308" s="20" t="s">
        <v>16</v>
      </c>
      <c r="CK308" s="20" t="s">
        <v>16</v>
      </c>
      <c r="CL308" s="20" t="s">
        <v>16</v>
      </c>
      <c r="CM308" s="20" t="s">
        <v>16</v>
      </c>
      <c r="CN308" s="20" t="s">
        <v>16</v>
      </c>
      <c r="CO308" s="20" t="s">
        <v>16</v>
      </c>
      <c r="CP308" s="20" t="s">
        <v>16</v>
      </c>
      <c r="CQ308" s="20" t="s">
        <v>16</v>
      </c>
      <c r="CR308" s="20" t="s">
        <v>16</v>
      </c>
      <c r="CS308" s="20">
        <v>29001931.32</v>
      </c>
      <c r="CT308" s="79">
        <f>IF(OR(CS308="",CS308="-"),"NA",IF(CS308&gt;10000000000,1,IF(CS308&gt;3000000000,2,IF(CS308&gt;1000000000,3,IF(CS308&gt;600000000,4,IF(CS308&gt;200000000,5,IF(CS308&gt;100000000,6,IF(CS308&gt;50000000,7,IF(CS308&gt;30000000,8,IF(CS308&gt;10000000,9,IF(CS308&gt;7000000,10,IF(CS308&gt;4000000,11,IF(CS308&gt;2000000,12,IF(CS308&gt;1000000,13,IF(CS308&gt;700000,14,IF(CS308&gt;600000,15,IF(CS308&gt;500000,16,IF(CS308&gt;400000,17,IF(CS308&gt;300000,18,IF(CS308&gt;200000,19,IF(CS308&gt;=0,20,ERROR”)))))))))))))))))))))</f>
        <v>9</v>
      </c>
      <c r="CU308" s="20">
        <v>29001931.32</v>
      </c>
      <c r="CV308" s="27">
        <f t="shared" si="66"/>
        <v>-1000000</v>
      </c>
      <c r="CW308" s="20" t="s">
        <v>16</v>
      </c>
      <c r="CX308" s="20" t="s">
        <v>16</v>
      </c>
      <c r="CY308" s="20" t="s">
        <v>16</v>
      </c>
      <c r="CZ308" s="20" t="s">
        <v>16</v>
      </c>
      <c r="DA308" s="20" t="s">
        <v>16</v>
      </c>
      <c r="DB308" s="20">
        <v>228</v>
      </c>
      <c r="DC308" s="20">
        <f t="shared" si="80"/>
        <v>7.6</v>
      </c>
      <c r="DD308" s="30">
        <v>0.1</v>
      </c>
      <c r="DE308" s="20">
        <v>1</v>
      </c>
      <c r="DF308" s="20">
        <v>1</v>
      </c>
      <c r="DG308" s="20" t="s">
        <v>869</v>
      </c>
      <c r="DH308" s="20">
        <v>1</v>
      </c>
      <c r="DI308" s="20">
        <v>2</v>
      </c>
      <c r="DJ308" s="20">
        <v>0</v>
      </c>
      <c r="DK308" s="33" t="s">
        <v>16</v>
      </c>
      <c r="DL308" s="33" t="s">
        <v>16</v>
      </c>
      <c r="DM308" s="33" t="s">
        <v>16</v>
      </c>
      <c r="DN308" s="33"/>
      <c r="DO308" s="33">
        <f t="shared" si="69"/>
        <v>2</v>
      </c>
      <c r="DP308" s="33">
        <f t="shared" si="70"/>
        <v>1</v>
      </c>
      <c r="DQ308" s="33">
        <f t="shared" si="71"/>
        <v>1</v>
      </c>
      <c r="DR308" s="33">
        <f t="shared" si="72"/>
        <v>0</v>
      </c>
      <c r="DS308" s="27">
        <f t="shared" si="73"/>
        <v>141048251.91999999</v>
      </c>
      <c r="DT308" s="27">
        <f t="shared" si="74"/>
        <v>112046320.59999999</v>
      </c>
      <c r="DU308" s="27">
        <f t="shared" si="75"/>
        <v>0</v>
      </c>
      <c r="DV308" s="27">
        <f t="shared" si="76"/>
        <v>29001931.32</v>
      </c>
      <c r="DW308" s="27">
        <f t="shared" si="79"/>
        <v>70524125.959999993</v>
      </c>
      <c r="DX308" s="20" t="s">
        <v>16</v>
      </c>
      <c r="DY308" s="20" t="s">
        <v>16</v>
      </c>
      <c r="DZ308" s="20" t="s">
        <v>16</v>
      </c>
      <c r="EA308" s="20" t="s">
        <v>16</v>
      </c>
      <c r="EB308" s="20">
        <v>29001931.32</v>
      </c>
      <c r="EC308" s="20" t="s">
        <v>16</v>
      </c>
      <c r="ED308" s="20" t="s">
        <v>16</v>
      </c>
      <c r="EE308" s="20" t="s">
        <v>16</v>
      </c>
      <c r="EF308" s="20" t="s">
        <v>16</v>
      </c>
      <c r="EG308" s="20" t="s">
        <v>16</v>
      </c>
      <c r="EH308" s="20" t="s">
        <v>16</v>
      </c>
      <c r="EI308" s="20" t="s">
        <v>16</v>
      </c>
      <c r="EJ308" s="20" t="s">
        <v>16</v>
      </c>
      <c r="EK308" s="20" t="s">
        <v>16</v>
      </c>
      <c r="EL308" s="21" t="s">
        <v>1074</v>
      </c>
      <c r="EM308" s="64" t="s">
        <v>4489</v>
      </c>
      <c r="EN308" s="20" t="s">
        <v>16</v>
      </c>
      <c r="EO308" s="21" t="s">
        <v>4673</v>
      </c>
      <c r="EP308" s="20" t="s">
        <v>16</v>
      </c>
      <c r="EQ308" s="20" t="s">
        <v>16</v>
      </c>
      <c r="ER308" s="20" t="s">
        <v>16</v>
      </c>
      <c r="ES308" s="20" t="s">
        <v>843</v>
      </c>
      <c r="ET308" s="20">
        <v>4156</v>
      </c>
      <c r="EU308" s="25" t="s">
        <v>731</v>
      </c>
      <c r="EV308" s="53" t="s">
        <v>844</v>
      </c>
      <c r="EW308" s="20" t="s">
        <v>845</v>
      </c>
      <c r="EX308" s="34" t="s">
        <v>16</v>
      </c>
      <c r="EY308" s="73">
        <v>0.8508</v>
      </c>
      <c r="EZ308" s="21"/>
      <c r="FB308" s="73"/>
    </row>
    <row r="309" spans="1:158" s="64" customFormat="1" ht="15" customHeight="1" x14ac:dyDescent="0.2">
      <c r="A309" s="64" t="s">
        <v>16</v>
      </c>
      <c r="B309" s="64" t="s">
        <v>4398</v>
      </c>
      <c r="C309" s="64" t="s">
        <v>16</v>
      </c>
      <c r="D309" s="64" t="s">
        <v>16</v>
      </c>
      <c r="E309" s="64" t="s">
        <v>16</v>
      </c>
      <c r="F309" s="64" t="s">
        <v>4398</v>
      </c>
      <c r="G309" s="54" t="s">
        <v>194</v>
      </c>
      <c r="H309" s="64">
        <v>6221</v>
      </c>
      <c r="I309" s="64" t="s">
        <v>358</v>
      </c>
      <c r="J309" s="64" t="s">
        <v>4489</v>
      </c>
      <c r="K309" s="21">
        <v>1</v>
      </c>
      <c r="L309" s="23">
        <v>1</v>
      </c>
      <c r="M309" s="23">
        <v>2</v>
      </c>
      <c r="N309" s="23">
        <v>2</v>
      </c>
      <c r="O309" s="64" t="s">
        <v>854</v>
      </c>
      <c r="P309" s="20" t="s">
        <v>855</v>
      </c>
      <c r="Q309" s="20" t="s">
        <v>856</v>
      </c>
      <c r="R309" s="20" t="s">
        <v>857</v>
      </c>
      <c r="S309" s="20">
        <v>56</v>
      </c>
      <c r="T309" s="25" t="s">
        <v>731</v>
      </c>
      <c r="U309" s="20" t="s">
        <v>467</v>
      </c>
      <c r="V309" s="20" t="s">
        <v>251</v>
      </c>
      <c r="W309" s="26" t="s">
        <v>858</v>
      </c>
      <c r="X309" s="20">
        <v>102</v>
      </c>
      <c r="Y309" s="20" t="s">
        <v>846</v>
      </c>
      <c r="Z309" s="20" t="str">
        <f t="shared" si="67"/>
        <v>-</v>
      </c>
      <c r="AA309" s="20" t="s">
        <v>847</v>
      </c>
      <c r="AB309" s="20">
        <v>46101</v>
      </c>
      <c r="AC309" s="64">
        <v>28001931.32</v>
      </c>
      <c r="AD309" s="21" t="s">
        <v>1074</v>
      </c>
      <c r="AE309" s="21" t="s">
        <v>16</v>
      </c>
      <c r="AF309" s="21" t="s">
        <v>16</v>
      </c>
      <c r="AG309" s="21" t="s">
        <v>16</v>
      </c>
      <c r="AH309" s="21" t="s">
        <v>16</v>
      </c>
      <c r="AI309" s="21" t="s">
        <v>16</v>
      </c>
      <c r="AJ309" s="21" t="s">
        <v>16</v>
      </c>
      <c r="AK309" s="21" t="s">
        <v>16</v>
      </c>
      <c r="AL309" s="21" t="s">
        <v>16</v>
      </c>
      <c r="AM309" s="21" t="s">
        <v>16</v>
      </c>
      <c r="AN309" s="21" t="s">
        <v>16</v>
      </c>
      <c r="AO309" s="21" t="s">
        <v>16</v>
      </c>
      <c r="AP309" s="20" t="s">
        <v>1031</v>
      </c>
      <c r="AQ309" s="26" t="s">
        <v>16</v>
      </c>
      <c r="AR309" s="26" t="s">
        <v>16</v>
      </c>
      <c r="AS309" s="20" t="s">
        <v>16</v>
      </c>
      <c r="AT309" s="26" t="s">
        <v>16</v>
      </c>
      <c r="AU309" s="26" t="s">
        <v>16</v>
      </c>
      <c r="AV309" s="26" t="s">
        <v>16</v>
      </c>
      <c r="AW309" s="28" t="s">
        <v>16</v>
      </c>
      <c r="AX309" s="28" t="s">
        <v>16</v>
      </c>
      <c r="AY309" s="28" t="s">
        <v>16</v>
      </c>
      <c r="AZ309" s="28" t="s">
        <v>16</v>
      </c>
      <c r="BA309" s="28" t="s">
        <v>16</v>
      </c>
      <c r="BB309" s="28" t="s">
        <v>16</v>
      </c>
      <c r="BC309" s="28" t="s">
        <v>16</v>
      </c>
      <c r="BD309" s="28" t="s">
        <v>16</v>
      </c>
      <c r="BE309" s="28" t="s">
        <v>16</v>
      </c>
      <c r="BF309" s="28" t="s">
        <v>16</v>
      </c>
      <c r="BG309" s="64" t="s">
        <v>16</v>
      </c>
      <c r="BH309" s="64" t="s">
        <v>16</v>
      </c>
      <c r="BI309" s="64" t="s">
        <v>16</v>
      </c>
      <c r="BJ309" s="20" t="s">
        <v>16</v>
      </c>
      <c r="BK309" s="20" t="s">
        <v>16</v>
      </c>
      <c r="BL309" s="20" t="s">
        <v>16</v>
      </c>
      <c r="BM309" s="20" t="s">
        <v>16</v>
      </c>
      <c r="BN309" s="20" t="s">
        <v>16</v>
      </c>
      <c r="BO309" s="20" t="s">
        <v>16</v>
      </c>
      <c r="BP309" s="20" t="s">
        <v>16</v>
      </c>
      <c r="BQ309" s="20" t="s">
        <v>16</v>
      </c>
      <c r="BR309" s="20" t="s">
        <v>16</v>
      </c>
      <c r="BS309" s="20" t="s">
        <v>16</v>
      </c>
      <c r="BT309" s="20" t="s">
        <v>16</v>
      </c>
      <c r="BU309" s="20" t="s">
        <v>16</v>
      </c>
      <c r="BV309" s="20" t="s">
        <v>16</v>
      </c>
      <c r="BW309" s="20" t="s">
        <v>16</v>
      </c>
      <c r="BX309" s="20" t="s">
        <v>16</v>
      </c>
      <c r="BY309" s="20" t="s">
        <v>16</v>
      </c>
      <c r="BZ309" s="20" t="s">
        <v>16</v>
      </c>
      <c r="CA309" s="20" t="s">
        <v>16</v>
      </c>
      <c r="CB309" s="20" t="s">
        <v>16</v>
      </c>
      <c r="CC309" s="20" t="s">
        <v>16</v>
      </c>
      <c r="CD309" s="20" t="s">
        <v>16</v>
      </c>
      <c r="CE309" s="20">
        <f t="shared" si="68"/>
        <v>0</v>
      </c>
      <c r="CF309" s="20" t="s">
        <v>16</v>
      </c>
      <c r="CG309" s="20" t="s">
        <v>16</v>
      </c>
      <c r="CH309" s="20" t="s">
        <v>16</v>
      </c>
      <c r="CI309" s="20" t="s">
        <v>16</v>
      </c>
      <c r="CJ309" s="20" t="s">
        <v>16</v>
      </c>
      <c r="CK309" s="20" t="s">
        <v>16</v>
      </c>
      <c r="CL309" s="20" t="s">
        <v>16</v>
      </c>
      <c r="CM309" s="20" t="s">
        <v>16</v>
      </c>
      <c r="CN309" s="20" t="s">
        <v>16</v>
      </c>
      <c r="CO309" s="20" t="s">
        <v>16</v>
      </c>
      <c r="CP309" s="20" t="s">
        <v>16</v>
      </c>
      <c r="CQ309" s="20" t="s">
        <v>16</v>
      </c>
      <c r="CR309" s="20" t="s">
        <v>16</v>
      </c>
      <c r="CS309" s="20">
        <v>29001931.32</v>
      </c>
      <c r="CT309" s="79">
        <f>IF(OR(CS309="",CS309="-"),"NA",IF(CS309&gt;10000000000,1,IF(CS309&gt;3000000000,2,IF(CS309&gt;1000000000,3,IF(CS309&gt;600000000,4,IF(CS309&gt;200000000,5,IF(CS309&gt;100000000,6,IF(CS309&gt;50000000,7,IF(CS309&gt;30000000,8,IF(CS309&gt;10000000,9,IF(CS309&gt;7000000,10,IF(CS309&gt;4000000,11,IF(CS309&gt;2000000,12,IF(CS309&gt;1000000,13,IF(CS309&gt;700000,14,IF(CS309&gt;600000,15,IF(CS309&gt;500000,16,IF(CS309&gt;400000,17,IF(CS309&gt;300000,18,IF(CS309&gt;200000,19,IF(CS309&gt;=0,20,ERROR”)))))))))))))))))))))</f>
        <v>9</v>
      </c>
      <c r="CU309" s="20" t="s">
        <v>16</v>
      </c>
      <c r="CV309" s="27">
        <f t="shared" si="66"/>
        <v>-1000000</v>
      </c>
      <c r="CW309" s="20" t="s">
        <v>16</v>
      </c>
      <c r="CX309" s="20" t="s">
        <v>16</v>
      </c>
      <c r="CY309" s="20" t="s">
        <v>16</v>
      </c>
      <c r="CZ309" s="20" t="s">
        <v>16</v>
      </c>
      <c r="DA309" s="20" t="s">
        <v>16</v>
      </c>
      <c r="DB309" s="20" t="s">
        <v>16</v>
      </c>
      <c r="DC309" s="20" t="s">
        <v>16</v>
      </c>
      <c r="DD309" s="20" t="s">
        <v>16</v>
      </c>
      <c r="DE309" s="20" t="s">
        <v>16</v>
      </c>
      <c r="DF309" s="20"/>
      <c r="DG309" s="20" t="s">
        <v>16</v>
      </c>
      <c r="DH309" s="20" t="s">
        <v>16</v>
      </c>
      <c r="DI309" s="20" t="s">
        <v>16</v>
      </c>
      <c r="DJ309" s="20"/>
      <c r="DK309" s="20" t="s">
        <v>16</v>
      </c>
      <c r="DL309" s="20" t="s">
        <v>16</v>
      </c>
      <c r="DM309" s="20" t="s">
        <v>16</v>
      </c>
      <c r="DN309" s="20"/>
      <c r="DO309" s="33">
        <f t="shared" si="69"/>
        <v>2</v>
      </c>
      <c r="DP309" s="33">
        <f t="shared" si="70"/>
        <v>1</v>
      </c>
      <c r="DQ309" s="33">
        <f t="shared" si="71"/>
        <v>1</v>
      </c>
      <c r="DR309" s="33">
        <f t="shared" si="72"/>
        <v>0</v>
      </c>
      <c r="DS309" s="27">
        <f t="shared" si="73"/>
        <v>141048251.91999999</v>
      </c>
      <c r="DT309" s="27">
        <f t="shared" si="74"/>
        <v>112046320.59999999</v>
      </c>
      <c r="DU309" s="27">
        <f t="shared" si="75"/>
        <v>0</v>
      </c>
      <c r="DV309" s="27">
        <f t="shared" si="76"/>
        <v>29001931.32</v>
      </c>
      <c r="DW309" s="27">
        <f t="shared" si="79"/>
        <v>70524125.959999993</v>
      </c>
      <c r="DX309" s="20" t="s">
        <v>16</v>
      </c>
      <c r="DY309" s="20" t="s">
        <v>16</v>
      </c>
      <c r="DZ309" s="20" t="s">
        <v>16</v>
      </c>
      <c r="EA309" s="20" t="s">
        <v>16</v>
      </c>
      <c r="EB309" s="20" t="s">
        <v>16</v>
      </c>
      <c r="EC309" s="20" t="s">
        <v>16</v>
      </c>
      <c r="ED309" s="20" t="s">
        <v>16</v>
      </c>
      <c r="EE309" s="20" t="s">
        <v>16</v>
      </c>
      <c r="EF309" s="20" t="s">
        <v>16</v>
      </c>
      <c r="EG309" s="20" t="s">
        <v>16</v>
      </c>
      <c r="EH309" s="20" t="s">
        <v>16</v>
      </c>
      <c r="EI309" s="20" t="s">
        <v>16</v>
      </c>
      <c r="EJ309" s="20" t="s">
        <v>16</v>
      </c>
      <c r="EK309" s="20" t="s">
        <v>16</v>
      </c>
      <c r="EL309" s="21" t="s">
        <v>1074</v>
      </c>
      <c r="EM309" s="28" t="s">
        <v>16</v>
      </c>
      <c r="EN309" s="20" t="s">
        <v>16</v>
      </c>
      <c r="EO309" s="21" t="s">
        <v>16</v>
      </c>
      <c r="EP309" s="20" t="s">
        <v>16</v>
      </c>
      <c r="EQ309" s="20" t="s">
        <v>16</v>
      </c>
      <c r="ER309" s="20" t="s">
        <v>16</v>
      </c>
      <c r="ES309" s="20" t="s">
        <v>857</v>
      </c>
      <c r="ET309" s="20">
        <v>56</v>
      </c>
      <c r="EU309" s="25" t="s">
        <v>731</v>
      </c>
      <c r="EV309" s="20" t="s">
        <v>467</v>
      </c>
      <c r="EW309" s="20" t="s">
        <v>251</v>
      </c>
      <c r="EX309" s="34" t="s">
        <v>16</v>
      </c>
      <c r="EY309" s="73" t="s">
        <v>16</v>
      </c>
      <c r="EZ309" s="21"/>
      <c r="FB309" s="73"/>
    </row>
    <row r="310" spans="1:158" s="64" customFormat="1" ht="15" customHeight="1" x14ac:dyDescent="0.2">
      <c r="A310" s="64" t="s">
        <v>4434</v>
      </c>
      <c r="B310" s="64" t="s">
        <v>4399</v>
      </c>
      <c r="C310" s="64" t="s">
        <v>16</v>
      </c>
      <c r="D310" s="64" t="s">
        <v>4434</v>
      </c>
      <c r="E310" s="64" t="s">
        <v>4399</v>
      </c>
      <c r="F310" s="64" t="s">
        <v>4399</v>
      </c>
      <c r="G310" s="20" t="s">
        <v>194</v>
      </c>
      <c r="H310" s="64">
        <v>6220</v>
      </c>
      <c r="I310" s="64" t="s">
        <v>358</v>
      </c>
      <c r="J310" s="64" t="s">
        <v>4490</v>
      </c>
      <c r="K310" s="21">
        <v>0</v>
      </c>
      <c r="L310" s="23">
        <v>1</v>
      </c>
      <c r="M310" s="28" t="s">
        <v>16</v>
      </c>
      <c r="N310" s="21">
        <v>1</v>
      </c>
      <c r="O310" s="64" t="s">
        <v>4463</v>
      </c>
      <c r="P310" s="64" t="s">
        <v>4586</v>
      </c>
      <c r="Q310" s="64" t="s">
        <v>4563</v>
      </c>
      <c r="R310" s="64" t="s">
        <v>4535</v>
      </c>
      <c r="S310" s="64">
        <v>8</v>
      </c>
      <c r="T310" s="25">
        <v>56230</v>
      </c>
      <c r="U310" s="64" t="s">
        <v>1041</v>
      </c>
      <c r="V310" s="64" t="s">
        <v>576</v>
      </c>
      <c r="W310" s="21" t="s">
        <v>4615</v>
      </c>
      <c r="X310" s="21">
        <v>181</v>
      </c>
      <c r="Y310" s="21" t="s">
        <v>4617</v>
      </c>
      <c r="Z310" s="20" t="str">
        <f t="shared" si="67"/>
        <v>-</v>
      </c>
      <c r="AA310" s="20" t="s">
        <v>4778</v>
      </c>
      <c r="AB310" s="20">
        <v>46101</v>
      </c>
      <c r="AC310" s="21">
        <v>5793001.7199999997</v>
      </c>
      <c r="AD310" s="21" t="s">
        <v>1074</v>
      </c>
      <c r="AE310" s="21" t="s">
        <v>4674</v>
      </c>
      <c r="AF310" s="21">
        <v>0</v>
      </c>
      <c r="AG310" s="21">
        <v>1</v>
      </c>
      <c r="AH310" s="21">
        <v>0</v>
      </c>
      <c r="AI310" s="21">
        <v>0</v>
      </c>
      <c r="AJ310" s="21">
        <v>9</v>
      </c>
      <c r="AK310" s="21">
        <v>1</v>
      </c>
      <c r="AL310" s="21">
        <v>0</v>
      </c>
      <c r="AM310" s="21">
        <v>0</v>
      </c>
      <c r="AN310" s="21">
        <v>0</v>
      </c>
      <c r="AO310" s="21">
        <v>1</v>
      </c>
      <c r="AP310" s="20" t="s">
        <v>1031</v>
      </c>
      <c r="AQ310" s="26" t="s">
        <v>16</v>
      </c>
      <c r="AR310" s="26" t="s">
        <v>16</v>
      </c>
      <c r="AS310" s="20" t="s">
        <v>16</v>
      </c>
      <c r="AT310" s="26" t="s">
        <v>16</v>
      </c>
      <c r="AU310" s="26" t="s">
        <v>16</v>
      </c>
      <c r="AV310" s="26" t="s">
        <v>16</v>
      </c>
      <c r="AW310" s="28" t="s">
        <v>16</v>
      </c>
      <c r="AX310" s="28" t="s">
        <v>16</v>
      </c>
      <c r="AY310" s="28" t="s">
        <v>16</v>
      </c>
      <c r="AZ310" s="28" t="s">
        <v>16</v>
      </c>
      <c r="BA310" s="28" t="s">
        <v>16</v>
      </c>
      <c r="BB310" s="21">
        <v>0</v>
      </c>
      <c r="BC310" s="26">
        <v>42906</v>
      </c>
      <c r="BD310" s="26">
        <v>42980</v>
      </c>
      <c r="BE310" s="26" t="s">
        <v>1031</v>
      </c>
      <c r="BF310" s="64" t="s">
        <v>4490</v>
      </c>
      <c r="BG310" s="58">
        <v>0.4</v>
      </c>
      <c r="BH310" s="21">
        <v>1611821.22</v>
      </c>
      <c r="BI310" s="20" t="s">
        <v>16</v>
      </c>
      <c r="BJ310" s="20" t="s">
        <v>16</v>
      </c>
      <c r="BK310" s="20" t="s">
        <v>16</v>
      </c>
      <c r="BL310" s="20" t="s">
        <v>16</v>
      </c>
      <c r="BM310" s="20" t="s">
        <v>16</v>
      </c>
      <c r="BN310" s="20" t="s">
        <v>16</v>
      </c>
      <c r="BO310" s="20" t="s">
        <v>16</v>
      </c>
      <c r="BP310" s="20" t="s">
        <v>16</v>
      </c>
      <c r="BQ310" s="20" t="s">
        <v>16</v>
      </c>
      <c r="BR310" s="20" t="s">
        <v>16</v>
      </c>
      <c r="BS310" s="20" t="s">
        <v>16</v>
      </c>
      <c r="BT310" s="20" t="s">
        <v>16</v>
      </c>
      <c r="BU310" s="20" t="s">
        <v>16</v>
      </c>
      <c r="BV310" s="20" t="s">
        <v>16</v>
      </c>
      <c r="BW310" s="20" t="s">
        <v>16</v>
      </c>
      <c r="BX310" s="20" t="s">
        <v>16</v>
      </c>
      <c r="BY310" s="20" t="s">
        <v>16</v>
      </c>
      <c r="BZ310" s="20" t="s">
        <v>16</v>
      </c>
      <c r="CA310" s="20" t="s">
        <v>16</v>
      </c>
      <c r="CB310" s="20" t="s">
        <v>16</v>
      </c>
      <c r="CC310" s="20" t="s">
        <v>16</v>
      </c>
      <c r="CD310" s="20" t="s">
        <v>16</v>
      </c>
      <c r="CE310" s="20">
        <f t="shared" si="68"/>
        <v>0</v>
      </c>
      <c r="CF310" s="20" t="s">
        <v>16</v>
      </c>
      <c r="CG310" s="20" t="s">
        <v>16</v>
      </c>
      <c r="CH310" s="20" t="s">
        <v>16</v>
      </c>
      <c r="CI310" s="20" t="s">
        <v>16</v>
      </c>
      <c r="CJ310" s="20" t="s">
        <v>16</v>
      </c>
      <c r="CK310" s="20" t="s">
        <v>16</v>
      </c>
      <c r="CL310" s="20" t="s">
        <v>16</v>
      </c>
      <c r="CM310" s="20" t="s">
        <v>16</v>
      </c>
      <c r="CN310" s="20" t="s">
        <v>16</v>
      </c>
      <c r="CO310" s="20" t="s">
        <v>16</v>
      </c>
      <c r="CP310" s="20" t="s">
        <v>16</v>
      </c>
      <c r="CQ310" s="20" t="s">
        <v>16</v>
      </c>
      <c r="CR310" s="20" t="s">
        <v>16</v>
      </c>
      <c r="CS310" s="20">
        <v>3473752.63</v>
      </c>
      <c r="CT310" s="79">
        <f>IF(OR(CS310="",CS310="-"),"NA",IF(CS310&gt;10000000000,1,IF(CS310&gt;3000000000,2,IF(CS310&gt;1000000000,3,IF(CS310&gt;600000000,4,IF(CS310&gt;200000000,5,IF(CS310&gt;100000000,6,IF(CS310&gt;50000000,7,IF(CS310&gt;30000000,8,IF(CS310&gt;10000000,9,IF(CS310&gt;7000000,10,IF(CS310&gt;4000000,11,IF(CS310&gt;2000000,12,IF(CS310&gt;1000000,13,IF(CS310&gt;700000,14,IF(CS310&gt;600000,15,IF(CS310&gt;500000,16,IF(CS310&gt;400000,17,IF(CS310&gt;300000,18,IF(CS310&gt;200000,19,IF(CS310&gt;=0,20,ERROR”)))))))))))))))))))))</f>
        <v>12</v>
      </c>
      <c r="CU310" s="20">
        <v>3473752.63</v>
      </c>
      <c r="CV310" s="27">
        <f t="shared" si="66"/>
        <v>2319249.09</v>
      </c>
      <c r="CW310" s="20" t="s">
        <v>16</v>
      </c>
      <c r="CX310" s="20" t="s">
        <v>16</v>
      </c>
      <c r="CY310" s="20" t="s">
        <v>16</v>
      </c>
      <c r="CZ310" s="20" t="s">
        <v>16</v>
      </c>
      <c r="DA310" s="20" t="s">
        <v>16</v>
      </c>
      <c r="DB310" s="20">
        <v>75</v>
      </c>
      <c r="DC310" s="20">
        <f t="shared" si="80"/>
        <v>2.5</v>
      </c>
      <c r="DD310" s="30">
        <v>0.1</v>
      </c>
      <c r="DE310" s="20">
        <v>0</v>
      </c>
      <c r="DF310" s="20"/>
      <c r="DG310" s="33">
        <v>0</v>
      </c>
      <c r="DH310" s="33">
        <v>0</v>
      </c>
      <c r="DI310" s="33">
        <v>1</v>
      </c>
      <c r="DJ310" s="20">
        <v>0</v>
      </c>
      <c r="DK310" s="20">
        <v>3471337.63</v>
      </c>
      <c r="DL310" s="69">
        <v>0</v>
      </c>
      <c r="DM310" s="51">
        <v>43087</v>
      </c>
      <c r="DN310" s="34">
        <v>0</v>
      </c>
      <c r="DO310" s="33">
        <f t="shared" si="69"/>
        <v>1</v>
      </c>
      <c r="DP310" s="33">
        <f t="shared" si="70"/>
        <v>0</v>
      </c>
      <c r="DQ310" s="33">
        <f t="shared" si="71"/>
        <v>1</v>
      </c>
      <c r="DR310" s="33">
        <f t="shared" si="72"/>
        <v>0</v>
      </c>
      <c r="DS310" s="27">
        <f t="shared" si="73"/>
        <v>3473752.63</v>
      </c>
      <c r="DT310" s="27">
        <f t="shared" si="74"/>
        <v>0</v>
      </c>
      <c r="DU310" s="27">
        <f t="shared" si="75"/>
        <v>0</v>
      </c>
      <c r="DV310" s="27">
        <f t="shared" si="76"/>
        <v>3473752.63</v>
      </c>
      <c r="DW310" s="27">
        <f t="shared" si="79"/>
        <v>3473752.63</v>
      </c>
      <c r="DX310" s="20" t="s">
        <v>16</v>
      </c>
      <c r="DY310" s="20" t="s">
        <v>16</v>
      </c>
      <c r="DZ310" s="20" t="s">
        <v>16</v>
      </c>
      <c r="EA310" s="20" t="s">
        <v>16</v>
      </c>
      <c r="EB310" s="20">
        <v>3473752.63</v>
      </c>
      <c r="EC310" s="20" t="s">
        <v>16</v>
      </c>
      <c r="ED310" s="20" t="s">
        <v>16</v>
      </c>
      <c r="EE310" s="20" t="s">
        <v>16</v>
      </c>
      <c r="EF310" s="20" t="s">
        <v>16</v>
      </c>
      <c r="EG310" s="20" t="s">
        <v>16</v>
      </c>
      <c r="EH310" s="20" t="s">
        <v>16</v>
      </c>
      <c r="EI310" s="20" t="s">
        <v>16</v>
      </c>
      <c r="EJ310" s="20" t="s">
        <v>16</v>
      </c>
      <c r="EK310" s="20" t="s">
        <v>16</v>
      </c>
      <c r="EL310" s="21" t="s">
        <v>1074</v>
      </c>
      <c r="EM310" s="64" t="s">
        <v>4490</v>
      </c>
      <c r="EN310" s="20" t="s">
        <v>16</v>
      </c>
      <c r="EO310" s="21" t="s">
        <v>4674</v>
      </c>
      <c r="EP310" s="20" t="s">
        <v>16</v>
      </c>
      <c r="EQ310" s="20" t="s">
        <v>16</v>
      </c>
      <c r="ER310" s="21" t="s">
        <v>4616</v>
      </c>
      <c r="ES310" s="64" t="s">
        <v>4535</v>
      </c>
      <c r="ET310" s="64">
        <v>8</v>
      </c>
      <c r="EU310" s="25">
        <v>56230</v>
      </c>
      <c r="EV310" s="64" t="s">
        <v>1041</v>
      </c>
      <c r="EW310" s="64" t="s">
        <v>576</v>
      </c>
      <c r="EX310" s="34" t="s">
        <v>16</v>
      </c>
      <c r="EY310" s="73">
        <v>1</v>
      </c>
      <c r="EZ310" s="21"/>
      <c r="FB310" s="73"/>
    </row>
    <row r="311" spans="1:158" s="64" customFormat="1" ht="15" customHeight="1" x14ac:dyDescent="0.2">
      <c r="A311" s="64" t="s">
        <v>4435</v>
      </c>
      <c r="B311" s="64" t="s">
        <v>4400</v>
      </c>
      <c r="C311" s="64" t="s">
        <v>16</v>
      </c>
      <c r="D311" s="64" t="s">
        <v>4435</v>
      </c>
      <c r="E311" s="64" t="s">
        <v>4400</v>
      </c>
      <c r="F311" s="64" t="s">
        <v>4400</v>
      </c>
      <c r="G311" s="54" t="s">
        <v>194</v>
      </c>
      <c r="H311" s="64">
        <v>6220</v>
      </c>
      <c r="I311" s="64" t="s">
        <v>358</v>
      </c>
      <c r="J311" s="64" t="s">
        <v>4491</v>
      </c>
      <c r="K311" s="21">
        <v>0</v>
      </c>
      <c r="L311" s="23">
        <v>1</v>
      </c>
      <c r="M311" s="28" t="s">
        <v>16</v>
      </c>
      <c r="N311" s="21">
        <v>1</v>
      </c>
      <c r="O311" s="64" t="s">
        <v>493</v>
      </c>
      <c r="P311" s="64" t="s">
        <v>4587</v>
      </c>
      <c r="Q311" s="64" t="s">
        <v>4564</v>
      </c>
      <c r="R311" s="64" t="s">
        <v>4536</v>
      </c>
      <c r="S311" s="64" t="s">
        <v>4537</v>
      </c>
      <c r="T311" s="25">
        <v>6760</v>
      </c>
      <c r="U311" s="64" t="s">
        <v>695</v>
      </c>
      <c r="V311" s="64" t="s">
        <v>251</v>
      </c>
      <c r="W311" s="21" t="s">
        <v>4618</v>
      </c>
      <c r="X311" s="21">
        <v>5</v>
      </c>
      <c r="Y311" s="21" t="s">
        <v>836</v>
      </c>
      <c r="Z311" s="20" t="str">
        <f t="shared" si="67"/>
        <v>-</v>
      </c>
      <c r="AA311" s="20" t="s">
        <v>4779</v>
      </c>
      <c r="AB311" s="20">
        <v>46101</v>
      </c>
      <c r="AC311" s="21">
        <v>679950</v>
      </c>
      <c r="AD311" s="21" t="s">
        <v>1074</v>
      </c>
      <c r="AE311" s="21" t="s">
        <v>4672</v>
      </c>
      <c r="AF311" s="21">
        <v>0</v>
      </c>
      <c r="AG311" s="21">
        <v>1</v>
      </c>
      <c r="AH311" s="21">
        <v>0</v>
      </c>
      <c r="AI311" s="21">
        <v>0</v>
      </c>
      <c r="AJ311" s="21">
        <v>5</v>
      </c>
      <c r="AK311" s="21">
        <v>0</v>
      </c>
      <c r="AL311" s="21">
        <v>0</v>
      </c>
      <c r="AM311" s="21">
        <v>0</v>
      </c>
      <c r="AN311" s="21">
        <v>1</v>
      </c>
      <c r="AO311" s="21">
        <v>1</v>
      </c>
      <c r="AP311" s="20" t="s">
        <v>1031</v>
      </c>
      <c r="AQ311" s="26" t="s">
        <v>16</v>
      </c>
      <c r="AR311" s="26" t="s">
        <v>16</v>
      </c>
      <c r="AS311" s="20" t="s">
        <v>16</v>
      </c>
      <c r="AT311" s="26" t="s">
        <v>16</v>
      </c>
      <c r="AU311" s="26" t="s">
        <v>16</v>
      </c>
      <c r="AV311" s="26" t="s">
        <v>16</v>
      </c>
      <c r="AW311" s="28" t="s">
        <v>16</v>
      </c>
      <c r="AX311" s="28" t="s">
        <v>16</v>
      </c>
      <c r="AY311" s="28" t="s">
        <v>16</v>
      </c>
      <c r="AZ311" s="28" t="s">
        <v>16</v>
      </c>
      <c r="BA311" s="28" t="s">
        <v>16</v>
      </c>
      <c r="BB311" s="21">
        <v>0</v>
      </c>
      <c r="BC311" s="26">
        <v>42795</v>
      </c>
      <c r="BD311" s="26">
        <v>42884</v>
      </c>
      <c r="BE311" s="26" t="s">
        <v>1031</v>
      </c>
      <c r="BF311" s="64" t="s">
        <v>4491</v>
      </c>
      <c r="BG311" s="58">
        <v>0.2</v>
      </c>
      <c r="BH311" s="21">
        <v>157748.4</v>
      </c>
      <c r="BI311" s="20" t="s">
        <v>16</v>
      </c>
      <c r="BJ311" s="20" t="s">
        <v>16</v>
      </c>
      <c r="BK311" s="20" t="s">
        <v>16</v>
      </c>
      <c r="BL311" s="20" t="s">
        <v>16</v>
      </c>
      <c r="BM311" s="20" t="s">
        <v>16</v>
      </c>
      <c r="BN311" s="20" t="s">
        <v>16</v>
      </c>
      <c r="BO311" s="20" t="s">
        <v>16</v>
      </c>
      <c r="BP311" s="20" t="s">
        <v>16</v>
      </c>
      <c r="BQ311" s="20" t="s">
        <v>16</v>
      </c>
      <c r="BR311" s="20" t="s">
        <v>16</v>
      </c>
      <c r="BS311" s="20" t="s">
        <v>16</v>
      </c>
      <c r="BT311" s="20" t="s">
        <v>16</v>
      </c>
      <c r="BU311" s="20" t="s">
        <v>16</v>
      </c>
      <c r="BV311" s="20" t="s">
        <v>16</v>
      </c>
      <c r="BW311" s="20" t="s">
        <v>16</v>
      </c>
      <c r="BX311" s="20" t="s">
        <v>16</v>
      </c>
      <c r="BY311" s="20" t="s">
        <v>16</v>
      </c>
      <c r="BZ311" s="20" t="s">
        <v>16</v>
      </c>
      <c r="CA311" s="20" t="s">
        <v>16</v>
      </c>
      <c r="CB311" s="20" t="s">
        <v>16</v>
      </c>
      <c r="CC311" s="20" t="s">
        <v>16</v>
      </c>
      <c r="CD311" s="20" t="s">
        <v>16</v>
      </c>
      <c r="CE311" s="20">
        <f t="shared" si="68"/>
        <v>0</v>
      </c>
      <c r="CF311" s="20" t="s">
        <v>16</v>
      </c>
      <c r="CG311" s="20" t="s">
        <v>16</v>
      </c>
      <c r="CH311" s="20" t="s">
        <v>16</v>
      </c>
      <c r="CI311" s="20" t="s">
        <v>16</v>
      </c>
      <c r="CJ311" s="20" t="s">
        <v>16</v>
      </c>
      <c r="CK311" s="20" t="s">
        <v>16</v>
      </c>
      <c r="CL311" s="20" t="s">
        <v>16</v>
      </c>
      <c r="CM311" s="20" t="s">
        <v>16</v>
      </c>
      <c r="CN311" s="20" t="s">
        <v>16</v>
      </c>
      <c r="CO311" s="20" t="s">
        <v>16</v>
      </c>
      <c r="CP311" s="20" t="s">
        <v>16</v>
      </c>
      <c r="CQ311" s="20" t="s">
        <v>16</v>
      </c>
      <c r="CR311" s="20" t="s">
        <v>16</v>
      </c>
      <c r="CS311" s="20">
        <v>679950</v>
      </c>
      <c r="CT311" s="79">
        <f>IF(OR(CS311="",CS311="-"),"NA",IF(CS311&gt;10000000000,1,IF(CS311&gt;3000000000,2,IF(CS311&gt;1000000000,3,IF(CS311&gt;600000000,4,IF(CS311&gt;200000000,5,IF(CS311&gt;100000000,6,IF(CS311&gt;50000000,7,IF(CS311&gt;30000000,8,IF(CS311&gt;10000000,9,IF(CS311&gt;7000000,10,IF(CS311&gt;4000000,11,IF(CS311&gt;2000000,12,IF(CS311&gt;1000000,13,IF(CS311&gt;700000,14,IF(CS311&gt;600000,15,IF(CS311&gt;500000,16,IF(CS311&gt;400000,17,IF(CS311&gt;300000,18,IF(CS311&gt;200000,19,IF(CS311&gt;=0,20,ERROR”)))))))))))))))))))))</f>
        <v>15</v>
      </c>
      <c r="CU311" s="20">
        <v>679950</v>
      </c>
      <c r="CV311" s="27">
        <f t="shared" si="66"/>
        <v>0</v>
      </c>
      <c r="CW311" s="20" t="s">
        <v>16</v>
      </c>
      <c r="CX311" s="20" t="s">
        <v>16</v>
      </c>
      <c r="CY311" s="20" t="s">
        <v>16</v>
      </c>
      <c r="CZ311" s="20" t="s">
        <v>16</v>
      </c>
      <c r="DA311" s="20" t="s">
        <v>16</v>
      </c>
      <c r="DB311" s="20">
        <v>90</v>
      </c>
      <c r="DC311" s="20">
        <f t="shared" si="80"/>
        <v>3</v>
      </c>
      <c r="DD311" s="30">
        <v>0.1</v>
      </c>
      <c r="DE311" s="20">
        <v>0</v>
      </c>
      <c r="DF311" s="20"/>
      <c r="DG311" s="33">
        <v>0</v>
      </c>
      <c r="DH311" s="33">
        <v>0</v>
      </c>
      <c r="DI311" s="33">
        <v>0</v>
      </c>
      <c r="DJ311" s="33">
        <v>1</v>
      </c>
      <c r="DK311" s="20" t="s">
        <v>16</v>
      </c>
      <c r="DL311" s="20" t="s">
        <v>16</v>
      </c>
      <c r="DM311" s="20" t="s">
        <v>16</v>
      </c>
      <c r="DN311" s="20"/>
      <c r="DO311" s="33">
        <f t="shared" si="69"/>
        <v>1</v>
      </c>
      <c r="DP311" s="33">
        <f t="shared" si="70"/>
        <v>0</v>
      </c>
      <c r="DQ311" s="33">
        <f t="shared" si="71"/>
        <v>1</v>
      </c>
      <c r="DR311" s="33">
        <f t="shared" si="72"/>
        <v>0</v>
      </c>
      <c r="DS311" s="27">
        <f t="shared" si="73"/>
        <v>679950</v>
      </c>
      <c r="DT311" s="27">
        <f t="shared" si="74"/>
        <v>0</v>
      </c>
      <c r="DU311" s="27">
        <f t="shared" si="75"/>
        <v>0</v>
      </c>
      <c r="DV311" s="27">
        <f t="shared" si="76"/>
        <v>679950</v>
      </c>
      <c r="DW311" s="27">
        <f t="shared" si="79"/>
        <v>679950</v>
      </c>
      <c r="DX311" s="20" t="s">
        <v>16</v>
      </c>
      <c r="DY311" s="20" t="s">
        <v>16</v>
      </c>
      <c r="DZ311" s="20" t="s">
        <v>16</v>
      </c>
      <c r="EA311" s="20" t="s">
        <v>16</v>
      </c>
      <c r="EB311" s="20">
        <v>679950</v>
      </c>
      <c r="EC311" s="20" t="s">
        <v>16</v>
      </c>
      <c r="ED311" s="20" t="s">
        <v>16</v>
      </c>
      <c r="EE311" s="20" t="s">
        <v>16</v>
      </c>
      <c r="EF311" s="20" t="s">
        <v>16</v>
      </c>
      <c r="EG311" s="20" t="s">
        <v>16</v>
      </c>
      <c r="EH311" s="20" t="s">
        <v>16</v>
      </c>
      <c r="EI311" s="20" t="s">
        <v>16</v>
      </c>
      <c r="EJ311" s="20" t="s">
        <v>16</v>
      </c>
      <c r="EK311" s="20" t="s">
        <v>16</v>
      </c>
      <c r="EL311" s="21" t="s">
        <v>1074</v>
      </c>
      <c r="EM311" s="64" t="s">
        <v>4491</v>
      </c>
      <c r="EN311" s="20" t="s">
        <v>16</v>
      </c>
      <c r="EO311" s="21" t="s">
        <v>4672</v>
      </c>
      <c r="EP311" s="20" t="s">
        <v>16</v>
      </c>
      <c r="EQ311" s="20" t="s">
        <v>16</v>
      </c>
      <c r="ER311" s="21" t="s">
        <v>4619</v>
      </c>
      <c r="ES311" s="64" t="s">
        <v>4536</v>
      </c>
      <c r="ET311" s="64" t="s">
        <v>4537</v>
      </c>
      <c r="EU311" s="25">
        <v>6760</v>
      </c>
      <c r="EV311" s="64" t="s">
        <v>695</v>
      </c>
      <c r="EW311" s="64" t="s">
        <v>251</v>
      </c>
      <c r="EX311" s="34" t="s">
        <v>16</v>
      </c>
      <c r="EY311" s="73">
        <v>1</v>
      </c>
      <c r="EZ311" s="21"/>
      <c r="FB311" s="73"/>
    </row>
    <row r="312" spans="1:158" s="64" customFormat="1" ht="15" customHeight="1" x14ac:dyDescent="0.2">
      <c r="A312" s="64" t="s">
        <v>2355</v>
      </c>
      <c r="B312" s="64" t="s">
        <v>4401</v>
      </c>
      <c r="C312" s="64" t="s">
        <v>16</v>
      </c>
      <c r="D312" s="64" t="s">
        <v>2355</v>
      </c>
      <c r="E312" s="64" t="s">
        <v>2356</v>
      </c>
      <c r="F312" s="64" t="s">
        <v>4401</v>
      </c>
      <c r="G312" s="54" t="s">
        <v>194</v>
      </c>
      <c r="H312" s="64">
        <v>6220</v>
      </c>
      <c r="I312" s="64" t="s">
        <v>358</v>
      </c>
      <c r="J312" s="64" t="s">
        <v>4459</v>
      </c>
      <c r="K312" s="21">
        <v>0</v>
      </c>
      <c r="L312" s="23">
        <v>1</v>
      </c>
      <c r="M312" s="28" t="s">
        <v>16</v>
      </c>
      <c r="N312" s="21">
        <v>1</v>
      </c>
      <c r="O312" s="64" t="s">
        <v>1383</v>
      </c>
      <c r="P312" s="64" t="s">
        <v>1384</v>
      </c>
      <c r="Q312" s="64" t="s">
        <v>2359</v>
      </c>
      <c r="R312" s="64" t="s">
        <v>1386</v>
      </c>
      <c r="S312" s="64">
        <v>153</v>
      </c>
      <c r="T312" s="25">
        <v>3100</v>
      </c>
      <c r="U312" s="64" t="s">
        <v>365</v>
      </c>
      <c r="V312" s="64" t="s">
        <v>251</v>
      </c>
      <c r="W312" s="21" t="s">
        <v>4620</v>
      </c>
      <c r="X312" s="21">
        <v>89</v>
      </c>
      <c r="Y312" s="21" t="s">
        <v>251</v>
      </c>
      <c r="Z312" s="20" t="str">
        <f t="shared" si="67"/>
        <v>-</v>
      </c>
      <c r="AA312" s="20" t="s">
        <v>1388</v>
      </c>
      <c r="AB312" s="20">
        <v>46101</v>
      </c>
      <c r="AC312" s="21">
        <v>500000</v>
      </c>
      <c r="AD312" s="21" t="s">
        <v>1074</v>
      </c>
      <c r="AE312" s="21" t="s">
        <v>4670</v>
      </c>
      <c r="AF312" s="21">
        <v>4</v>
      </c>
      <c r="AG312" s="21">
        <v>0</v>
      </c>
      <c r="AH312" s="21">
        <v>5</v>
      </c>
      <c r="AI312" s="21">
        <v>1</v>
      </c>
      <c r="AJ312" s="21">
        <v>0</v>
      </c>
      <c r="AK312" s="21">
        <v>0</v>
      </c>
      <c r="AL312" s="21">
        <v>0</v>
      </c>
      <c r="AM312" s="21">
        <v>0</v>
      </c>
      <c r="AN312" s="21">
        <v>0</v>
      </c>
      <c r="AO312" s="21">
        <v>1</v>
      </c>
      <c r="AP312" s="20" t="s">
        <v>1031</v>
      </c>
      <c r="AQ312" s="26" t="s">
        <v>16</v>
      </c>
      <c r="AR312" s="26" t="s">
        <v>16</v>
      </c>
      <c r="AS312" s="20" t="s">
        <v>16</v>
      </c>
      <c r="AT312" s="26" t="s">
        <v>16</v>
      </c>
      <c r="AU312" s="26" t="s">
        <v>16</v>
      </c>
      <c r="AV312" s="26" t="s">
        <v>16</v>
      </c>
      <c r="AW312" s="28" t="s">
        <v>16</v>
      </c>
      <c r="AX312" s="28" t="s">
        <v>16</v>
      </c>
      <c r="AY312" s="28" t="s">
        <v>16</v>
      </c>
      <c r="AZ312" s="28" t="s">
        <v>16</v>
      </c>
      <c r="BA312" s="28" t="s">
        <v>16</v>
      </c>
      <c r="BB312" s="21">
        <v>0</v>
      </c>
      <c r="BC312" s="26">
        <v>42231</v>
      </c>
      <c r="BD312" s="26">
        <v>43100</v>
      </c>
      <c r="BE312" s="26">
        <v>42947</v>
      </c>
      <c r="BF312" s="64" t="s">
        <v>4459</v>
      </c>
      <c r="BG312" s="21">
        <v>0</v>
      </c>
      <c r="BH312" s="21">
        <v>0</v>
      </c>
      <c r="BI312" s="20" t="s">
        <v>16</v>
      </c>
      <c r="BJ312" s="20" t="s">
        <v>16</v>
      </c>
      <c r="BK312" s="20" t="s">
        <v>16</v>
      </c>
      <c r="BL312" s="20" t="s">
        <v>16</v>
      </c>
      <c r="BM312" s="20" t="s">
        <v>16</v>
      </c>
      <c r="BN312" s="20" t="s">
        <v>16</v>
      </c>
      <c r="BO312" s="20" t="s">
        <v>16</v>
      </c>
      <c r="BP312" s="20" t="s">
        <v>16</v>
      </c>
      <c r="BQ312" s="20" t="s">
        <v>16</v>
      </c>
      <c r="BR312" s="20" t="s">
        <v>16</v>
      </c>
      <c r="BS312" s="20" t="s">
        <v>16</v>
      </c>
      <c r="BT312" s="20" t="s">
        <v>16</v>
      </c>
      <c r="BU312" s="20" t="s">
        <v>16</v>
      </c>
      <c r="BV312" s="20" t="s">
        <v>16</v>
      </c>
      <c r="BW312" s="20" t="s">
        <v>16</v>
      </c>
      <c r="BX312" s="20" t="s">
        <v>16</v>
      </c>
      <c r="BY312" s="20" t="s">
        <v>16</v>
      </c>
      <c r="BZ312" s="20" t="s">
        <v>16</v>
      </c>
      <c r="CA312" s="20" t="s">
        <v>16</v>
      </c>
      <c r="CB312" s="20" t="s">
        <v>16</v>
      </c>
      <c r="CC312" s="20" t="s">
        <v>16</v>
      </c>
      <c r="CD312" s="20" t="s">
        <v>16</v>
      </c>
      <c r="CE312" s="20">
        <f t="shared" si="68"/>
        <v>0</v>
      </c>
      <c r="CF312" s="20" t="s">
        <v>16</v>
      </c>
      <c r="CG312" s="20" t="s">
        <v>16</v>
      </c>
      <c r="CH312" s="20" t="s">
        <v>16</v>
      </c>
      <c r="CI312" s="20" t="s">
        <v>16</v>
      </c>
      <c r="CJ312" s="20" t="s">
        <v>16</v>
      </c>
      <c r="CK312" s="20" t="s">
        <v>16</v>
      </c>
      <c r="CL312" s="20" t="s">
        <v>16</v>
      </c>
      <c r="CM312" s="20" t="s">
        <v>16</v>
      </c>
      <c r="CN312" s="20" t="s">
        <v>16</v>
      </c>
      <c r="CO312" s="20" t="s">
        <v>16</v>
      </c>
      <c r="CP312" s="20" t="s">
        <v>16</v>
      </c>
      <c r="CQ312" s="20" t="s">
        <v>16</v>
      </c>
      <c r="CR312" s="20" t="s">
        <v>16</v>
      </c>
      <c r="CS312" s="20">
        <v>499462.5</v>
      </c>
      <c r="CT312" s="79">
        <f>IF(OR(CS312="",CS312="-"),"NA",IF(CS312&gt;10000000000,1,IF(CS312&gt;3000000000,2,IF(CS312&gt;1000000000,3,IF(CS312&gt;600000000,4,IF(CS312&gt;200000000,5,IF(CS312&gt;100000000,6,IF(CS312&gt;50000000,7,IF(CS312&gt;30000000,8,IF(CS312&gt;10000000,9,IF(CS312&gt;7000000,10,IF(CS312&gt;4000000,11,IF(CS312&gt;2000000,12,IF(CS312&gt;1000000,13,IF(CS312&gt;700000,14,IF(CS312&gt;600000,15,IF(CS312&gt;500000,16,IF(CS312&gt;400000,17,IF(CS312&gt;300000,18,IF(CS312&gt;200000,19,IF(CS312&gt;=0,20,ERROR”)))))))))))))))))))))</f>
        <v>17</v>
      </c>
      <c r="CU312" s="20">
        <v>499462.5</v>
      </c>
      <c r="CV312" s="27">
        <f t="shared" si="66"/>
        <v>537.5</v>
      </c>
      <c r="CW312" s="20" t="s">
        <v>16</v>
      </c>
      <c r="CX312" s="20" t="s">
        <v>16</v>
      </c>
      <c r="CY312" s="20" t="s">
        <v>16</v>
      </c>
      <c r="CZ312" s="20" t="s">
        <v>16</v>
      </c>
      <c r="DA312" s="20" t="s">
        <v>16</v>
      </c>
      <c r="DB312" s="20">
        <v>107</v>
      </c>
      <c r="DC312" s="20">
        <f t="shared" si="80"/>
        <v>3.5666666666666669</v>
      </c>
      <c r="DD312" s="30">
        <v>0.2</v>
      </c>
      <c r="DE312" s="20">
        <v>0</v>
      </c>
      <c r="DF312" s="20"/>
      <c r="DG312" s="33">
        <v>0</v>
      </c>
      <c r="DH312" s="33">
        <v>0</v>
      </c>
      <c r="DI312" s="33">
        <v>0</v>
      </c>
      <c r="DJ312" s="33">
        <v>1</v>
      </c>
      <c r="DK312" s="20" t="s">
        <v>16</v>
      </c>
      <c r="DL312" s="20" t="s">
        <v>16</v>
      </c>
      <c r="DM312" s="20" t="s">
        <v>16</v>
      </c>
      <c r="DN312" s="20"/>
      <c r="DO312" s="33">
        <f t="shared" si="69"/>
        <v>5</v>
      </c>
      <c r="DP312" s="33">
        <f t="shared" si="70"/>
        <v>0</v>
      </c>
      <c r="DQ312" s="33">
        <f t="shared" si="71"/>
        <v>5</v>
      </c>
      <c r="DR312" s="33">
        <f t="shared" si="72"/>
        <v>0</v>
      </c>
      <c r="DS312" s="27">
        <f t="shared" si="73"/>
        <v>1946087.54</v>
      </c>
      <c r="DT312" s="27">
        <f t="shared" si="74"/>
        <v>0</v>
      </c>
      <c r="DU312" s="27">
        <f t="shared" si="75"/>
        <v>0</v>
      </c>
      <c r="DV312" s="27">
        <f t="shared" si="76"/>
        <v>1946087.54</v>
      </c>
      <c r="DW312" s="27">
        <f t="shared" si="79"/>
        <v>389217.50800000003</v>
      </c>
      <c r="DX312" s="20" t="s">
        <v>16</v>
      </c>
      <c r="DY312" s="20" t="s">
        <v>16</v>
      </c>
      <c r="DZ312" s="20" t="s">
        <v>16</v>
      </c>
      <c r="EA312" s="20" t="s">
        <v>16</v>
      </c>
      <c r="EB312" s="20">
        <v>499462.5</v>
      </c>
      <c r="EC312" s="20" t="s">
        <v>16</v>
      </c>
      <c r="ED312" s="20" t="s">
        <v>16</v>
      </c>
      <c r="EE312" s="20" t="s">
        <v>16</v>
      </c>
      <c r="EF312" s="20" t="s">
        <v>16</v>
      </c>
      <c r="EG312" s="20" t="s">
        <v>16</v>
      </c>
      <c r="EH312" s="20" t="s">
        <v>16</v>
      </c>
      <c r="EI312" s="20" t="s">
        <v>16</v>
      </c>
      <c r="EJ312" s="20" t="s">
        <v>16</v>
      </c>
      <c r="EK312" s="20" t="s">
        <v>16</v>
      </c>
      <c r="EL312" s="21" t="s">
        <v>1074</v>
      </c>
      <c r="EM312" s="64" t="s">
        <v>4459</v>
      </c>
      <c r="EN312" s="20" t="s">
        <v>16</v>
      </c>
      <c r="EO312" s="21" t="s">
        <v>4670</v>
      </c>
      <c r="EP312" s="20" t="s">
        <v>16</v>
      </c>
      <c r="EQ312" s="20" t="s">
        <v>16</v>
      </c>
      <c r="ER312" s="21" t="s">
        <v>1390</v>
      </c>
      <c r="ES312" s="64" t="s">
        <v>1386</v>
      </c>
      <c r="ET312" s="64">
        <v>153</v>
      </c>
      <c r="EU312" s="25">
        <v>3100</v>
      </c>
      <c r="EV312" s="64" t="s">
        <v>365</v>
      </c>
      <c r="EW312" s="64" t="s">
        <v>251</v>
      </c>
      <c r="EX312" s="34" t="s">
        <v>16</v>
      </c>
      <c r="EY312" s="73">
        <v>1</v>
      </c>
      <c r="EZ312" s="21"/>
      <c r="FB312" s="73"/>
    </row>
    <row r="313" spans="1:158" s="64" customFormat="1" ht="15" customHeight="1" x14ac:dyDescent="0.2">
      <c r="A313" s="64" t="s">
        <v>4436</v>
      </c>
      <c r="B313" s="64" t="s">
        <v>4402</v>
      </c>
      <c r="C313" s="64" t="s">
        <v>16</v>
      </c>
      <c r="D313" s="64" t="s">
        <v>4436</v>
      </c>
      <c r="E313" s="64" t="s">
        <v>4506</v>
      </c>
      <c r="F313" s="64" t="s">
        <v>4402</v>
      </c>
      <c r="G313" s="20" t="s">
        <v>194</v>
      </c>
      <c r="H313" s="64">
        <v>6220</v>
      </c>
      <c r="I313" s="64" t="s">
        <v>358</v>
      </c>
      <c r="J313" s="64" t="s">
        <v>4492</v>
      </c>
      <c r="K313" s="21">
        <v>0</v>
      </c>
      <c r="L313" s="23">
        <v>1</v>
      </c>
      <c r="M313" s="28" t="s">
        <v>16</v>
      </c>
      <c r="N313" s="21">
        <v>1</v>
      </c>
      <c r="O313" s="64" t="s">
        <v>3228</v>
      </c>
      <c r="P313" s="64" t="s">
        <v>3229</v>
      </c>
      <c r="Q313" s="64" t="s">
        <v>4565</v>
      </c>
      <c r="R313" s="64" t="s">
        <v>3231</v>
      </c>
      <c r="S313" s="64">
        <v>345</v>
      </c>
      <c r="T313" s="25">
        <v>11560</v>
      </c>
      <c r="U313" s="64" t="s">
        <v>467</v>
      </c>
      <c r="V313" s="64" t="s">
        <v>251</v>
      </c>
      <c r="W313" s="21" t="s">
        <v>4621</v>
      </c>
      <c r="X313" s="21">
        <v>88</v>
      </c>
      <c r="Y313" s="21" t="s">
        <v>251</v>
      </c>
      <c r="Z313" s="20" t="str">
        <f t="shared" si="67"/>
        <v>-</v>
      </c>
      <c r="AA313" s="20" t="s">
        <v>4780</v>
      </c>
      <c r="AB313" s="20">
        <v>46101</v>
      </c>
      <c r="AC313" s="21">
        <v>10476190.5</v>
      </c>
      <c r="AD313" s="21" t="s">
        <v>2806</v>
      </c>
      <c r="AE313" s="21" t="s">
        <v>4675</v>
      </c>
      <c r="AF313" s="21">
        <v>0</v>
      </c>
      <c r="AG313" s="21">
        <v>0</v>
      </c>
      <c r="AH313" s="21">
        <v>0</v>
      </c>
      <c r="AI313" s="21">
        <v>0</v>
      </c>
      <c r="AJ313" s="21">
        <v>0</v>
      </c>
      <c r="AK313" s="21">
        <v>0</v>
      </c>
      <c r="AL313" s="21">
        <v>0</v>
      </c>
      <c r="AM313" s="21">
        <v>0</v>
      </c>
      <c r="AN313" s="21">
        <v>0</v>
      </c>
      <c r="AO313" s="21">
        <v>1</v>
      </c>
      <c r="AP313" s="21" t="s">
        <v>4677</v>
      </c>
      <c r="AQ313" s="26" t="s">
        <v>16</v>
      </c>
      <c r="AR313" s="26" t="s">
        <v>16</v>
      </c>
      <c r="AS313" s="21" t="s">
        <v>16</v>
      </c>
      <c r="AT313" s="26">
        <v>42867</v>
      </c>
      <c r="AU313" s="26">
        <v>42859</v>
      </c>
      <c r="AV313" s="26" t="s">
        <v>16</v>
      </c>
      <c r="AW313" s="28" t="s">
        <v>16</v>
      </c>
      <c r="AX313" s="28" t="s">
        <v>16</v>
      </c>
      <c r="AY313" s="28" t="s">
        <v>16</v>
      </c>
      <c r="AZ313" s="28" t="s">
        <v>16</v>
      </c>
      <c r="BA313" s="28" t="s">
        <v>16</v>
      </c>
      <c r="BB313" s="21">
        <v>1</v>
      </c>
      <c r="BC313" s="26">
        <v>42886</v>
      </c>
      <c r="BD313" s="26">
        <v>43434</v>
      </c>
      <c r="BE313" s="21" t="s">
        <v>4696</v>
      </c>
      <c r="BF313" s="64" t="s">
        <v>4492</v>
      </c>
      <c r="BG313" s="58">
        <v>0.1</v>
      </c>
      <c r="BH313" s="21">
        <v>1705000</v>
      </c>
      <c r="BI313" s="21">
        <v>1</v>
      </c>
      <c r="BJ313" s="21">
        <v>1</v>
      </c>
      <c r="BK313" s="21" t="s">
        <v>16</v>
      </c>
      <c r="BL313" s="21" t="s">
        <v>16</v>
      </c>
      <c r="BM313" s="21">
        <v>2</v>
      </c>
      <c r="BN313" s="20" t="s">
        <v>16</v>
      </c>
      <c r="BO313" s="20" t="s">
        <v>16</v>
      </c>
      <c r="BP313" s="20" t="s">
        <v>16</v>
      </c>
      <c r="BQ313" s="20" t="s">
        <v>16</v>
      </c>
      <c r="BR313" s="20" t="s">
        <v>16</v>
      </c>
      <c r="BS313" s="20" t="s">
        <v>16</v>
      </c>
      <c r="BT313" s="20">
        <v>6</v>
      </c>
      <c r="BU313" s="21">
        <v>5</v>
      </c>
      <c r="BV313" s="21">
        <v>1</v>
      </c>
      <c r="BW313" s="21">
        <v>3</v>
      </c>
      <c r="BX313" s="21">
        <v>1</v>
      </c>
      <c r="BY313" s="21">
        <v>1</v>
      </c>
      <c r="BZ313" s="21" t="s">
        <v>16</v>
      </c>
      <c r="CA313" s="21" t="s">
        <v>16</v>
      </c>
      <c r="CB313" s="21">
        <v>0</v>
      </c>
      <c r="CC313" s="21">
        <v>0</v>
      </c>
      <c r="CD313" s="21">
        <v>1</v>
      </c>
      <c r="CE313" s="20">
        <f t="shared" si="68"/>
        <v>1</v>
      </c>
      <c r="CF313" s="20" t="str">
        <f t="shared" si="77"/>
        <v>YES</v>
      </c>
      <c r="CG313" s="20" t="str">
        <f t="shared" si="78"/>
        <v>YES</v>
      </c>
      <c r="CH313" s="21">
        <v>2</v>
      </c>
      <c r="CI313" s="21">
        <v>3</v>
      </c>
      <c r="CJ313" s="21">
        <v>2304800</v>
      </c>
      <c r="CK313" s="21">
        <v>1</v>
      </c>
      <c r="CL313" s="21">
        <v>2304800</v>
      </c>
      <c r="CM313" s="21" t="s">
        <v>4716</v>
      </c>
      <c r="CN313" s="21" t="s">
        <v>4717</v>
      </c>
      <c r="CO313" s="20" t="s">
        <v>16</v>
      </c>
      <c r="CP313" s="20" t="s">
        <v>16</v>
      </c>
      <c r="CQ313" s="20" t="s">
        <v>16</v>
      </c>
      <c r="CR313" s="20" t="s">
        <v>16</v>
      </c>
      <c r="CS313" s="21">
        <v>17050000</v>
      </c>
      <c r="CT313" s="79">
        <f>IF(OR(CS313="",CS313="-"),"NA",IF(CS313&gt;10000000000,1,IF(CS313&gt;3000000000,2,IF(CS313&gt;1000000000,3,IF(CS313&gt;600000000,4,IF(CS313&gt;200000000,5,IF(CS313&gt;100000000,6,IF(CS313&gt;50000000,7,IF(CS313&gt;30000000,8,IF(CS313&gt;10000000,9,IF(CS313&gt;7000000,10,IF(CS313&gt;4000000,11,IF(CS313&gt;2000000,12,IF(CS313&gt;1000000,13,IF(CS313&gt;700000,14,IF(CS313&gt;600000,15,IF(CS313&gt;500000,16,IF(CS313&gt;400000,17,IF(CS313&gt;300000,18,IF(CS313&gt;200000,19,IF(CS313&gt;=0,20,ERROR”)))))))))))))))))))))</f>
        <v>9</v>
      </c>
      <c r="CU313" s="21">
        <v>17050000</v>
      </c>
      <c r="CV313" s="27">
        <f t="shared" si="66"/>
        <v>-6573809.5</v>
      </c>
      <c r="CW313" s="57">
        <f>(ABS(CV313)/AC313)</f>
        <v>0.6274999963011364</v>
      </c>
      <c r="CX313" s="57">
        <f>(CS313/AC313)</f>
        <v>1.6274999963011363</v>
      </c>
      <c r="CY313" s="21">
        <f>(AC313-CU313)</f>
        <v>-6573809.5</v>
      </c>
      <c r="CZ313" s="64">
        <v>67</v>
      </c>
      <c r="DA313" s="66">
        <f>IF(OR(CZ313="",CZ313="-"),"NA",IF(CZ313&gt;300,1,IF(CZ313&gt;200,2,IF(CZ313&gt;100,3,IF(CZ313&gt;50,4,IF(CZ313&gt;40,5,IF(CZ313&gt;30,6,IF(CZ313&gt;20,7,IF(CZ313&gt;10,8,IF(CZ313&lt;=9,9,”ERROR”))))))))))</f>
        <v>4</v>
      </c>
      <c r="DB313" s="21">
        <v>504</v>
      </c>
      <c r="DC313" s="20">
        <f t="shared" si="80"/>
        <v>16.8</v>
      </c>
      <c r="DD313" s="58">
        <v>0.1</v>
      </c>
      <c r="DE313" s="21">
        <v>0</v>
      </c>
      <c r="DF313" s="21"/>
      <c r="DG313" s="33">
        <v>0</v>
      </c>
      <c r="DH313" s="33">
        <v>0</v>
      </c>
      <c r="DI313" s="33" t="s">
        <v>16</v>
      </c>
      <c r="DJ313" s="33"/>
      <c r="DK313" s="33" t="s">
        <v>16</v>
      </c>
      <c r="DL313" s="33" t="s">
        <v>16</v>
      </c>
      <c r="DM313" s="33" t="s">
        <v>16</v>
      </c>
      <c r="DN313" s="33"/>
      <c r="DO313" s="33">
        <f t="shared" si="69"/>
        <v>2</v>
      </c>
      <c r="DP313" s="33">
        <f t="shared" si="70"/>
        <v>0</v>
      </c>
      <c r="DQ313" s="33">
        <f t="shared" si="71"/>
        <v>0</v>
      </c>
      <c r="DR313" s="33">
        <f t="shared" si="72"/>
        <v>2</v>
      </c>
      <c r="DS313" s="27">
        <f t="shared" si="73"/>
        <v>48106000</v>
      </c>
      <c r="DT313" s="27">
        <f t="shared" si="74"/>
        <v>0</v>
      </c>
      <c r="DU313" s="27">
        <f t="shared" si="75"/>
        <v>48106000</v>
      </c>
      <c r="DV313" s="27">
        <f t="shared" si="76"/>
        <v>0</v>
      </c>
      <c r="DW313" s="27">
        <f t="shared" ref="DW313:DW320" si="81">(DS313/DO313)</f>
        <v>24053000</v>
      </c>
      <c r="DX313" s="21">
        <v>8</v>
      </c>
      <c r="DY313" s="21">
        <v>33</v>
      </c>
      <c r="DZ313" s="21">
        <v>14</v>
      </c>
      <c r="EA313" s="21" t="s">
        <v>16</v>
      </c>
      <c r="EB313" s="21">
        <v>17050000</v>
      </c>
      <c r="EC313" s="21">
        <v>0</v>
      </c>
      <c r="ED313" s="21" t="s">
        <v>16</v>
      </c>
      <c r="EE313" s="21">
        <v>0</v>
      </c>
      <c r="EF313" s="58">
        <v>0.1</v>
      </c>
      <c r="EG313" s="20" t="s">
        <v>655</v>
      </c>
      <c r="EH313" s="21"/>
      <c r="EI313" s="21">
        <v>2</v>
      </c>
      <c r="EJ313" s="21">
        <v>3</v>
      </c>
      <c r="EK313" s="21">
        <v>1</v>
      </c>
      <c r="EL313" s="21" t="s">
        <v>2806</v>
      </c>
      <c r="EM313" s="64" t="s">
        <v>4492</v>
      </c>
      <c r="EN313" s="20" t="s">
        <v>16</v>
      </c>
      <c r="EO313" s="21" t="s">
        <v>4675</v>
      </c>
      <c r="EP313" s="20" t="s">
        <v>16</v>
      </c>
      <c r="EQ313" s="20">
        <v>6</v>
      </c>
      <c r="ER313" s="21" t="s">
        <v>3233</v>
      </c>
      <c r="ES313" s="64" t="s">
        <v>3231</v>
      </c>
      <c r="ET313" s="64">
        <v>345</v>
      </c>
      <c r="EU313" s="25">
        <v>11560</v>
      </c>
      <c r="EV313" s="64" t="s">
        <v>467</v>
      </c>
      <c r="EW313" s="64" t="s">
        <v>251</v>
      </c>
      <c r="EX313" s="64">
        <v>48</v>
      </c>
      <c r="EY313" s="73">
        <v>0.36</v>
      </c>
      <c r="EZ313" s="21"/>
      <c r="FB313" s="73"/>
    </row>
    <row r="314" spans="1:158" s="64" customFormat="1" ht="15" customHeight="1" x14ac:dyDescent="0.2">
      <c r="A314" s="64" t="s">
        <v>4437</v>
      </c>
      <c r="B314" s="64" t="s">
        <v>4403</v>
      </c>
      <c r="C314" s="64" t="s">
        <v>16</v>
      </c>
      <c r="D314" s="64" t="s">
        <v>4437</v>
      </c>
      <c r="E314" s="64" t="s">
        <v>4507</v>
      </c>
      <c r="F314" s="64" t="s">
        <v>4403</v>
      </c>
      <c r="G314" s="54" t="s">
        <v>194</v>
      </c>
      <c r="H314" s="64">
        <v>6220</v>
      </c>
      <c r="I314" s="64" t="s">
        <v>358</v>
      </c>
      <c r="J314" s="64" t="s">
        <v>4493</v>
      </c>
      <c r="K314" s="21">
        <v>0</v>
      </c>
      <c r="L314" s="23">
        <v>1</v>
      </c>
      <c r="M314" s="28" t="s">
        <v>16</v>
      </c>
      <c r="N314" s="21">
        <v>1</v>
      </c>
      <c r="O314" s="64" t="s">
        <v>4464</v>
      </c>
      <c r="P314" s="64" t="s">
        <v>4588</v>
      </c>
      <c r="Q314" s="64" t="s">
        <v>4566</v>
      </c>
      <c r="R314" s="64" t="s">
        <v>4538</v>
      </c>
      <c r="S314" s="64">
        <v>501</v>
      </c>
      <c r="T314" s="25">
        <v>4860</v>
      </c>
      <c r="U314" s="64" t="s">
        <v>807</v>
      </c>
      <c r="V314" s="64" t="s">
        <v>251</v>
      </c>
      <c r="W314" s="21" t="s">
        <v>4622</v>
      </c>
      <c r="X314" s="21">
        <v>226</v>
      </c>
      <c r="Y314" s="21" t="s">
        <v>251</v>
      </c>
      <c r="Z314" s="20" t="str">
        <f t="shared" si="67"/>
        <v>-</v>
      </c>
      <c r="AA314" s="20" t="s">
        <v>4780</v>
      </c>
      <c r="AB314" s="20">
        <v>46101</v>
      </c>
      <c r="AC314" s="21">
        <v>6443452.3799999999</v>
      </c>
      <c r="AD314" s="21" t="s">
        <v>2806</v>
      </c>
      <c r="AE314" s="21" t="s">
        <v>4675</v>
      </c>
      <c r="AF314" s="21">
        <v>0</v>
      </c>
      <c r="AG314" s="21">
        <v>0</v>
      </c>
      <c r="AH314" s="21">
        <v>0</v>
      </c>
      <c r="AI314" s="21">
        <v>0</v>
      </c>
      <c r="AJ314" s="21">
        <v>0</v>
      </c>
      <c r="AK314" s="21">
        <v>0</v>
      </c>
      <c r="AL314" s="21">
        <v>0</v>
      </c>
      <c r="AM314" s="21">
        <v>0</v>
      </c>
      <c r="AN314" s="21">
        <v>0</v>
      </c>
      <c r="AO314" s="21">
        <v>2</v>
      </c>
      <c r="AP314" s="21" t="s">
        <v>4677</v>
      </c>
      <c r="AQ314" s="26" t="s">
        <v>16</v>
      </c>
      <c r="AR314" s="26" t="s">
        <v>16</v>
      </c>
      <c r="AS314" s="21" t="s">
        <v>16</v>
      </c>
      <c r="AT314" s="26" t="s">
        <v>4697</v>
      </c>
      <c r="AU314" s="26">
        <v>42859</v>
      </c>
      <c r="AV314" s="26">
        <v>42864</v>
      </c>
      <c r="AW314" s="28" t="s">
        <v>16</v>
      </c>
      <c r="AX314" s="28" t="s">
        <v>16</v>
      </c>
      <c r="AY314" s="28" t="s">
        <v>16</v>
      </c>
      <c r="AZ314" s="28" t="s">
        <v>16</v>
      </c>
      <c r="BA314" s="28" t="s">
        <v>16</v>
      </c>
      <c r="BB314" s="21">
        <v>1</v>
      </c>
      <c r="BC314" s="26">
        <v>42885</v>
      </c>
      <c r="BD314" s="26">
        <v>43434</v>
      </c>
      <c r="BE314" s="21" t="s">
        <v>4696</v>
      </c>
      <c r="BF314" s="64" t="s">
        <v>4493</v>
      </c>
      <c r="BG314" s="58">
        <v>0.1</v>
      </c>
      <c r="BH314" s="21">
        <v>1190750</v>
      </c>
      <c r="BI314" s="21" t="s">
        <v>16</v>
      </c>
      <c r="BJ314" s="21" t="s">
        <v>16</v>
      </c>
      <c r="BK314" s="21" t="s">
        <v>16</v>
      </c>
      <c r="BL314" s="21" t="s">
        <v>16</v>
      </c>
      <c r="BM314" s="21">
        <v>2</v>
      </c>
      <c r="BN314" s="21">
        <v>1</v>
      </c>
      <c r="BO314" s="21" t="s">
        <v>16</v>
      </c>
      <c r="BP314" s="21" t="s">
        <v>16</v>
      </c>
      <c r="BQ314" s="21" t="s">
        <v>16</v>
      </c>
      <c r="BR314" s="21" t="s">
        <v>16</v>
      </c>
      <c r="BS314" s="21" t="s">
        <v>16</v>
      </c>
      <c r="BT314" s="21">
        <v>1</v>
      </c>
      <c r="BU314" s="21">
        <v>1</v>
      </c>
      <c r="BV314" s="21">
        <v>1</v>
      </c>
      <c r="BW314" s="21">
        <v>4</v>
      </c>
      <c r="BX314" s="21">
        <v>3</v>
      </c>
      <c r="BY314" s="21">
        <v>2</v>
      </c>
      <c r="BZ314" s="21">
        <v>3</v>
      </c>
      <c r="CA314" s="21" t="s">
        <v>16</v>
      </c>
      <c r="CB314" s="21">
        <v>0</v>
      </c>
      <c r="CC314" s="21">
        <v>1</v>
      </c>
      <c r="CD314" s="21">
        <v>2</v>
      </c>
      <c r="CE314" s="20">
        <f t="shared" si="68"/>
        <v>3</v>
      </c>
      <c r="CF314" s="20" t="str">
        <f t="shared" si="77"/>
        <v>YES</v>
      </c>
      <c r="CG314" s="20" t="str">
        <f t="shared" si="78"/>
        <v>YES</v>
      </c>
      <c r="CH314" s="21">
        <v>1</v>
      </c>
      <c r="CI314" s="21">
        <v>3</v>
      </c>
      <c r="CJ314" s="21" t="s">
        <v>16</v>
      </c>
      <c r="CK314" s="21" t="s">
        <v>4864</v>
      </c>
      <c r="CL314" s="21" t="s">
        <v>16</v>
      </c>
      <c r="CM314" s="21" t="s">
        <v>4720</v>
      </c>
      <c r="CN314" s="21" t="s">
        <v>4721</v>
      </c>
      <c r="CO314" s="21" t="s">
        <v>4722</v>
      </c>
      <c r="CP314" s="21" t="s">
        <v>16</v>
      </c>
      <c r="CQ314" s="21" t="s">
        <v>16</v>
      </c>
      <c r="CR314" s="21" t="s">
        <v>16</v>
      </c>
      <c r="CS314" s="21">
        <v>11907500</v>
      </c>
      <c r="CT314" s="79">
        <f>IF(OR(CS314="",CS314="-"),"NA",IF(CS314&gt;10000000000,1,IF(CS314&gt;3000000000,2,IF(CS314&gt;1000000000,3,IF(CS314&gt;600000000,4,IF(CS314&gt;200000000,5,IF(CS314&gt;100000000,6,IF(CS314&gt;50000000,7,IF(CS314&gt;30000000,8,IF(CS314&gt;10000000,9,IF(CS314&gt;7000000,10,IF(CS314&gt;4000000,11,IF(CS314&gt;2000000,12,IF(CS314&gt;1000000,13,IF(CS314&gt;700000,14,IF(CS314&gt;600000,15,IF(CS314&gt;500000,16,IF(CS314&gt;400000,17,IF(CS314&gt;300000,18,IF(CS314&gt;200000,19,IF(CS314&gt;=0,20,ERROR”)))))))))))))))))))))</f>
        <v>9</v>
      </c>
      <c r="CU314" s="21">
        <v>11907500</v>
      </c>
      <c r="CV314" s="27">
        <f t="shared" si="66"/>
        <v>-5464047.6200000001</v>
      </c>
      <c r="CW314" s="57">
        <f t="shared" ref="CW314:CW337" si="82">(ABS(CV314)/AC314)</f>
        <v>0.84800000027314548</v>
      </c>
      <c r="CX314" s="57">
        <f t="shared" ref="CX314:CX337" si="83">(CS314/AC314)</f>
        <v>1.8480000002731456</v>
      </c>
      <c r="CY314" s="21">
        <f t="shared" ref="CY314:CY337" si="84">(AC314-CU314)</f>
        <v>-5464047.6200000001</v>
      </c>
      <c r="CZ314" s="64">
        <v>67</v>
      </c>
      <c r="DA314" s="66">
        <f>IF(OR(CZ314="",CZ314="-"),"NA",IF(CZ314&gt;300,1,IF(CZ314&gt;200,2,IF(CZ314&gt;100,3,IF(CZ314&gt;50,4,IF(CZ314&gt;40,5,IF(CZ314&gt;30,6,IF(CZ314&gt;20,7,IF(CZ314&gt;10,8,IF(CZ314&lt;=9,9,”ERROR”))))))))))</f>
        <v>4</v>
      </c>
      <c r="DB314" s="21">
        <v>504</v>
      </c>
      <c r="DC314" s="20">
        <f t="shared" si="80"/>
        <v>16.8</v>
      </c>
      <c r="DD314" s="58">
        <v>0.1</v>
      </c>
      <c r="DE314" s="21">
        <v>1</v>
      </c>
      <c r="DF314" s="21">
        <v>1</v>
      </c>
      <c r="DG314" s="21" t="s">
        <v>4767</v>
      </c>
      <c r="DH314" s="21">
        <v>3</v>
      </c>
      <c r="DI314" s="33" t="s">
        <v>16</v>
      </c>
      <c r="DJ314" s="33"/>
      <c r="DK314" s="33" t="s">
        <v>16</v>
      </c>
      <c r="DL314" s="33" t="s">
        <v>16</v>
      </c>
      <c r="DM314" s="33" t="s">
        <v>16</v>
      </c>
      <c r="DN314" s="33"/>
      <c r="DO314" s="33">
        <f t="shared" si="69"/>
        <v>1</v>
      </c>
      <c r="DP314" s="33">
        <f t="shared" si="70"/>
        <v>0</v>
      </c>
      <c r="DQ314" s="33">
        <f t="shared" si="71"/>
        <v>0</v>
      </c>
      <c r="DR314" s="33">
        <f t="shared" si="72"/>
        <v>1</v>
      </c>
      <c r="DS314" s="27">
        <f t="shared" si="73"/>
        <v>11907500</v>
      </c>
      <c r="DT314" s="27">
        <f t="shared" si="74"/>
        <v>0</v>
      </c>
      <c r="DU314" s="27">
        <f t="shared" si="75"/>
        <v>11907500</v>
      </c>
      <c r="DV314" s="27">
        <f t="shared" si="76"/>
        <v>0</v>
      </c>
      <c r="DW314" s="27">
        <f t="shared" si="81"/>
        <v>11907500</v>
      </c>
      <c r="DX314" s="21">
        <v>8</v>
      </c>
      <c r="DY314" s="21">
        <v>42</v>
      </c>
      <c r="DZ314" s="21">
        <v>14</v>
      </c>
      <c r="EA314" s="21" t="s">
        <v>16</v>
      </c>
      <c r="EB314" s="21">
        <v>11907500</v>
      </c>
      <c r="EC314" s="21">
        <v>0</v>
      </c>
      <c r="ED314" s="21" t="s">
        <v>16</v>
      </c>
      <c r="EE314" s="21">
        <v>0</v>
      </c>
      <c r="EF314" s="58">
        <v>0.1</v>
      </c>
      <c r="EG314" s="20" t="s">
        <v>655</v>
      </c>
      <c r="EH314" s="21"/>
      <c r="EI314" s="21">
        <v>2</v>
      </c>
      <c r="EJ314" s="21">
        <v>4</v>
      </c>
      <c r="EK314" s="21">
        <v>3</v>
      </c>
      <c r="EL314" s="21" t="s">
        <v>2806</v>
      </c>
      <c r="EM314" s="64" t="s">
        <v>4493</v>
      </c>
      <c r="EN314" s="20" t="s">
        <v>16</v>
      </c>
      <c r="EO314" s="21" t="s">
        <v>4675</v>
      </c>
      <c r="EP314" s="20" t="s">
        <v>16</v>
      </c>
      <c r="EQ314" s="21">
        <v>1</v>
      </c>
      <c r="ER314" s="21" t="s">
        <v>3203</v>
      </c>
      <c r="ES314" s="64" t="s">
        <v>4538</v>
      </c>
      <c r="ET314" s="64">
        <v>501</v>
      </c>
      <c r="EU314" s="25">
        <v>4860</v>
      </c>
      <c r="EV314" s="64" t="s">
        <v>807</v>
      </c>
      <c r="EW314" s="64" t="s">
        <v>251</v>
      </c>
      <c r="EX314" s="64">
        <v>54</v>
      </c>
      <c r="EY314" s="73">
        <v>0.36</v>
      </c>
      <c r="EZ314" s="21"/>
      <c r="FB314" s="73"/>
    </row>
    <row r="315" spans="1:158" s="64" customFormat="1" ht="15" customHeight="1" x14ac:dyDescent="0.2">
      <c r="A315" s="64" t="s">
        <v>4438</v>
      </c>
      <c r="B315" s="64" t="s">
        <v>4404</v>
      </c>
      <c r="C315" s="64" t="s">
        <v>16</v>
      </c>
      <c r="D315" s="64" t="s">
        <v>4438</v>
      </c>
      <c r="E315" s="64" t="s">
        <v>4508</v>
      </c>
      <c r="F315" s="64" t="s">
        <v>4404</v>
      </c>
      <c r="G315" s="54" t="s">
        <v>194</v>
      </c>
      <c r="H315" s="64">
        <v>6220</v>
      </c>
      <c r="I315" s="64" t="s">
        <v>358</v>
      </c>
      <c r="J315" s="64" t="s">
        <v>4494</v>
      </c>
      <c r="K315" s="21">
        <v>0</v>
      </c>
      <c r="L315" s="23">
        <v>1</v>
      </c>
      <c r="M315" s="28" t="s">
        <v>16</v>
      </c>
      <c r="N315" s="21">
        <v>1</v>
      </c>
      <c r="O315" s="64" t="s">
        <v>4465</v>
      </c>
      <c r="P315" s="64" t="s">
        <v>4589</v>
      </c>
      <c r="Q315" s="64" t="s">
        <v>4567</v>
      </c>
      <c r="R315" s="64" t="s">
        <v>4539</v>
      </c>
      <c r="S315" s="64" t="s">
        <v>16</v>
      </c>
      <c r="T315" s="25">
        <v>42080</v>
      </c>
      <c r="U315" s="64" t="s">
        <v>1752</v>
      </c>
      <c r="V315" s="64" t="s">
        <v>576</v>
      </c>
      <c r="W315" s="21" t="s">
        <v>4623</v>
      </c>
      <c r="X315" s="21">
        <v>18</v>
      </c>
      <c r="Y315" s="21" t="s">
        <v>1443</v>
      </c>
      <c r="Z315" s="20" t="str">
        <f t="shared" si="67"/>
        <v>-</v>
      </c>
      <c r="AA315" s="20" t="s">
        <v>4781</v>
      </c>
      <c r="AB315" s="20">
        <v>46101</v>
      </c>
      <c r="AC315" s="21">
        <v>10600000</v>
      </c>
      <c r="AD315" s="21" t="s">
        <v>2806</v>
      </c>
      <c r="AE315" s="21" t="s">
        <v>4676</v>
      </c>
      <c r="AF315" s="21">
        <v>0</v>
      </c>
      <c r="AG315" s="21">
        <v>0</v>
      </c>
      <c r="AH315" s="21">
        <v>0</v>
      </c>
      <c r="AI315" s="21">
        <v>0</v>
      </c>
      <c r="AJ315" s="21">
        <v>0</v>
      </c>
      <c r="AK315" s="21">
        <v>0</v>
      </c>
      <c r="AL315" s="21">
        <v>0</v>
      </c>
      <c r="AM315" s="21">
        <v>0</v>
      </c>
      <c r="AN315" s="21">
        <v>0</v>
      </c>
      <c r="AO315" s="21">
        <v>3</v>
      </c>
      <c r="AP315" s="61">
        <v>42980</v>
      </c>
      <c r="AQ315" s="26" t="s">
        <v>4678</v>
      </c>
      <c r="AR315" s="26" t="s">
        <v>16</v>
      </c>
      <c r="AS315" s="21" t="s">
        <v>16</v>
      </c>
      <c r="AT315" s="26">
        <v>42795</v>
      </c>
      <c r="AU315" s="26" t="s">
        <v>4679</v>
      </c>
      <c r="AV315" s="26" t="s">
        <v>4684</v>
      </c>
      <c r="AW315" s="26" t="s">
        <v>16</v>
      </c>
      <c r="AX315" s="28" t="s">
        <v>16</v>
      </c>
      <c r="AY315" s="28" t="s">
        <v>16</v>
      </c>
      <c r="AZ315" s="28" t="s">
        <v>16</v>
      </c>
      <c r="BA315" s="28" t="s">
        <v>16</v>
      </c>
      <c r="BB315" s="21">
        <v>1</v>
      </c>
      <c r="BC315" s="26">
        <v>42804</v>
      </c>
      <c r="BD315" s="26">
        <v>42937</v>
      </c>
      <c r="BE315" s="62">
        <v>43011</v>
      </c>
      <c r="BF315" s="64" t="s">
        <v>4494</v>
      </c>
      <c r="BG315" s="58">
        <v>0.5</v>
      </c>
      <c r="BH315" s="21">
        <v>5906908.6200000001</v>
      </c>
      <c r="BI315" s="21">
        <v>1</v>
      </c>
      <c r="BJ315" s="21">
        <v>2</v>
      </c>
      <c r="BK315" s="21" t="s">
        <v>16</v>
      </c>
      <c r="BL315" s="21" t="s">
        <v>16</v>
      </c>
      <c r="BM315" s="21">
        <v>5</v>
      </c>
      <c r="BN315" s="21">
        <v>6</v>
      </c>
      <c r="BO315" s="21" t="s">
        <v>16</v>
      </c>
      <c r="BP315" s="21" t="s">
        <v>16</v>
      </c>
      <c r="BQ315" s="21" t="s">
        <v>16</v>
      </c>
      <c r="BR315" s="21" t="s">
        <v>16</v>
      </c>
      <c r="BS315" s="21" t="s">
        <v>16</v>
      </c>
      <c r="BT315" s="21">
        <v>54</v>
      </c>
      <c r="BU315" s="21">
        <v>10</v>
      </c>
      <c r="BV315" s="21">
        <v>1</v>
      </c>
      <c r="BW315" s="21">
        <v>7</v>
      </c>
      <c r="BX315" s="21">
        <v>6</v>
      </c>
      <c r="BY315" s="21">
        <v>1</v>
      </c>
      <c r="BZ315" s="21">
        <v>2</v>
      </c>
      <c r="CA315" s="21">
        <v>3</v>
      </c>
      <c r="CB315" s="21">
        <v>1</v>
      </c>
      <c r="CC315" s="21">
        <v>2</v>
      </c>
      <c r="CD315" s="21">
        <v>3</v>
      </c>
      <c r="CE315" s="20">
        <f t="shared" si="68"/>
        <v>6</v>
      </c>
      <c r="CF315" s="20" t="str">
        <f t="shared" si="77"/>
        <v>YES</v>
      </c>
      <c r="CG315" s="20" t="str">
        <f t="shared" si="78"/>
        <v>YES</v>
      </c>
      <c r="CH315" s="21">
        <v>1</v>
      </c>
      <c r="CI315" s="21">
        <v>6</v>
      </c>
      <c r="CJ315" s="21" t="s">
        <v>16</v>
      </c>
      <c r="CK315" s="21" t="s">
        <v>4864</v>
      </c>
      <c r="CL315" s="21" t="s">
        <v>16</v>
      </c>
      <c r="CM315" s="21" t="s">
        <v>4726</v>
      </c>
      <c r="CN315" s="21" t="s">
        <v>4727</v>
      </c>
      <c r="CO315" s="21" t="s">
        <v>4728</v>
      </c>
      <c r="CP315" s="21" t="s">
        <v>4729</v>
      </c>
      <c r="CQ315" s="21" t="s">
        <v>4730</v>
      </c>
      <c r="CR315" s="21" t="s">
        <v>4731</v>
      </c>
      <c r="CS315" s="21">
        <v>10184325.23</v>
      </c>
      <c r="CT315" s="79">
        <f>IF(OR(CS315="",CS315="-"),"NA",IF(CS315&gt;10000000000,1,IF(CS315&gt;3000000000,2,IF(CS315&gt;1000000000,3,IF(CS315&gt;600000000,4,IF(CS315&gt;200000000,5,IF(CS315&gt;100000000,6,IF(CS315&gt;50000000,7,IF(CS315&gt;30000000,8,IF(CS315&gt;10000000,9,IF(CS315&gt;7000000,10,IF(CS315&gt;4000000,11,IF(CS315&gt;2000000,12,IF(CS315&gt;1000000,13,IF(CS315&gt;700000,14,IF(CS315&gt;600000,15,IF(CS315&gt;500000,16,IF(CS315&gt;400000,17,IF(CS315&gt;300000,18,IF(CS315&gt;200000,19,IF(CS315&gt;=0,20,ERROR”)))))))))))))))))))))</f>
        <v>9</v>
      </c>
      <c r="CU315" s="21">
        <v>10184325.23</v>
      </c>
      <c r="CV315" s="27">
        <f t="shared" si="66"/>
        <v>415674.76999999955</v>
      </c>
      <c r="CW315" s="57">
        <f t="shared" si="82"/>
        <v>3.9214600943396183E-2</v>
      </c>
      <c r="CX315" s="57">
        <f t="shared" si="83"/>
        <v>0.96078539905660376</v>
      </c>
      <c r="CY315" s="21">
        <f t="shared" si="84"/>
        <v>415674.76999999955</v>
      </c>
      <c r="CZ315" s="64">
        <v>29</v>
      </c>
      <c r="DA315" s="66">
        <f>IF(OR(CZ315="",CZ315="-"),"NA",IF(CZ315&gt;300,1,IF(CZ315&gt;200,2,IF(CZ315&gt;100,3,IF(CZ315&gt;50,4,IF(CZ315&gt;40,5,IF(CZ315&gt;30,6,IF(CZ315&gt;20,7,IF(CZ315&gt;10,8,IF(CZ315&lt;=9,9,”ERROR”))))))))))</f>
        <v>7</v>
      </c>
      <c r="DB315" s="21">
        <v>119</v>
      </c>
      <c r="DC315" s="20">
        <f t="shared" si="80"/>
        <v>3.9666666666666668</v>
      </c>
      <c r="DD315" s="58">
        <v>0.1</v>
      </c>
      <c r="DE315" s="21">
        <v>1</v>
      </c>
      <c r="DF315" s="21">
        <v>1</v>
      </c>
      <c r="DG315" s="21" t="s">
        <v>4768</v>
      </c>
      <c r="DH315" s="21">
        <v>1</v>
      </c>
      <c r="DI315" s="20">
        <v>2</v>
      </c>
      <c r="DJ315" s="20">
        <v>0</v>
      </c>
      <c r="DK315" s="33" t="s">
        <v>16</v>
      </c>
      <c r="DL315" s="33" t="s">
        <v>16</v>
      </c>
      <c r="DM315" s="33" t="s">
        <v>16</v>
      </c>
      <c r="DN315" s="33"/>
      <c r="DO315" s="33">
        <f t="shared" si="69"/>
        <v>1</v>
      </c>
      <c r="DP315" s="33">
        <f t="shared" si="70"/>
        <v>0</v>
      </c>
      <c r="DQ315" s="33">
        <f t="shared" si="71"/>
        <v>0</v>
      </c>
      <c r="DR315" s="33">
        <f t="shared" si="72"/>
        <v>1</v>
      </c>
      <c r="DS315" s="27">
        <f t="shared" si="73"/>
        <v>10184325.23</v>
      </c>
      <c r="DT315" s="27">
        <f t="shared" si="74"/>
        <v>0</v>
      </c>
      <c r="DU315" s="27">
        <f t="shared" si="75"/>
        <v>10184325.23</v>
      </c>
      <c r="DV315" s="27">
        <f t="shared" si="76"/>
        <v>0</v>
      </c>
      <c r="DW315" s="27">
        <f t="shared" si="81"/>
        <v>10184325.23</v>
      </c>
      <c r="DX315" s="21">
        <v>12</v>
      </c>
      <c r="DY315" s="21">
        <v>86</v>
      </c>
      <c r="DZ315" s="21">
        <v>16</v>
      </c>
      <c r="EA315" s="21" t="s">
        <v>16</v>
      </c>
      <c r="EB315" s="21">
        <v>10184325.23</v>
      </c>
      <c r="EC315" s="58">
        <v>0.3</v>
      </c>
      <c r="ED315" s="21" t="s">
        <v>4712</v>
      </c>
      <c r="EE315" s="58">
        <v>0.1</v>
      </c>
      <c r="EF315" s="58">
        <v>0.1</v>
      </c>
      <c r="EG315" s="20" t="s">
        <v>655</v>
      </c>
      <c r="EH315" s="21"/>
      <c r="EI315" s="21">
        <v>6</v>
      </c>
      <c r="EJ315" s="21">
        <v>7</v>
      </c>
      <c r="EK315" s="21">
        <v>6</v>
      </c>
      <c r="EL315" s="21" t="s">
        <v>2806</v>
      </c>
      <c r="EM315" s="64" t="s">
        <v>4494</v>
      </c>
      <c r="EN315" s="20" t="s">
        <v>16</v>
      </c>
      <c r="EO315" s="21" t="s">
        <v>4676</v>
      </c>
      <c r="EP315" s="20" t="s">
        <v>16</v>
      </c>
      <c r="EQ315" s="21">
        <v>54</v>
      </c>
      <c r="ER315" s="21" t="s">
        <v>4624</v>
      </c>
      <c r="ES315" s="64" t="s">
        <v>4539</v>
      </c>
      <c r="ET315" s="64" t="s">
        <v>16</v>
      </c>
      <c r="EU315" s="25">
        <v>42080</v>
      </c>
      <c r="EV315" s="64" t="s">
        <v>1752</v>
      </c>
      <c r="EW315" s="64" t="s">
        <v>576</v>
      </c>
      <c r="EX315" s="64">
        <v>20</v>
      </c>
      <c r="EY315" s="73">
        <v>0</v>
      </c>
      <c r="EZ315" s="21"/>
      <c r="FB315" s="73"/>
    </row>
    <row r="316" spans="1:158" s="64" customFormat="1" ht="15" customHeight="1" x14ac:dyDescent="0.2">
      <c r="A316" s="64" t="s">
        <v>4439</v>
      </c>
      <c r="B316" s="64" t="s">
        <v>4405</v>
      </c>
      <c r="C316" s="64" t="s">
        <v>16</v>
      </c>
      <c r="D316" s="64" t="s">
        <v>4439</v>
      </c>
      <c r="E316" s="64" t="s">
        <v>4509</v>
      </c>
      <c r="F316" s="64" t="s">
        <v>4405</v>
      </c>
      <c r="G316" s="20" t="s">
        <v>194</v>
      </c>
      <c r="H316" s="64">
        <v>6220</v>
      </c>
      <c r="I316" s="64" t="s">
        <v>358</v>
      </c>
      <c r="J316" s="64" t="s">
        <v>4495</v>
      </c>
      <c r="K316" s="21">
        <v>0</v>
      </c>
      <c r="L316" s="23">
        <v>1</v>
      </c>
      <c r="M316" s="28" t="s">
        <v>16</v>
      </c>
      <c r="N316" s="21">
        <v>1</v>
      </c>
      <c r="O316" s="64" t="s">
        <v>4466</v>
      </c>
      <c r="P316" s="64" t="s">
        <v>4519</v>
      </c>
      <c r="Q316" s="64" t="s">
        <v>4568</v>
      </c>
      <c r="R316" s="64" t="s">
        <v>4540</v>
      </c>
      <c r="S316" s="64" t="s">
        <v>16</v>
      </c>
      <c r="T316" s="25">
        <v>14030</v>
      </c>
      <c r="U316" s="64" t="s">
        <v>250</v>
      </c>
      <c r="V316" s="64" t="s">
        <v>251</v>
      </c>
      <c r="W316" s="21" t="s">
        <v>4625</v>
      </c>
      <c r="X316" s="21">
        <v>203</v>
      </c>
      <c r="Y316" s="21" t="s">
        <v>251</v>
      </c>
      <c r="Z316" s="20" t="str">
        <f t="shared" si="67"/>
        <v>-</v>
      </c>
      <c r="AA316" s="80" t="s">
        <v>4782</v>
      </c>
      <c r="AB316" s="20">
        <v>46101</v>
      </c>
      <c r="AC316" s="21">
        <v>10480000</v>
      </c>
      <c r="AD316" s="21" t="s">
        <v>2806</v>
      </c>
      <c r="AE316" s="21" t="s">
        <v>4676</v>
      </c>
      <c r="AF316" s="21">
        <v>0</v>
      </c>
      <c r="AG316" s="21">
        <v>0</v>
      </c>
      <c r="AH316" s="21">
        <v>0</v>
      </c>
      <c r="AI316" s="21">
        <v>0</v>
      </c>
      <c r="AJ316" s="21">
        <v>0</v>
      </c>
      <c r="AK316" s="21">
        <v>0</v>
      </c>
      <c r="AL316" s="21">
        <v>0</v>
      </c>
      <c r="AM316" s="21">
        <v>0</v>
      </c>
      <c r="AN316" s="21">
        <v>0</v>
      </c>
      <c r="AO316" s="21">
        <v>4</v>
      </c>
      <c r="AP316" s="61">
        <v>42950</v>
      </c>
      <c r="AQ316" s="26">
        <v>43011</v>
      </c>
      <c r="AR316" s="26" t="s">
        <v>16</v>
      </c>
      <c r="AS316" s="21" t="s">
        <v>16</v>
      </c>
      <c r="AT316" s="26" t="s">
        <v>4681</v>
      </c>
      <c r="AU316" s="26" t="s">
        <v>4680</v>
      </c>
      <c r="AV316" s="26" t="s">
        <v>16</v>
      </c>
      <c r="AW316" s="28" t="s">
        <v>16</v>
      </c>
      <c r="AX316" s="28" t="s">
        <v>16</v>
      </c>
      <c r="AY316" s="28" t="s">
        <v>16</v>
      </c>
      <c r="AZ316" s="28" t="s">
        <v>16</v>
      </c>
      <c r="BA316" s="28" t="s">
        <v>16</v>
      </c>
      <c r="BB316" s="21">
        <v>1</v>
      </c>
      <c r="BC316" s="26">
        <v>42821</v>
      </c>
      <c r="BD316" s="26">
        <v>42922</v>
      </c>
      <c r="BE316" s="21" t="s">
        <v>4698</v>
      </c>
      <c r="BF316" s="64" t="s">
        <v>4495</v>
      </c>
      <c r="BG316" s="58">
        <v>0.2</v>
      </c>
      <c r="BH316" s="21">
        <v>2316502.66</v>
      </c>
      <c r="BI316" s="21">
        <v>1</v>
      </c>
      <c r="BJ316" s="21">
        <v>2</v>
      </c>
      <c r="BK316" s="21" t="s">
        <v>16</v>
      </c>
      <c r="BL316" s="21" t="s">
        <v>16</v>
      </c>
      <c r="BM316" s="21">
        <v>4</v>
      </c>
      <c r="BN316" s="21" t="s">
        <v>16</v>
      </c>
      <c r="BO316" s="21" t="s">
        <v>16</v>
      </c>
      <c r="BP316" s="21" t="s">
        <v>16</v>
      </c>
      <c r="BQ316" s="21" t="s">
        <v>16</v>
      </c>
      <c r="BR316" s="21" t="s">
        <v>16</v>
      </c>
      <c r="BS316" s="21" t="s">
        <v>16</v>
      </c>
      <c r="BT316" s="21">
        <v>0</v>
      </c>
      <c r="BU316" s="21">
        <v>0</v>
      </c>
      <c r="BV316" s="21">
        <v>1</v>
      </c>
      <c r="BW316" s="21">
        <v>4</v>
      </c>
      <c r="BX316" s="21">
        <v>3</v>
      </c>
      <c r="BY316" s="21">
        <v>1</v>
      </c>
      <c r="BZ316" s="21">
        <v>2</v>
      </c>
      <c r="CA316" s="21" t="s">
        <v>16</v>
      </c>
      <c r="CB316" s="21">
        <v>1</v>
      </c>
      <c r="CC316" s="21">
        <v>0</v>
      </c>
      <c r="CD316" s="21">
        <v>2</v>
      </c>
      <c r="CE316" s="20">
        <f t="shared" si="68"/>
        <v>3</v>
      </c>
      <c r="CF316" s="20" t="str">
        <f t="shared" si="77"/>
        <v>YES</v>
      </c>
      <c r="CG316" s="20" t="str">
        <f t="shared" si="78"/>
        <v>YES</v>
      </c>
      <c r="CH316" s="21">
        <v>1</v>
      </c>
      <c r="CI316" s="21">
        <v>3</v>
      </c>
      <c r="CJ316" s="21" t="s">
        <v>16</v>
      </c>
      <c r="CK316" s="21" t="s">
        <v>4864</v>
      </c>
      <c r="CL316" s="21" t="s">
        <v>16</v>
      </c>
      <c r="CM316" s="21" t="s">
        <v>4732</v>
      </c>
      <c r="CN316" s="21" t="s">
        <v>4733</v>
      </c>
      <c r="CO316" s="21" t="s">
        <v>4734</v>
      </c>
      <c r="CP316" s="21" t="s">
        <v>16</v>
      </c>
      <c r="CQ316" s="21" t="s">
        <v>16</v>
      </c>
      <c r="CR316" s="21" t="s">
        <v>16</v>
      </c>
      <c r="CS316" s="21">
        <v>9984925.2400000002</v>
      </c>
      <c r="CT316" s="79">
        <f>IF(OR(CS316="",CS316="-"),"NA",IF(CS316&gt;10000000000,1,IF(CS316&gt;3000000000,2,IF(CS316&gt;1000000000,3,IF(CS316&gt;600000000,4,IF(CS316&gt;200000000,5,IF(CS316&gt;100000000,6,IF(CS316&gt;50000000,7,IF(CS316&gt;30000000,8,IF(CS316&gt;10000000,9,IF(CS316&gt;7000000,10,IF(CS316&gt;4000000,11,IF(CS316&gt;2000000,12,IF(CS316&gt;1000000,13,IF(CS316&gt;700000,14,IF(CS316&gt;600000,15,IF(CS316&gt;500000,16,IF(CS316&gt;400000,17,IF(CS316&gt;300000,18,IF(CS316&gt;200000,19,IF(CS316&gt;=0,20,ERROR”)))))))))))))))))))))</f>
        <v>10</v>
      </c>
      <c r="CU316" s="21">
        <v>9984925.2400000002</v>
      </c>
      <c r="CV316" s="27">
        <f t="shared" si="66"/>
        <v>495074.75999999978</v>
      </c>
      <c r="CW316" s="57">
        <f t="shared" si="82"/>
        <v>4.7239958015267154E-2</v>
      </c>
      <c r="CX316" s="57">
        <f t="shared" si="83"/>
        <v>0.95276004198473285</v>
      </c>
      <c r="CY316" s="21">
        <f t="shared" si="84"/>
        <v>495074.75999999978</v>
      </c>
      <c r="CZ316" s="64">
        <v>19</v>
      </c>
      <c r="DA316" s="66">
        <f>IF(OR(CZ316="",CZ316="-"),"NA",IF(CZ316&gt;300,1,IF(CZ316&gt;200,2,IF(CZ316&gt;100,3,IF(CZ316&gt;50,4,IF(CZ316&gt;40,5,IF(CZ316&gt;30,6,IF(CZ316&gt;20,7,IF(CZ316&gt;10,8,IF(CZ316&lt;=9,9,”ERROR”))))))))))</f>
        <v>8</v>
      </c>
      <c r="DB316" s="21">
        <v>90</v>
      </c>
      <c r="DC316" s="20">
        <f t="shared" si="80"/>
        <v>3</v>
      </c>
      <c r="DD316" s="58">
        <v>0.1</v>
      </c>
      <c r="DE316" s="21">
        <v>0</v>
      </c>
      <c r="DF316" s="21"/>
      <c r="DG316" s="33">
        <v>0</v>
      </c>
      <c r="DH316" s="33">
        <v>0</v>
      </c>
      <c r="DI316" s="33">
        <v>0</v>
      </c>
      <c r="DJ316" s="33">
        <v>1</v>
      </c>
      <c r="DK316" s="33" t="s">
        <v>16</v>
      </c>
      <c r="DL316" s="33" t="s">
        <v>16</v>
      </c>
      <c r="DM316" s="33" t="s">
        <v>16</v>
      </c>
      <c r="DN316" s="33"/>
      <c r="DO316" s="33">
        <f t="shared" si="69"/>
        <v>1</v>
      </c>
      <c r="DP316" s="33">
        <f t="shared" si="70"/>
        <v>0</v>
      </c>
      <c r="DQ316" s="33">
        <f t="shared" si="71"/>
        <v>0</v>
      </c>
      <c r="DR316" s="33">
        <f t="shared" si="72"/>
        <v>1</v>
      </c>
      <c r="DS316" s="27">
        <f t="shared" si="73"/>
        <v>9984925.2400000002</v>
      </c>
      <c r="DT316" s="27">
        <f t="shared" si="74"/>
        <v>0</v>
      </c>
      <c r="DU316" s="27">
        <f t="shared" si="75"/>
        <v>9984925.2400000002</v>
      </c>
      <c r="DV316" s="27">
        <f t="shared" si="76"/>
        <v>0</v>
      </c>
      <c r="DW316" s="27">
        <f t="shared" si="81"/>
        <v>9984925.2400000002</v>
      </c>
      <c r="DX316" s="21">
        <v>12</v>
      </c>
      <c r="DY316" s="21">
        <v>43</v>
      </c>
      <c r="DZ316" s="21">
        <v>16</v>
      </c>
      <c r="EA316" s="21" t="s">
        <v>2812</v>
      </c>
      <c r="EB316" s="21">
        <v>9984925.2400000002</v>
      </c>
      <c r="EC316" s="21">
        <v>0</v>
      </c>
      <c r="ED316" s="21" t="s">
        <v>16</v>
      </c>
      <c r="EE316" s="58">
        <v>0.1</v>
      </c>
      <c r="EF316" s="58">
        <v>0.1</v>
      </c>
      <c r="EG316" s="20" t="s">
        <v>655</v>
      </c>
      <c r="EH316" s="21"/>
      <c r="EI316" s="21">
        <v>4</v>
      </c>
      <c r="EJ316" s="21">
        <v>4</v>
      </c>
      <c r="EK316" s="21">
        <v>3</v>
      </c>
      <c r="EL316" s="21" t="s">
        <v>2806</v>
      </c>
      <c r="EM316" s="64" t="s">
        <v>4495</v>
      </c>
      <c r="EN316" s="20" t="s">
        <v>16</v>
      </c>
      <c r="EO316" s="21" t="s">
        <v>4676</v>
      </c>
      <c r="EP316" s="20" t="s">
        <v>16</v>
      </c>
      <c r="EQ316" s="21">
        <v>0</v>
      </c>
      <c r="ER316" s="21" t="s">
        <v>4626</v>
      </c>
      <c r="ES316" s="64" t="s">
        <v>4540</v>
      </c>
      <c r="ET316" s="64" t="s">
        <v>16</v>
      </c>
      <c r="EU316" s="25">
        <v>14030</v>
      </c>
      <c r="EV316" s="64" t="s">
        <v>250</v>
      </c>
      <c r="EW316" s="64" t="s">
        <v>251</v>
      </c>
      <c r="EX316" s="64">
        <v>13</v>
      </c>
      <c r="EY316" s="73">
        <v>1</v>
      </c>
      <c r="EZ316" s="21"/>
      <c r="FB316" s="73"/>
    </row>
    <row r="317" spans="1:158" s="64" customFormat="1" ht="15" customHeight="1" x14ac:dyDescent="0.2">
      <c r="A317" s="64" t="s">
        <v>4440</v>
      </c>
      <c r="B317" s="64" t="s">
        <v>4406</v>
      </c>
      <c r="C317" s="64" t="s">
        <v>16</v>
      </c>
      <c r="D317" s="64" t="s">
        <v>4440</v>
      </c>
      <c r="E317" s="64" t="s">
        <v>4510</v>
      </c>
      <c r="F317" s="64" t="s">
        <v>4406</v>
      </c>
      <c r="G317" s="54" t="s">
        <v>194</v>
      </c>
      <c r="H317" s="64">
        <v>6220</v>
      </c>
      <c r="I317" s="64" t="s">
        <v>358</v>
      </c>
      <c r="J317" s="64" t="s">
        <v>4496</v>
      </c>
      <c r="K317" s="21">
        <v>0</v>
      </c>
      <c r="L317" s="23">
        <v>1</v>
      </c>
      <c r="M317" s="28" t="s">
        <v>16</v>
      </c>
      <c r="N317" s="21">
        <v>1</v>
      </c>
      <c r="O317" s="64" t="s">
        <v>4467</v>
      </c>
      <c r="P317" s="64" t="s">
        <v>4520</v>
      </c>
      <c r="Q317" s="64" t="s">
        <v>4569</v>
      </c>
      <c r="R317" s="64" t="s">
        <v>4541</v>
      </c>
      <c r="S317" s="64">
        <v>38</v>
      </c>
      <c r="T317" s="25">
        <v>3810</v>
      </c>
      <c r="U317" s="64" t="s">
        <v>365</v>
      </c>
      <c r="V317" s="64" t="s">
        <v>251</v>
      </c>
      <c r="W317" s="21" t="s">
        <v>4784</v>
      </c>
      <c r="X317" s="21">
        <v>108</v>
      </c>
      <c r="Y317" s="21" t="s">
        <v>251</v>
      </c>
      <c r="Z317" s="20" t="str">
        <f t="shared" si="67"/>
        <v>-</v>
      </c>
      <c r="AA317" s="80" t="s">
        <v>4783</v>
      </c>
      <c r="AB317" s="20">
        <v>46101</v>
      </c>
      <c r="AC317" s="21">
        <v>7327586.2000000002</v>
      </c>
      <c r="AD317" s="21" t="s">
        <v>2806</v>
      </c>
      <c r="AE317" s="21" t="s">
        <v>4676</v>
      </c>
      <c r="AF317" s="21">
        <v>0</v>
      </c>
      <c r="AG317" s="21">
        <v>1</v>
      </c>
      <c r="AH317" s="21">
        <v>0</v>
      </c>
      <c r="AI317" s="21">
        <v>0</v>
      </c>
      <c r="AJ317" s="21">
        <v>3</v>
      </c>
      <c r="AK317" s="21">
        <v>0</v>
      </c>
      <c r="AL317" s="21">
        <v>0</v>
      </c>
      <c r="AM317" s="21">
        <v>0</v>
      </c>
      <c r="AN317" s="21">
        <v>1</v>
      </c>
      <c r="AO317" s="21">
        <v>5</v>
      </c>
      <c r="AP317" s="61">
        <v>42768</v>
      </c>
      <c r="AQ317" s="26" t="s">
        <v>16</v>
      </c>
      <c r="AR317" s="26" t="s">
        <v>16</v>
      </c>
      <c r="AS317" s="21" t="s">
        <v>16</v>
      </c>
      <c r="AT317" s="26" t="s">
        <v>4679</v>
      </c>
      <c r="AU317" s="26">
        <v>42775</v>
      </c>
      <c r="AV317" s="26" t="s">
        <v>16</v>
      </c>
      <c r="AW317" s="28" t="s">
        <v>16</v>
      </c>
      <c r="AX317" s="28" t="s">
        <v>16</v>
      </c>
      <c r="AY317" s="28" t="s">
        <v>16</v>
      </c>
      <c r="AZ317" s="28" t="s">
        <v>16</v>
      </c>
      <c r="BA317" s="28" t="s">
        <v>16</v>
      </c>
      <c r="BB317" s="21">
        <v>1</v>
      </c>
      <c r="BC317" s="26">
        <v>42788</v>
      </c>
      <c r="BD317" s="26">
        <v>43100</v>
      </c>
      <c r="BE317" s="21" t="s">
        <v>4699</v>
      </c>
      <c r="BF317" s="64" t="s">
        <v>4496</v>
      </c>
      <c r="BG317" s="58">
        <v>0.2</v>
      </c>
      <c r="BH317" s="21">
        <v>1695072.26</v>
      </c>
      <c r="BI317" s="21">
        <v>1</v>
      </c>
      <c r="BJ317" s="21">
        <v>1</v>
      </c>
      <c r="BK317" s="21" t="s">
        <v>16</v>
      </c>
      <c r="BL317" s="21" t="s">
        <v>16</v>
      </c>
      <c r="BM317" s="21">
        <v>5</v>
      </c>
      <c r="BN317" s="21" t="s">
        <v>16</v>
      </c>
      <c r="BO317" s="21" t="s">
        <v>16</v>
      </c>
      <c r="BP317" s="21" t="s">
        <v>16</v>
      </c>
      <c r="BQ317" s="21" t="s">
        <v>16</v>
      </c>
      <c r="BR317" s="21" t="s">
        <v>16</v>
      </c>
      <c r="BS317" s="21" t="s">
        <v>16</v>
      </c>
      <c r="BT317" s="21">
        <v>0</v>
      </c>
      <c r="BU317" s="21">
        <v>0</v>
      </c>
      <c r="BV317" s="21">
        <v>1</v>
      </c>
      <c r="BW317" s="21">
        <v>5</v>
      </c>
      <c r="BX317" s="21">
        <v>3</v>
      </c>
      <c r="BY317" s="21">
        <v>2</v>
      </c>
      <c r="BZ317" s="21">
        <v>3</v>
      </c>
      <c r="CA317" s="21" t="s">
        <v>16</v>
      </c>
      <c r="CB317" s="21">
        <v>0</v>
      </c>
      <c r="CC317" s="21">
        <v>0</v>
      </c>
      <c r="CD317" s="21">
        <v>3</v>
      </c>
      <c r="CE317" s="20">
        <f t="shared" si="68"/>
        <v>3</v>
      </c>
      <c r="CF317" s="20" t="str">
        <f t="shared" si="77"/>
        <v>YES</v>
      </c>
      <c r="CG317" s="20" t="str">
        <f t="shared" si="78"/>
        <v>YES</v>
      </c>
      <c r="CH317" s="21">
        <v>2</v>
      </c>
      <c r="CI317" s="21">
        <v>3</v>
      </c>
      <c r="CJ317" s="21">
        <v>16772.939999999999</v>
      </c>
      <c r="CK317" s="21">
        <v>1</v>
      </c>
      <c r="CL317" s="21">
        <v>16772.939999999999</v>
      </c>
      <c r="CM317" s="21" t="s">
        <v>4735</v>
      </c>
      <c r="CN317" s="21" t="s">
        <v>4736</v>
      </c>
      <c r="CO317" s="21" t="s">
        <v>4737</v>
      </c>
      <c r="CP317" s="21" t="s">
        <v>4738</v>
      </c>
      <c r="CQ317" s="21" t="s">
        <v>16</v>
      </c>
      <c r="CR317" s="21" t="s">
        <v>16</v>
      </c>
      <c r="CS317" s="21">
        <v>7306345.9800000004</v>
      </c>
      <c r="CT317" s="79">
        <f>IF(OR(CS317="",CS317="-"),"NA",IF(CS317&gt;10000000000,1,IF(CS317&gt;3000000000,2,IF(CS317&gt;1000000000,3,IF(CS317&gt;600000000,4,IF(CS317&gt;200000000,5,IF(CS317&gt;100000000,6,IF(CS317&gt;50000000,7,IF(CS317&gt;30000000,8,IF(CS317&gt;10000000,9,IF(CS317&gt;7000000,10,IF(CS317&gt;4000000,11,IF(CS317&gt;2000000,12,IF(CS317&gt;1000000,13,IF(CS317&gt;700000,14,IF(CS317&gt;600000,15,IF(CS317&gt;500000,16,IF(CS317&gt;400000,17,IF(CS317&gt;300000,18,IF(CS317&gt;200000,19,IF(CS317&gt;=0,20,ERROR”)))))))))))))))))))))</f>
        <v>10</v>
      </c>
      <c r="CU317" s="21">
        <v>7306345.9800000004</v>
      </c>
      <c r="CV317" s="27">
        <f t="shared" si="66"/>
        <v>21240.219999999739</v>
      </c>
      <c r="CW317" s="57">
        <f t="shared" si="82"/>
        <v>2.8986653203751786E-3</v>
      </c>
      <c r="CX317" s="57">
        <f t="shared" si="83"/>
        <v>0.99710133467962481</v>
      </c>
      <c r="CY317" s="21">
        <f t="shared" si="84"/>
        <v>21240.219999999739</v>
      </c>
      <c r="CZ317" s="64">
        <v>20</v>
      </c>
      <c r="DA317" s="66">
        <f>IF(OR(CZ317="",CZ317="-"),"NA",IF(CZ317&gt;300,1,IF(CZ317&gt;200,2,IF(CZ317&gt;100,3,IF(CZ317&gt;50,4,IF(CZ317&gt;40,5,IF(CZ317&gt;30,6,IF(CZ317&gt;20,7,IF(CZ317&gt;10,8,IF(CZ317&lt;=9,9,”ERROR”))))))))))</f>
        <v>8</v>
      </c>
      <c r="DB317" s="21">
        <v>306</v>
      </c>
      <c r="DC317" s="20">
        <f t="shared" si="80"/>
        <v>10.199999999999999</v>
      </c>
      <c r="DD317" s="58">
        <v>0.1</v>
      </c>
      <c r="DE317" s="21">
        <v>1</v>
      </c>
      <c r="DF317" s="21">
        <v>1</v>
      </c>
      <c r="DG317" s="21" t="s">
        <v>4769</v>
      </c>
      <c r="DH317" s="21">
        <v>2</v>
      </c>
      <c r="DI317" s="20">
        <v>2</v>
      </c>
      <c r="DJ317" s="20">
        <v>0</v>
      </c>
      <c r="DK317" s="33" t="s">
        <v>16</v>
      </c>
      <c r="DL317" s="33" t="s">
        <v>16</v>
      </c>
      <c r="DM317" s="33" t="s">
        <v>16</v>
      </c>
      <c r="DN317" s="33"/>
      <c r="DO317" s="33">
        <f t="shared" si="69"/>
        <v>1</v>
      </c>
      <c r="DP317" s="33">
        <f t="shared" si="70"/>
        <v>0</v>
      </c>
      <c r="DQ317" s="33">
        <f t="shared" si="71"/>
        <v>0</v>
      </c>
      <c r="DR317" s="33">
        <f t="shared" si="72"/>
        <v>1</v>
      </c>
      <c r="DS317" s="27">
        <f t="shared" si="73"/>
        <v>7306345.9800000004</v>
      </c>
      <c r="DT317" s="27">
        <f t="shared" si="74"/>
        <v>0</v>
      </c>
      <c r="DU317" s="27">
        <f t="shared" si="75"/>
        <v>7306345.9800000004</v>
      </c>
      <c r="DV317" s="27">
        <f t="shared" si="76"/>
        <v>0</v>
      </c>
      <c r="DW317" s="27">
        <f t="shared" si="81"/>
        <v>7306345.9800000004</v>
      </c>
      <c r="DX317" s="21">
        <v>11</v>
      </c>
      <c r="DY317" s="21">
        <v>71</v>
      </c>
      <c r="DZ317" s="21">
        <v>16</v>
      </c>
      <c r="EA317" s="21" t="s">
        <v>2812</v>
      </c>
      <c r="EB317" s="21">
        <v>7306345.9800000004</v>
      </c>
      <c r="EC317" s="21">
        <v>0</v>
      </c>
      <c r="ED317" s="21" t="s">
        <v>16</v>
      </c>
      <c r="EE317" s="58">
        <v>0.1</v>
      </c>
      <c r="EF317" s="58">
        <v>0.1</v>
      </c>
      <c r="EG317" s="20" t="s">
        <v>316</v>
      </c>
      <c r="EH317" s="21"/>
      <c r="EI317" s="21">
        <v>5</v>
      </c>
      <c r="EJ317" s="21">
        <v>5</v>
      </c>
      <c r="EK317" s="21">
        <v>3</v>
      </c>
      <c r="EL317" s="21" t="s">
        <v>2806</v>
      </c>
      <c r="EM317" s="64" t="s">
        <v>4496</v>
      </c>
      <c r="EN317" s="20" t="s">
        <v>16</v>
      </c>
      <c r="EO317" s="21" t="s">
        <v>4676</v>
      </c>
      <c r="EP317" s="20" t="s">
        <v>16</v>
      </c>
      <c r="EQ317" s="21">
        <v>0</v>
      </c>
      <c r="ER317" s="21" t="s">
        <v>2447</v>
      </c>
      <c r="ES317" s="64" t="s">
        <v>4541</v>
      </c>
      <c r="ET317" s="64">
        <v>38</v>
      </c>
      <c r="EU317" s="25">
        <v>3810</v>
      </c>
      <c r="EV317" s="64" t="s">
        <v>365</v>
      </c>
      <c r="EW317" s="64" t="s">
        <v>251</v>
      </c>
      <c r="EX317" s="64">
        <v>14</v>
      </c>
      <c r="EY317" s="73">
        <v>1</v>
      </c>
      <c r="EZ317" s="21"/>
      <c r="FB317" s="73"/>
    </row>
    <row r="318" spans="1:158" s="64" customFormat="1" ht="15" customHeight="1" x14ac:dyDescent="0.2">
      <c r="A318" s="64" t="s">
        <v>4441</v>
      </c>
      <c r="B318" s="64" t="s">
        <v>4407</v>
      </c>
      <c r="C318" s="64">
        <v>49197000</v>
      </c>
      <c r="D318" s="64" t="s">
        <v>4441</v>
      </c>
      <c r="E318" s="64" t="s">
        <v>4511</v>
      </c>
      <c r="F318" s="64" t="s">
        <v>4407</v>
      </c>
      <c r="G318" s="54" t="s">
        <v>194</v>
      </c>
      <c r="H318" s="64">
        <v>6220</v>
      </c>
      <c r="I318" s="64" t="s">
        <v>358</v>
      </c>
      <c r="J318" s="64" t="s">
        <v>4497</v>
      </c>
      <c r="K318" s="21">
        <v>1</v>
      </c>
      <c r="L318" s="23">
        <v>1</v>
      </c>
      <c r="M318" s="23">
        <v>2</v>
      </c>
      <c r="N318" s="21">
        <v>1</v>
      </c>
      <c r="O318" s="64" t="s">
        <v>4468</v>
      </c>
      <c r="P318" s="64" t="s">
        <v>4590</v>
      </c>
      <c r="Q318" s="64" t="s">
        <v>4570</v>
      </c>
      <c r="R318" s="64" t="s">
        <v>4542</v>
      </c>
      <c r="S318" s="64">
        <v>546</v>
      </c>
      <c r="T318" s="25">
        <v>6760</v>
      </c>
      <c r="U318" s="64" t="s">
        <v>695</v>
      </c>
      <c r="V318" s="64" t="s">
        <v>251</v>
      </c>
      <c r="W318" s="62">
        <v>37259</v>
      </c>
      <c r="X318" s="21">
        <v>132</v>
      </c>
      <c r="Y318" s="21" t="s">
        <v>251</v>
      </c>
      <c r="Z318" s="20" t="str">
        <f t="shared" si="67"/>
        <v>-</v>
      </c>
      <c r="AA318" s="80" t="s">
        <v>4785</v>
      </c>
      <c r="AB318" s="20">
        <v>46101</v>
      </c>
      <c r="AC318" s="21">
        <v>49197000</v>
      </c>
      <c r="AD318" s="21" t="s">
        <v>281</v>
      </c>
      <c r="AE318" s="20" t="s">
        <v>16</v>
      </c>
      <c r="AF318" s="20" t="s">
        <v>16</v>
      </c>
      <c r="AG318" s="20" t="s">
        <v>16</v>
      </c>
      <c r="AH318" s="20" t="s">
        <v>16</v>
      </c>
      <c r="AI318" s="20" t="s">
        <v>16</v>
      </c>
      <c r="AJ318" s="20" t="s">
        <v>16</v>
      </c>
      <c r="AK318" s="20" t="s">
        <v>16</v>
      </c>
      <c r="AL318" s="20" t="s">
        <v>16</v>
      </c>
      <c r="AM318" s="20" t="s">
        <v>16</v>
      </c>
      <c r="AN318" s="20" t="s">
        <v>16</v>
      </c>
      <c r="AO318" s="20" t="s">
        <v>16</v>
      </c>
      <c r="AP318" s="21" t="s">
        <v>4682</v>
      </c>
      <c r="AQ318" s="26">
        <v>42830</v>
      </c>
      <c r="AR318" s="26" t="s">
        <v>16</v>
      </c>
      <c r="AS318" s="21" t="s">
        <v>16</v>
      </c>
      <c r="AT318" s="26">
        <v>42861</v>
      </c>
      <c r="AU318" s="26" t="s">
        <v>4683</v>
      </c>
      <c r="AV318" s="26" t="s">
        <v>16</v>
      </c>
      <c r="AW318" s="28" t="s">
        <v>16</v>
      </c>
      <c r="AX318" s="28" t="s">
        <v>16</v>
      </c>
      <c r="AY318" s="28" t="s">
        <v>16</v>
      </c>
      <c r="AZ318" s="28" t="s">
        <v>16</v>
      </c>
      <c r="BA318" s="28" t="s">
        <v>16</v>
      </c>
      <c r="BB318" s="21">
        <v>1</v>
      </c>
      <c r="BC318" s="26" t="s">
        <v>4711</v>
      </c>
      <c r="BD318" s="26">
        <v>44036</v>
      </c>
      <c r="BE318" s="21" t="s">
        <v>4700</v>
      </c>
      <c r="BF318" s="64" t="s">
        <v>4497</v>
      </c>
      <c r="BG318" s="58">
        <v>0.4</v>
      </c>
      <c r="BH318" s="21">
        <v>22827408</v>
      </c>
      <c r="BI318" s="21">
        <v>1</v>
      </c>
      <c r="BJ318" s="21">
        <v>1</v>
      </c>
      <c r="BK318" s="21" t="s">
        <v>16</v>
      </c>
      <c r="BL318" s="21" t="s">
        <v>16</v>
      </c>
      <c r="BM318" s="21">
        <v>2</v>
      </c>
      <c r="BN318" s="21" t="s">
        <v>16</v>
      </c>
      <c r="BO318" s="21" t="s">
        <v>16</v>
      </c>
      <c r="BP318" s="21" t="s">
        <v>16</v>
      </c>
      <c r="BQ318" s="21" t="s">
        <v>16</v>
      </c>
      <c r="BR318" s="21" t="s">
        <v>16</v>
      </c>
      <c r="BS318" s="21" t="s">
        <v>16</v>
      </c>
      <c r="BT318" s="21">
        <v>28</v>
      </c>
      <c r="BU318" s="21">
        <v>14</v>
      </c>
      <c r="BV318" s="21">
        <v>1</v>
      </c>
      <c r="BW318" s="21">
        <v>1</v>
      </c>
      <c r="BX318" s="21">
        <v>0</v>
      </c>
      <c r="BY318" s="21" t="s">
        <v>16</v>
      </c>
      <c r="BZ318" s="21" t="s">
        <v>16</v>
      </c>
      <c r="CA318" s="21" t="s">
        <v>16</v>
      </c>
      <c r="CB318" s="21">
        <v>0</v>
      </c>
      <c r="CC318" s="21">
        <v>0</v>
      </c>
      <c r="CD318" s="21">
        <v>0</v>
      </c>
      <c r="CE318" s="20">
        <f t="shared" si="68"/>
        <v>0</v>
      </c>
      <c r="CF318" s="20" t="str">
        <f t="shared" si="77"/>
        <v>YES</v>
      </c>
      <c r="CG318" s="20" t="str">
        <f t="shared" si="78"/>
        <v>YES</v>
      </c>
      <c r="CH318" s="21">
        <v>1</v>
      </c>
      <c r="CI318" s="21">
        <v>0</v>
      </c>
      <c r="CJ318" s="21" t="s">
        <v>16</v>
      </c>
      <c r="CK318" s="21" t="s">
        <v>4864</v>
      </c>
      <c r="CL318" s="21" t="s">
        <v>16</v>
      </c>
      <c r="CM318" s="21" t="s">
        <v>16</v>
      </c>
      <c r="CN318" s="21" t="s">
        <v>16</v>
      </c>
      <c r="CO318" s="21" t="s">
        <v>16</v>
      </c>
      <c r="CP318" s="21" t="s">
        <v>16</v>
      </c>
      <c r="CQ318" s="21" t="s">
        <v>16</v>
      </c>
      <c r="CR318" s="21" t="s">
        <v>16</v>
      </c>
      <c r="CS318" s="63">
        <v>49197000</v>
      </c>
      <c r="CT318" s="79">
        <f>IF(OR(CS318="",CS318="-"),"NA",IF(CS318&gt;10000000000,1,IF(CS318&gt;3000000000,2,IF(CS318&gt;1000000000,3,IF(CS318&gt;600000000,4,IF(CS318&gt;200000000,5,IF(CS318&gt;100000000,6,IF(CS318&gt;50000000,7,IF(CS318&gt;30000000,8,IF(CS318&gt;10000000,9,IF(CS318&gt;7000000,10,IF(CS318&gt;4000000,11,IF(CS318&gt;2000000,12,IF(CS318&gt;1000000,13,IF(CS318&gt;700000,14,IF(CS318&gt;600000,15,IF(CS318&gt;500000,16,IF(CS318&gt;400000,17,IF(CS318&gt;300000,18,IF(CS318&gt;200000,19,IF(CS318&gt;=0,20,ERROR”)))))))))))))))))))))</f>
        <v>8</v>
      </c>
      <c r="CU318" s="63">
        <v>49197000</v>
      </c>
      <c r="CV318" s="27">
        <f t="shared" si="66"/>
        <v>0</v>
      </c>
      <c r="CW318" s="57">
        <f t="shared" si="82"/>
        <v>0</v>
      </c>
      <c r="CX318" s="57">
        <f t="shared" si="83"/>
        <v>1</v>
      </c>
      <c r="CY318" s="21">
        <f t="shared" si="84"/>
        <v>0</v>
      </c>
      <c r="CZ318" s="64">
        <v>51</v>
      </c>
      <c r="DA318" s="66">
        <f>IF(OR(CZ318="",CZ318="-"),"NA",IF(CZ318&gt;300,1,IF(CZ318&gt;200,2,IF(CZ318&gt;100,3,IF(CZ318&gt;50,4,IF(CZ318&gt;40,5,IF(CZ318&gt;30,6,IF(CZ318&gt;20,7,IF(CZ318&gt;10,8,IF(CZ318&lt;=9,9,”ERROR”))))))))))</f>
        <v>4</v>
      </c>
      <c r="DB318" s="21">
        <v>1095</v>
      </c>
      <c r="DC318" s="20">
        <f t="shared" si="80"/>
        <v>36.5</v>
      </c>
      <c r="DD318" s="59">
        <v>2.5000000000000001E-2</v>
      </c>
      <c r="DE318" s="21">
        <v>0</v>
      </c>
      <c r="DF318" s="21"/>
      <c r="DG318" s="33">
        <v>0</v>
      </c>
      <c r="DH318" s="33">
        <v>0</v>
      </c>
      <c r="DI318" s="33" t="s">
        <v>16</v>
      </c>
      <c r="DJ318" s="33"/>
      <c r="DK318" s="33" t="s">
        <v>16</v>
      </c>
      <c r="DL318" s="33" t="s">
        <v>16</v>
      </c>
      <c r="DM318" s="33" t="s">
        <v>16</v>
      </c>
      <c r="DN318" s="33"/>
      <c r="DO318" s="33">
        <f t="shared" si="69"/>
        <v>1</v>
      </c>
      <c r="DP318" s="33">
        <f t="shared" si="70"/>
        <v>1</v>
      </c>
      <c r="DQ318" s="33">
        <f t="shared" si="71"/>
        <v>0</v>
      </c>
      <c r="DR318" s="33">
        <f t="shared" si="72"/>
        <v>0</v>
      </c>
      <c r="DS318" s="27">
        <f t="shared" si="73"/>
        <v>49197000</v>
      </c>
      <c r="DT318" s="27">
        <f t="shared" si="74"/>
        <v>49197000</v>
      </c>
      <c r="DU318" s="27">
        <f t="shared" si="75"/>
        <v>0</v>
      </c>
      <c r="DV318" s="27">
        <f t="shared" si="76"/>
        <v>0</v>
      </c>
      <c r="DW318" s="27">
        <f t="shared" si="81"/>
        <v>49197000</v>
      </c>
      <c r="DX318" s="21">
        <v>19</v>
      </c>
      <c r="DY318" s="21">
        <v>101</v>
      </c>
      <c r="DZ318" s="21">
        <v>13</v>
      </c>
      <c r="EA318" s="21" t="s">
        <v>16</v>
      </c>
      <c r="EB318" s="63">
        <v>49197000</v>
      </c>
      <c r="EC318" s="58">
        <v>0.3</v>
      </c>
      <c r="ED318" s="21" t="s">
        <v>4627</v>
      </c>
      <c r="EE318" s="21">
        <v>0</v>
      </c>
      <c r="EF318" s="58">
        <v>0.1</v>
      </c>
      <c r="EG318" s="21" t="s">
        <v>1045</v>
      </c>
      <c r="EH318" s="21"/>
      <c r="EI318" s="21">
        <v>2</v>
      </c>
      <c r="EJ318" s="21">
        <v>1</v>
      </c>
      <c r="EK318" s="21">
        <v>0</v>
      </c>
      <c r="EL318" s="21" t="s">
        <v>281</v>
      </c>
      <c r="EM318" s="64" t="s">
        <v>4497</v>
      </c>
      <c r="EN318" s="20" t="s">
        <v>16</v>
      </c>
      <c r="EO318" s="20" t="s">
        <v>16</v>
      </c>
      <c r="EP318" s="20" t="s">
        <v>16</v>
      </c>
      <c r="EQ318" s="21">
        <v>28</v>
      </c>
      <c r="ER318" s="21" t="s">
        <v>4629</v>
      </c>
      <c r="ES318" s="64" t="s">
        <v>4542</v>
      </c>
      <c r="ET318" s="64">
        <v>546</v>
      </c>
      <c r="EU318" s="25">
        <v>6760</v>
      </c>
      <c r="EV318" s="64" t="s">
        <v>695</v>
      </c>
      <c r="EW318" s="64" t="s">
        <v>251</v>
      </c>
      <c r="EX318" s="64">
        <v>10</v>
      </c>
      <c r="EY318" s="73">
        <v>0</v>
      </c>
      <c r="EZ318" s="21"/>
      <c r="FB318" s="73"/>
    </row>
    <row r="319" spans="1:158" s="64" customFormat="1" ht="15" customHeight="1" x14ac:dyDescent="0.2">
      <c r="A319" s="64" t="s">
        <v>16</v>
      </c>
      <c r="B319" s="64" t="s">
        <v>4407</v>
      </c>
      <c r="C319" s="64" t="s">
        <v>16</v>
      </c>
      <c r="D319" s="64" t="s">
        <v>16</v>
      </c>
      <c r="E319" s="64" t="s">
        <v>16</v>
      </c>
      <c r="F319" s="64" t="s">
        <v>4407</v>
      </c>
      <c r="G319" s="20" t="s">
        <v>194</v>
      </c>
      <c r="H319" s="64">
        <v>6221</v>
      </c>
      <c r="I319" s="64" t="s">
        <v>358</v>
      </c>
      <c r="J319" s="64" t="s">
        <v>4497</v>
      </c>
      <c r="K319" s="21">
        <v>1</v>
      </c>
      <c r="L319" s="23">
        <v>1</v>
      </c>
      <c r="M319" s="23">
        <v>2</v>
      </c>
      <c r="N319" s="23">
        <v>2</v>
      </c>
      <c r="O319" s="64" t="s">
        <v>4627</v>
      </c>
      <c r="P319" s="64" t="s">
        <v>4633</v>
      </c>
      <c r="Q319" s="64" t="s">
        <v>4628</v>
      </c>
      <c r="R319" s="64" t="s">
        <v>4632</v>
      </c>
      <c r="S319" s="64">
        <v>301</v>
      </c>
      <c r="T319" s="25">
        <v>11520</v>
      </c>
      <c r="U319" s="64" t="s">
        <v>787</v>
      </c>
      <c r="V319" s="64" t="s">
        <v>251</v>
      </c>
      <c r="W319" s="21" t="s">
        <v>4630</v>
      </c>
      <c r="X319" s="21">
        <v>11</v>
      </c>
      <c r="Y319" s="21" t="s">
        <v>251</v>
      </c>
      <c r="Z319" s="20" t="str">
        <f t="shared" si="67"/>
        <v>-</v>
      </c>
      <c r="AA319" s="64" t="s">
        <v>4786</v>
      </c>
      <c r="AB319" s="20">
        <v>46101</v>
      </c>
      <c r="AC319" s="21">
        <v>49197000</v>
      </c>
      <c r="AD319" s="21" t="s">
        <v>281</v>
      </c>
      <c r="AE319" s="20" t="s">
        <v>16</v>
      </c>
      <c r="AF319" s="20" t="s">
        <v>16</v>
      </c>
      <c r="AG319" s="20" t="s">
        <v>16</v>
      </c>
      <c r="AH319" s="20" t="s">
        <v>16</v>
      </c>
      <c r="AI319" s="20" t="s">
        <v>16</v>
      </c>
      <c r="AJ319" s="20" t="s">
        <v>16</v>
      </c>
      <c r="AK319" s="20" t="s">
        <v>16</v>
      </c>
      <c r="AL319" s="20" t="s">
        <v>16</v>
      </c>
      <c r="AM319" s="20" t="s">
        <v>16</v>
      </c>
      <c r="AN319" s="20" t="s">
        <v>16</v>
      </c>
      <c r="AO319" s="20" t="s">
        <v>16</v>
      </c>
      <c r="AP319" s="21"/>
      <c r="AQ319" s="26"/>
      <c r="AR319" s="26" t="s">
        <v>16</v>
      </c>
      <c r="AS319" s="21" t="s">
        <v>16</v>
      </c>
      <c r="AT319" s="26" t="s">
        <v>16</v>
      </c>
      <c r="AU319" s="26" t="s">
        <v>16</v>
      </c>
      <c r="AV319" s="21" t="s">
        <v>16</v>
      </c>
      <c r="AW319" s="21" t="s">
        <v>16</v>
      </c>
      <c r="AX319" s="21" t="s">
        <v>16</v>
      </c>
      <c r="AY319" s="28" t="s">
        <v>16</v>
      </c>
      <c r="AZ319" s="28" t="s">
        <v>16</v>
      </c>
      <c r="BA319" s="28" t="s">
        <v>16</v>
      </c>
      <c r="BB319" s="28" t="s">
        <v>16</v>
      </c>
      <c r="BC319" s="28" t="s">
        <v>16</v>
      </c>
      <c r="BD319" s="28" t="s">
        <v>16</v>
      </c>
      <c r="BE319" s="28" t="s">
        <v>16</v>
      </c>
      <c r="BF319" s="28" t="s">
        <v>16</v>
      </c>
      <c r="BG319" s="28" t="s">
        <v>16</v>
      </c>
      <c r="BH319" s="28" t="s">
        <v>16</v>
      </c>
      <c r="BI319" s="28" t="s">
        <v>16</v>
      </c>
      <c r="BJ319" s="28" t="s">
        <v>16</v>
      </c>
      <c r="BK319" s="21" t="s">
        <v>16</v>
      </c>
      <c r="BL319" s="21" t="s">
        <v>16</v>
      </c>
      <c r="BM319" s="28" t="s">
        <v>16</v>
      </c>
      <c r="BN319" s="28" t="s">
        <v>16</v>
      </c>
      <c r="BO319" s="28" t="s">
        <v>16</v>
      </c>
      <c r="BP319" s="28" t="s">
        <v>16</v>
      </c>
      <c r="BQ319" s="28" t="s">
        <v>16</v>
      </c>
      <c r="BR319" s="28" t="s">
        <v>16</v>
      </c>
      <c r="BS319" s="28" t="s">
        <v>16</v>
      </c>
      <c r="BT319" s="28" t="s">
        <v>16</v>
      </c>
      <c r="BU319" s="28" t="s">
        <v>16</v>
      </c>
      <c r="BV319" s="21">
        <v>1</v>
      </c>
      <c r="BW319" s="21">
        <v>1</v>
      </c>
      <c r="BX319" s="21">
        <v>0</v>
      </c>
      <c r="BY319" s="21" t="s">
        <v>16</v>
      </c>
      <c r="BZ319" s="21" t="s">
        <v>16</v>
      </c>
      <c r="CA319" s="21" t="s">
        <v>16</v>
      </c>
      <c r="CB319" s="21">
        <v>0</v>
      </c>
      <c r="CC319" s="21">
        <v>0</v>
      </c>
      <c r="CD319" s="21">
        <v>0</v>
      </c>
      <c r="CE319" s="20">
        <f t="shared" si="68"/>
        <v>0</v>
      </c>
      <c r="CF319" s="20" t="str">
        <f t="shared" si="77"/>
        <v>YES</v>
      </c>
      <c r="CG319" s="20" t="str">
        <f t="shared" si="78"/>
        <v>YES</v>
      </c>
      <c r="CH319" s="21">
        <v>1</v>
      </c>
      <c r="CI319" s="28" t="s">
        <v>16</v>
      </c>
      <c r="CJ319" s="28" t="s">
        <v>16</v>
      </c>
      <c r="CK319" s="28" t="s">
        <v>4864</v>
      </c>
      <c r="CL319" s="28" t="s">
        <v>16</v>
      </c>
      <c r="CM319" s="28" t="s">
        <v>16</v>
      </c>
      <c r="CN319" s="28" t="s">
        <v>16</v>
      </c>
      <c r="CO319" s="28" t="s">
        <v>16</v>
      </c>
      <c r="CP319" s="28" t="s">
        <v>16</v>
      </c>
      <c r="CQ319" s="28" t="s">
        <v>16</v>
      </c>
      <c r="CR319" s="28" t="s">
        <v>16</v>
      </c>
      <c r="CS319" s="63">
        <v>49197000</v>
      </c>
      <c r="CT319" s="79">
        <f>IF(OR(CS319="",CS319="-"),"NA",IF(CS319&gt;10000000000,1,IF(CS319&gt;3000000000,2,IF(CS319&gt;1000000000,3,IF(CS319&gt;600000000,4,IF(CS319&gt;200000000,5,IF(CS319&gt;100000000,6,IF(CS319&gt;50000000,7,IF(CS319&gt;30000000,8,IF(CS319&gt;10000000,9,IF(CS319&gt;7000000,10,IF(CS319&gt;4000000,11,IF(CS319&gt;2000000,12,IF(CS319&gt;1000000,13,IF(CS319&gt;700000,14,IF(CS319&gt;600000,15,IF(CS319&gt;500000,16,IF(CS319&gt;400000,17,IF(CS319&gt;300000,18,IF(CS319&gt;200000,19,IF(CS319&gt;=0,20,ERROR”)))))))))))))))))))))</f>
        <v>8</v>
      </c>
      <c r="CU319" s="21" t="s">
        <v>16</v>
      </c>
      <c r="CV319" s="27">
        <f t="shared" si="66"/>
        <v>0</v>
      </c>
      <c r="CW319" s="57" t="s">
        <v>16</v>
      </c>
      <c r="CX319" s="57" t="s">
        <v>16</v>
      </c>
      <c r="CY319" s="21" t="s">
        <v>16</v>
      </c>
      <c r="CZ319" s="64" t="s">
        <v>16</v>
      </c>
      <c r="DA319" s="66" t="s">
        <v>16</v>
      </c>
      <c r="DB319" s="21" t="s">
        <v>16</v>
      </c>
      <c r="DC319" s="20" t="s">
        <v>16</v>
      </c>
      <c r="DD319" s="21" t="s">
        <v>16</v>
      </c>
      <c r="DE319" s="21" t="s">
        <v>16</v>
      </c>
      <c r="DF319" s="21"/>
      <c r="DG319" s="21" t="s">
        <v>16</v>
      </c>
      <c r="DH319" s="21" t="s">
        <v>16</v>
      </c>
      <c r="DI319" s="33" t="s">
        <v>16</v>
      </c>
      <c r="DJ319" s="33"/>
      <c r="DK319" s="33" t="s">
        <v>16</v>
      </c>
      <c r="DL319" s="33" t="s">
        <v>16</v>
      </c>
      <c r="DM319" s="33" t="s">
        <v>16</v>
      </c>
      <c r="DN319" s="33"/>
      <c r="DO319" s="33">
        <f t="shared" si="69"/>
        <v>1</v>
      </c>
      <c r="DP319" s="33">
        <f t="shared" si="70"/>
        <v>1</v>
      </c>
      <c r="DQ319" s="33">
        <f t="shared" si="71"/>
        <v>0</v>
      </c>
      <c r="DR319" s="33">
        <f t="shared" si="72"/>
        <v>0</v>
      </c>
      <c r="DS319" s="27">
        <f t="shared" si="73"/>
        <v>49197000</v>
      </c>
      <c r="DT319" s="27">
        <f t="shared" si="74"/>
        <v>49197000</v>
      </c>
      <c r="DU319" s="27">
        <f t="shared" si="75"/>
        <v>0</v>
      </c>
      <c r="DV319" s="27">
        <f t="shared" si="76"/>
        <v>0</v>
      </c>
      <c r="DW319" s="27">
        <f t="shared" si="81"/>
        <v>49197000</v>
      </c>
      <c r="DX319" s="21"/>
      <c r="DY319" s="21"/>
      <c r="DZ319" s="21"/>
      <c r="EA319" s="21"/>
      <c r="EB319" s="21" t="s">
        <v>16</v>
      </c>
      <c r="EC319" s="58"/>
      <c r="ED319" s="21"/>
      <c r="EE319" s="58"/>
      <c r="EF319" s="58"/>
      <c r="EG319" s="21"/>
      <c r="EH319" s="21"/>
      <c r="EI319" s="21" t="s">
        <v>16</v>
      </c>
      <c r="EJ319" s="28" t="s">
        <v>16</v>
      </c>
      <c r="EK319" s="28" t="s">
        <v>16</v>
      </c>
      <c r="EL319" s="21" t="s">
        <v>281</v>
      </c>
      <c r="EM319" s="28" t="s">
        <v>16</v>
      </c>
      <c r="EN319" s="20" t="s">
        <v>16</v>
      </c>
      <c r="EO319" s="20" t="s">
        <v>16</v>
      </c>
      <c r="EP319" s="20" t="s">
        <v>16</v>
      </c>
      <c r="EQ319" s="28" t="s">
        <v>16</v>
      </c>
      <c r="ER319" s="21" t="s">
        <v>4631</v>
      </c>
      <c r="ES319" s="64" t="s">
        <v>4632</v>
      </c>
      <c r="ET319" s="64">
        <v>301</v>
      </c>
      <c r="EU319" s="25">
        <v>11520</v>
      </c>
      <c r="EV319" s="64" t="s">
        <v>787</v>
      </c>
      <c r="EW319" s="64" t="s">
        <v>251</v>
      </c>
      <c r="EX319" s="64" t="s">
        <v>16</v>
      </c>
      <c r="EY319" s="73" t="s">
        <v>16</v>
      </c>
      <c r="EZ319" s="21"/>
      <c r="FB319" s="73"/>
    </row>
    <row r="320" spans="1:158" s="64" customFormat="1" ht="15" customHeight="1" x14ac:dyDescent="0.2">
      <c r="A320" s="64" t="s">
        <v>4442</v>
      </c>
      <c r="B320" s="64" t="s">
        <v>4408</v>
      </c>
      <c r="C320" s="64">
        <v>43379962.990000002</v>
      </c>
      <c r="D320" s="64" t="s">
        <v>4442</v>
      </c>
      <c r="E320" s="64" t="s">
        <v>4512</v>
      </c>
      <c r="F320" s="64" t="s">
        <v>4408</v>
      </c>
      <c r="G320" s="54" t="s">
        <v>194</v>
      </c>
      <c r="H320" s="64">
        <v>6220</v>
      </c>
      <c r="I320" s="64" t="s">
        <v>358</v>
      </c>
      <c r="J320" s="64" t="s">
        <v>4498</v>
      </c>
      <c r="K320" s="21">
        <v>1</v>
      </c>
      <c r="L320" s="23">
        <v>1</v>
      </c>
      <c r="M320" s="23">
        <v>2</v>
      </c>
      <c r="N320" s="21">
        <v>1</v>
      </c>
      <c r="O320" s="64" t="s">
        <v>4469</v>
      </c>
      <c r="P320" s="64" t="s">
        <v>4521</v>
      </c>
      <c r="Q320" s="64" t="s">
        <v>4571</v>
      </c>
      <c r="R320" s="64" t="s">
        <v>4543</v>
      </c>
      <c r="S320" s="64">
        <v>300</v>
      </c>
      <c r="T320" s="25">
        <v>6600</v>
      </c>
      <c r="U320" s="64" t="s">
        <v>695</v>
      </c>
      <c r="V320" s="64" t="s">
        <v>251</v>
      </c>
      <c r="W320" s="62">
        <v>41032</v>
      </c>
      <c r="X320" s="21">
        <v>89</v>
      </c>
      <c r="Y320" s="21" t="s">
        <v>251</v>
      </c>
      <c r="Z320" s="20">
        <f t="shared" si="67"/>
        <v>1798</v>
      </c>
      <c r="AA320" s="64" t="s">
        <v>4787</v>
      </c>
      <c r="AB320" s="20">
        <v>46101</v>
      </c>
      <c r="AC320" s="21">
        <v>49137931.030000001</v>
      </c>
      <c r="AD320" s="21" t="s">
        <v>281</v>
      </c>
      <c r="AE320" s="20" t="s">
        <v>16</v>
      </c>
      <c r="AF320" s="20" t="s">
        <v>16</v>
      </c>
      <c r="AG320" s="20" t="s">
        <v>16</v>
      </c>
      <c r="AH320" s="20" t="s">
        <v>16</v>
      </c>
      <c r="AI320" s="20" t="s">
        <v>16</v>
      </c>
      <c r="AJ320" s="20" t="s">
        <v>16</v>
      </c>
      <c r="AK320" s="20" t="s">
        <v>16</v>
      </c>
      <c r="AL320" s="20" t="s">
        <v>16</v>
      </c>
      <c r="AM320" s="20" t="s">
        <v>16</v>
      </c>
      <c r="AN320" s="20" t="s">
        <v>16</v>
      </c>
      <c r="AO320" s="20" t="s">
        <v>16</v>
      </c>
      <c r="AP320" s="61">
        <v>42768</v>
      </c>
      <c r="AQ320" s="26">
        <v>42918</v>
      </c>
      <c r="AR320" s="26" t="s">
        <v>16</v>
      </c>
      <c r="AS320" s="21" t="s">
        <v>16</v>
      </c>
      <c r="AT320" s="26" t="s">
        <v>4684</v>
      </c>
      <c r="AU320" s="26">
        <v>42776</v>
      </c>
      <c r="AV320" s="26" t="s">
        <v>16</v>
      </c>
      <c r="AW320" s="28" t="s">
        <v>16</v>
      </c>
      <c r="AX320" s="28" t="s">
        <v>16</v>
      </c>
      <c r="AY320" s="28" t="s">
        <v>16</v>
      </c>
      <c r="AZ320" s="28" t="s">
        <v>16</v>
      </c>
      <c r="BA320" s="28" t="s">
        <v>16</v>
      </c>
      <c r="BB320" s="21">
        <v>1</v>
      </c>
      <c r="BC320" s="26">
        <v>42830</v>
      </c>
      <c r="BD320" s="26">
        <v>43132</v>
      </c>
      <c r="BE320" s="62">
        <v>42889</v>
      </c>
      <c r="BF320" s="64" t="s">
        <v>4498</v>
      </c>
      <c r="BG320" s="58">
        <v>0.5</v>
      </c>
      <c r="BH320" s="21">
        <v>24372898.940000001</v>
      </c>
      <c r="BI320" s="21">
        <v>1</v>
      </c>
      <c r="BJ320" s="21">
        <v>5</v>
      </c>
      <c r="BK320" s="21" t="s">
        <v>16</v>
      </c>
      <c r="BL320" s="21" t="s">
        <v>16</v>
      </c>
      <c r="BM320" s="21">
        <v>1</v>
      </c>
      <c r="BN320" s="28" t="s">
        <v>16</v>
      </c>
      <c r="BO320" s="28" t="s">
        <v>16</v>
      </c>
      <c r="BP320" s="28" t="s">
        <v>16</v>
      </c>
      <c r="BQ320" s="28" t="s">
        <v>16</v>
      </c>
      <c r="BR320" s="28" t="s">
        <v>16</v>
      </c>
      <c r="BS320" s="28" t="s">
        <v>16</v>
      </c>
      <c r="BT320" s="21">
        <v>6</v>
      </c>
      <c r="BU320" s="21">
        <v>6</v>
      </c>
      <c r="BV320" s="21">
        <v>1</v>
      </c>
      <c r="BW320" s="21">
        <v>2</v>
      </c>
      <c r="BX320" s="21">
        <v>1</v>
      </c>
      <c r="BY320" s="21">
        <v>3</v>
      </c>
      <c r="BZ320" s="21" t="s">
        <v>16</v>
      </c>
      <c r="CA320" s="21" t="s">
        <v>16</v>
      </c>
      <c r="CB320" s="21">
        <v>0</v>
      </c>
      <c r="CC320" s="21">
        <v>0</v>
      </c>
      <c r="CD320" s="21">
        <v>1</v>
      </c>
      <c r="CE320" s="20">
        <f t="shared" si="68"/>
        <v>1</v>
      </c>
      <c r="CF320" s="20" t="str">
        <f t="shared" si="77"/>
        <v>YES</v>
      </c>
      <c r="CG320" s="20" t="str">
        <f t="shared" si="78"/>
        <v>YES</v>
      </c>
      <c r="CH320" s="21">
        <v>1</v>
      </c>
      <c r="CI320" s="21">
        <v>1</v>
      </c>
      <c r="CJ320" s="21" t="s">
        <v>16</v>
      </c>
      <c r="CK320" s="21" t="s">
        <v>4864</v>
      </c>
      <c r="CL320" s="21" t="s">
        <v>16</v>
      </c>
      <c r="CM320" s="28" t="s">
        <v>16</v>
      </c>
      <c r="CN320" s="28" t="s">
        <v>16</v>
      </c>
      <c r="CO320" s="28" t="s">
        <v>16</v>
      </c>
      <c r="CP320" s="28" t="s">
        <v>16</v>
      </c>
      <c r="CQ320" s="28" t="s">
        <v>16</v>
      </c>
      <c r="CR320" s="28" t="s">
        <v>16</v>
      </c>
      <c r="CS320" s="63">
        <v>43379962.990000002</v>
      </c>
      <c r="CT320" s="79">
        <f>IF(OR(CS320="",CS320="-"),"NA",IF(CS320&gt;10000000000,1,IF(CS320&gt;3000000000,2,IF(CS320&gt;1000000000,3,IF(CS320&gt;600000000,4,IF(CS320&gt;200000000,5,IF(CS320&gt;100000000,6,IF(CS320&gt;50000000,7,IF(CS320&gt;30000000,8,IF(CS320&gt;10000000,9,IF(CS320&gt;7000000,10,IF(CS320&gt;4000000,11,IF(CS320&gt;2000000,12,IF(CS320&gt;1000000,13,IF(CS320&gt;700000,14,IF(CS320&gt;600000,15,IF(CS320&gt;500000,16,IF(CS320&gt;400000,17,IF(CS320&gt;300000,18,IF(CS320&gt;200000,19,IF(CS320&gt;=0,20,ERROR”)))))))))))))))))))))</f>
        <v>8</v>
      </c>
      <c r="CU320" s="63">
        <v>43379962.990000002</v>
      </c>
      <c r="CV320" s="27">
        <f t="shared" si="66"/>
        <v>5757968.0399999991</v>
      </c>
      <c r="CW320" s="57">
        <f t="shared" si="82"/>
        <v>0.11717970047384794</v>
      </c>
      <c r="CX320" s="57">
        <f t="shared" si="83"/>
        <v>0.88282029952615204</v>
      </c>
      <c r="CY320" s="21">
        <f t="shared" si="84"/>
        <v>5757968.0399999991</v>
      </c>
      <c r="CZ320" s="64">
        <v>32</v>
      </c>
      <c r="DA320" s="66">
        <f>IF(OR(CZ320="",CZ320="-"),"NA",IF(CZ320&gt;300,1,IF(CZ320&gt;200,2,IF(CZ320&gt;100,3,IF(CZ320&gt;50,4,IF(CZ320&gt;40,5,IF(CZ320&gt;30,6,IF(CZ320&gt;20,7,IF(CZ320&gt;10,8,IF(CZ320&lt;=9,9,”ERROR”))))))))))</f>
        <v>6</v>
      </c>
      <c r="DB320" s="21">
        <v>303</v>
      </c>
      <c r="DC320" s="20">
        <f t="shared" si="80"/>
        <v>10.1</v>
      </c>
      <c r="DD320" s="58">
        <v>0.1</v>
      </c>
      <c r="DE320" s="21">
        <v>1</v>
      </c>
      <c r="DF320" s="21">
        <v>1</v>
      </c>
      <c r="DG320" s="21" t="s">
        <v>4770</v>
      </c>
      <c r="DH320" s="21">
        <v>6</v>
      </c>
      <c r="DI320" s="20">
        <v>2</v>
      </c>
      <c r="DJ320" s="20">
        <v>2</v>
      </c>
      <c r="DK320" s="33" t="s">
        <v>16</v>
      </c>
      <c r="DL320" s="33" t="s">
        <v>16</v>
      </c>
      <c r="DM320" s="33" t="s">
        <v>16</v>
      </c>
      <c r="DN320" s="33"/>
      <c r="DO320" s="33">
        <f t="shared" si="69"/>
        <v>1</v>
      </c>
      <c r="DP320" s="33">
        <f t="shared" si="70"/>
        <v>1</v>
      </c>
      <c r="DQ320" s="33">
        <f t="shared" si="71"/>
        <v>0</v>
      </c>
      <c r="DR320" s="33">
        <f t="shared" si="72"/>
        <v>0</v>
      </c>
      <c r="DS320" s="27">
        <f t="shared" si="73"/>
        <v>43379962.990000002</v>
      </c>
      <c r="DT320" s="27">
        <f t="shared" si="74"/>
        <v>43379962.990000002</v>
      </c>
      <c r="DU320" s="27">
        <f t="shared" si="75"/>
        <v>0</v>
      </c>
      <c r="DV320" s="27">
        <f t="shared" si="76"/>
        <v>0</v>
      </c>
      <c r="DW320" s="27">
        <f t="shared" si="81"/>
        <v>43379962.990000002</v>
      </c>
      <c r="DX320" s="21">
        <v>13</v>
      </c>
      <c r="DY320" s="21">
        <v>110</v>
      </c>
      <c r="DZ320" s="21">
        <v>12</v>
      </c>
      <c r="EA320" s="21" t="s">
        <v>2812</v>
      </c>
      <c r="EB320" s="63">
        <v>43379962.990000002</v>
      </c>
      <c r="EC320" s="58">
        <v>0.3</v>
      </c>
      <c r="ED320" s="21" t="s">
        <v>3615</v>
      </c>
      <c r="EE320" s="58">
        <v>0.1</v>
      </c>
      <c r="EF320" s="58">
        <v>0.1</v>
      </c>
      <c r="EG320" s="21" t="s">
        <v>1045</v>
      </c>
      <c r="EH320" s="21"/>
      <c r="EI320" s="21">
        <v>1</v>
      </c>
      <c r="EJ320" s="21">
        <v>2</v>
      </c>
      <c r="EK320" s="21">
        <v>1</v>
      </c>
      <c r="EL320" s="21" t="s">
        <v>281</v>
      </c>
      <c r="EM320" s="64" t="s">
        <v>4498</v>
      </c>
      <c r="EN320" s="20" t="s">
        <v>16</v>
      </c>
      <c r="EO320" s="20" t="s">
        <v>16</v>
      </c>
      <c r="EP320" s="20" t="s">
        <v>16</v>
      </c>
      <c r="EQ320" s="21">
        <v>6</v>
      </c>
      <c r="ER320" s="21" t="s">
        <v>1390</v>
      </c>
      <c r="ES320" s="64" t="s">
        <v>4543</v>
      </c>
      <c r="ET320" s="64">
        <v>300</v>
      </c>
      <c r="EU320" s="25">
        <v>6600</v>
      </c>
      <c r="EV320" s="64" t="s">
        <v>695</v>
      </c>
      <c r="EW320" s="64" t="s">
        <v>251</v>
      </c>
      <c r="EX320" s="64">
        <v>19</v>
      </c>
      <c r="EY320" s="73">
        <v>0.92889999999999995</v>
      </c>
      <c r="EZ320" s="21"/>
      <c r="FB320" s="73"/>
    </row>
    <row r="321" spans="1:158" s="64" customFormat="1" ht="15" customHeight="1" x14ac:dyDescent="0.2">
      <c r="A321" s="64" t="s">
        <v>16</v>
      </c>
      <c r="B321" s="64" t="s">
        <v>4408</v>
      </c>
      <c r="C321" s="64" t="s">
        <v>16</v>
      </c>
      <c r="D321" s="64" t="s">
        <v>16</v>
      </c>
      <c r="E321" s="64" t="s">
        <v>16</v>
      </c>
      <c r="F321" s="64" t="s">
        <v>4408</v>
      </c>
      <c r="G321" s="54" t="s">
        <v>194</v>
      </c>
      <c r="H321" s="64">
        <v>6221</v>
      </c>
      <c r="I321" s="64" t="s">
        <v>358</v>
      </c>
      <c r="J321" s="64" t="s">
        <v>4498</v>
      </c>
      <c r="K321" s="21">
        <v>1</v>
      </c>
      <c r="L321" s="23">
        <v>1</v>
      </c>
      <c r="M321" s="23">
        <v>2</v>
      </c>
      <c r="N321" s="23">
        <v>2</v>
      </c>
      <c r="O321" s="64" t="s">
        <v>4634</v>
      </c>
      <c r="P321" s="64" t="s">
        <v>1705</v>
      </c>
      <c r="Q321" s="64" t="s">
        <v>4635</v>
      </c>
      <c r="R321" s="64" t="s">
        <v>4543</v>
      </c>
      <c r="S321" s="64">
        <v>300</v>
      </c>
      <c r="T321" s="25">
        <v>6600</v>
      </c>
      <c r="U321" s="64" t="s">
        <v>695</v>
      </c>
      <c r="V321" s="64" t="s">
        <v>251</v>
      </c>
      <c r="W321" s="21" t="s">
        <v>4636</v>
      </c>
      <c r="X321" s="21">
        <v>79</v>
      </c>
      <c r="Y321" s="21" t="s">
        <v>251</v>
      </c>
      <c r="Z321" s="20" t="str">
        <f t="shared" si="67"/>
        <v>-</v>
      </c>
      <c r="AA321" s="20" t="s">
        <v>1711</v>
      </c>
      <c r="AB321" s="20">
        <v>46101</v>
      </c>
      <c r="AC321" s="21">
        <v>49137931.030000001</v>
      </c>
      <c r="AD321" s="21" t="s">
        <v>281</v>
      </c>
      <c r="AE321" s="20" t="s">
        <v>16</v>
      </c>
      <c r="AF321" s="20" t="s">
        <v>16</v>
      </c>
      <c r="AG321" s="20" t="s">
        <v>16</v>
      </c>
      <c r="AH321" s="20" t="s">
        <v>16</v>
      </c>
      <c r="AI321" s="20" t="s">
        <v>16</v>
      </c>
      <c r="AJ321" s="20" t="s">
        <v>16</v>
      </c>
      <c r="AK321" s="20" t="s">
        <v>16</v>
      </c>
      <c r="AL321" s="20" t="s">
        <v>16</v>
      </c>
      <c r="AM321" s="20" t="s">
        <v>16</v>
      </c>
      <c r="AN321" s="20" t="s">
        <v>16</v>
      </c>
      <c r="AO321" s="20" t="s">
        <v>16</v>
      </c>
      <c r="AP321" s="21"/>
      <c r="AQ321" s="26" t="s">
        <v>16</v>
      </c>
      <c r="AR321" s="26" t="s">
        <v>16</v>
      </c>
      <c r="AS321" s="26" t="s">
        <v>16</v>
      </c>
      <c r="AT321" s="26" t="s">
        <v>16</v>
      </c>
      <c r="AU321" s="26" t="s">
        <v>16</v>
      </c>
      <c r="AV321" s="26" t="s">
        <v>16</v>
      </c>
      <c r="AW321" s="26" t="s">
        <v>16</v>
      </c>
      <c r="AX321" s="26" t="s">
        <v>16</v>
      </c>
      <c r="AY321" s="28" t="s">
        <v>16</v>
      </c>
      <c r="AZ321" s="28" t="s">
        <v>16</v>
      </c>
      <c r="BA321" s="28" t="s">
        <v>16</v>
      </c>
      <c r="BB321" s="28" t="s">
        <v>16</v>
      </c>
      <c r="BC321" s="28" t="s">
        <v>16</v>
      </c>
      <c r="BD321" s="28" t="s">
        <v>16</v>
      </c>
      <c r="BE321" s="28" t="s">
        <v>16</v>
      </c>
      <c r="BF321" s="28" t="s">
        <v>16</v>
      </c>
      <c r="BG321" s="28" t="s">
        <v>16</v>
      </c>
      <c r="BH321" s="28" t="s">
        <v>16</v>
      </c>
      <c r="BI321" s="28" t="s">
        <v>16</v>
      </c>
      <c r="BJ321" s="28" t="s">
        <v>16</v>
      </c>
      <c r="BK321" s="21" t="s">
        <v>16</v>
      </c>
      <c r="BL321" s="21" t="s">
        <v>16</v>
      </c>
      <c r="BM321" s="28" t="s">
        <v>16</v>
      </c>
      <c r="BN321" s="28" t="s">
        <v>16</v>
      </c>
      <c r="BO321" s="28" t="s">
        <v>16</v>
      </c>
      <c r="BP321" s="28" t="s">
        <v>16</v>
      </c>
      <c r="BQ321" s="28" t="s">
        <v>16</v>
      </c>
      <c r="BR321" s="28" t="s">
        <v>16</v>
      </c>
      <c r="BS321" s="28" t="s">
        <v>16</v>
      </c>
      <c r="BT321" s="28" t="s">
        <v>16</v>
      </c>
      <c r="BU321" s="28" t="s">
        <v>16</v>
      </c>
      <c r="BV321" s="21">
        <v>1</v>
      </c>
      <c r="BW321" s="21">
        <v>2</v>
      </c>
      <c r="BX321" s="21">
        <v>1</v>
      </c>
      <c r="BY321" s="21">
        <v>3</v>
      </c>
      <c r="BZ321" s="21" t="s">
        <v>16</v>
      </c>
      <c r="CA321" s="21" t="s">
        <v>16</v>
      </c>
      <c r="CB321" s="21">
        <v>0</v>
      </c>
      <c r="CC321" s="21">
        <v>0</v>
      </c>
      <c r="CD321" s="21">
        <v>1</v>
      </c>
      <c r="CE321" s="20">
        <f t="shared" si="68"/>
        <v>1</v>
      </c>
      <c r="CF321" s="20" t="str">
        <f t="shared" si="77"/>
        <v>YES</v>
      </c>
      <c r="CG321" s="20" t="str">
        <f t="shared" si="78"/>
        <v>YES</v>
      </c>
      <c r="CH321" s="21">
        <v>1</v>
      </c>
      <c r="CI321" s="28" t="s">
        <v>16</v>
      </c>
      <c r="CJ321" s="28" t="s">
        <v>16</v>
      </c>
      <c r="CK321" s="28" t="s">
        <v>4864</v>
      </c>
      <c r="CL321" s="28" t="s">
        <v>16</v>
      </c>
      <c r="CM321" s="28" t="s">
        <v>16</v>
      </c>
      <c r="CN321" s="28" t="s">
        <v>16</v>
      </c>
      <c r="CO321" s="28" t="s">
        <v>16</v>
      </c>
      <c r="CP321" s="28" t="s">
        <v>16</v>
      </c>
      <c r="CQ321" s="28" t="s">
        <v>16</v>
      </c>
      <c r="CR321" s="28" t="s">
        <v>16</v>
      </c>
      <c r="CS321" s="63">
        <v>43379962.990000002</v>
      </c>
      <c r="CT321" s="79">
        <f>IF(OR(CS321="",CS321="-"),"NA",IF(CS321&gt;10000000000,1,IF(CS321&gt;3000000000,2,IF(CS321&gt;1000000000,3,IF(CS321&gt;600000000,4,IF(CS321&gt;200000000,5,IF(CS321&gt;100000000,6,IF(CS321&gt;50000000,7,IF(CS321&gt;30000000,8,IF(CS321&gt;10000000,9,IF(CS321&gt;7000000,10,IF(CS321&gt;4000000,11,IF(CS321&gt;2000000,12,IF(CS321&gt;1000000,13,IF(CS321&gt;700000,14,IF(CS321&gt;600000,15,IF(CS321&gt;500000,16,IF(CS321&gt;400000,17,IF(CS321&gt;300000,18,IF(CS321&gt;200000,19,IF(CS321&gt;=0,20,ERROR”)))))))))))))))))))))</f>
        <v>8</v>
      </c>
      <c r="CU321" s="21" t="s">
        <v>16</v>
      </c>
      <c r="CV321" s="27">
        <f t="shared" si="66"/>
        <v>5757968.0399999991</v>
      </c>
      <c r="CW321" s="57" t="s">
        <v>16</v>
      </c>
      <c r="CX321" s="57" t="s">
        <v>16</v>
      </c>
      <c r="CY321" s="21" t="s">
        <v>16</v>
      </c>
      <c r="CZ321" s="64" t="s">
        <v>16</v>
      </c>
      <c r="DA321" s="66" t="s">
        <v>16</v>
      </c>
      <c r="DB321" s="21" t="s">
        <v>16</v>
      </c>
      <c r="DC321" s="20" t="s">
        <v>16</v>
      </c>
      <c r="DD321" s="21" t="s">
        <v>16</v>
      </c>
      <c r="DE321" s="21" t="s">
        <v>16</v>
      </c>
      <c r="DF321" s="21"/>
      <c r="DG321" s="21" t="s">
        <v>16</v>
      </c>
      <c r="DH321" s="21" t="s">
        <v>16</v>
      </c>
      <c r="DI321" s="21" t="s">
        <v>16</v>
      </c>
      <c r="DJ321" s="21"/>
      <c r="DK321" s="21" t="s">
        <v>16</v>
      </c>
      <c r="DL321" s="21" t="s">
        <v>16</v>
      </c>
      <c r="DM321" s="21" t="s">
        <v>16</v>
      </c>
      <c r="DN321" s="21"/>
      <c r="DO321" s="33">
        <f t="shared" si="69"/>
        <v>2</v>
      </c>
      <c r="DP321" s="33">
        <f t="shared" si="70"/>
        <v>1</v>
      </c>
      <c r="DQ321" s="33">
        <f t="shared" si="71"/>
        <v>1</v>
      </c>
      <c r="DR321" s="33">
        <f t="shared" si="72"/>
        <v>0</v>
      </c>
      <c r="DS321" s="27">
        <f t="shared" si="73"/>
        <v>101122582.42</v>
      </c>
      <c r="DT321" s="27">
        <f t="shared" si="74"/>
        <v>43379962.990000002</v>
      </c>
      <c r="DU321" s="27">
        <f t="shared" si="75"/>
        <v>0</v>
      </c>
      <c r="DV321" s="27">
        <f t="shared" si="76"/>
        <v>57742619.43</v>
      </c>
      <c r="DW321" s="27">
        <f t="shared" ref="DW321:DW338" si="85">(DS321/DO321)</f>
        <v>50561291.210000001</v>
      </c>
      <c r="DX321" s="21"/>
      <c r="DY321" s="21"/>
      <c r="DZ321" s="21"/>
      <c r="EA321" s="21"/>
      <c r="EB321" s="21" t="s">
        <v>16</v>
      </c>
      <c r="EC321" s="21"/>
      <c r="ED321" s="21"/>
      <c r="EE321" s="21"/>
      <c r="EF321" s="21"/>
      <c r="EG321" s="21"/>
      <c r="EH321" s="21"/>
      <c r="EI321" s="21" t="s">
        <v>16</v>
      </c>
      <c r="EJ321" s="28" t="s">
        <v>16</v>
      </c>
      <c r="EK321" s="28" t="s">
        <v>16</v>
      </c>
      <c r="EL321" s="21" t="s">
        <v>281</v>
      </c>
      <c r="EM321" s="28" t="s">
        <v>16</v>
      </c>
      <c r="EN321" s="20" t="s">
        <v>16</v>
      </c>
      <c r="EO321" s="20" t="s">
        <v>16</v>
      </c>
      <c r="EP321" s="20" t="s">
        <v>16</v>
      </c>
      <c r="EQ321" s="28" t="s">
        <v>16</v>
      </c>
      <c r="ER321" s="21" t="s">
        <v>1722</v>
      </c>
      <c r="ES321" s="64" t="s">
        <v>4543</v>
      </c>
      <c r="ET321" s="64">
        <v>300</v>
      </c>
      <c r="EU321" s="25">
        <v>6600</v>
      </c>
      <c r="EV321" s="64" t="s">
        <v>695</v>
      </c>
      <c r="EW321" s="64" t="s">
        <v>251</v>
      </c>
      <c r="EX321" s="64" t="s">
        <v>16</v>
      </c>
      <c r="EY321" s="73" t="s">
        <v>16</v>
      </c>
      <c r="EZ321" s="21"/>
      <c r="FB321" s="73"/>
    </row>
    <row r="322" spans="1:158" s="64" customFormat="1" ht="15" customHeight="1" x14ac:dyDescent="0.2">
      <c r="A322" s="64" t="s">
        <v>4443</v>
      </c>
      <c r="B322" s="64" t="s">
        <v>4409</v>
      </c>
      <c r="C322" s="64">
        <v>5923530</v>
      </c>
      <c r="D322" s="64" t="s">
        <v>4443</v>
      </c>
      <c r="E322" s="64" t="s">
        <v>4513</v>
      </c>
      <c r="F322" s="64" t="s">
        <v>4409</v>
      </c>
      <c r="G322" s="54" t="s">
        <v>194</v>
      </c>
      <c r="H322" s="64">
        <v>6220</v>
      </c>
      <c r="I322" s="64" t="s">
        <v>358</v>
      </c>
      <c r="J322" s="64" t="s">
        <v>4499</v>
      </c>
      <c r="K322" s="21">
        <v>0</v>
      </c>
      <c r="L322" s="23">
        <v>1</v>
      </c>
      <c r="M322" s="28" t="s">
        <v>16</v>
      </c>
      <c r="N322" s="21">
        <v>1</v>
      </c>
      <c r="O322" s="64" t="s">
        <v>4602</v>
      </c>
      <c r="P322" s="64" t="s">
        <v>752</v>
      </c>
      <c r="Q322" s="64" t="s">
        <v>753</v>
      </c>
      <c r="R322" s="64" t="s">
        <v>365</v>
      </c>
      <c r="S322" s="64">
        <v>276</v>
      </c>
      <c r="T322" s="25">
        <v>9800</v>
      </c>
      <c r="U322" s="64" t="s">
        <v>754</v>
      </c>
      <c r="V322" s="64" t="s">
        <v>251</v>
      </c>
      <c r="W322" s="21" t="s">
        <v>755</v>
      </c>
      <c r="X322" s="21">
        <v>39</v>
      </c>
      <c r="Y322" s="21" t="s">
        <v>251</v>
      </c>
      <c r="Z322" s="20" t="str">
        <f t="shared" si="67"/>
        <v>-</v>
      </c>
      <c r="AA322" s="20" t="s">
        <v>756</v>
      </c>
      <c r="AB322" s="20">
        <v>46101</v>
      </c>
      <c r="AC322" s="64">
        <v>11536350</v>
      </c>
      <c r="AD322" s="21" t="s">
        <v>281</v>
      </c>
      <c r="AE322" s="20" t="s">
        <v>16</v>
      </c>
      <c r="AF322" s="20" t="s">
        <v>16</v>
      </c>
      <c r="AG322" s="20" t="s">
        <v>16</v>
      </c>
      <c r="AH322" s="20" t="s">
        <v>16</v>
      </c>
      <c r="AI322" s="20" t="s">
        <v>16</v>
      </c>
      <c r="AJ322" s="20" t="s">
        <v>16</v>
      </c>
      <c r="AK322" s="20" t="s">
        <v>16</v>
      </c>
      <c r="AL322" s="20" t="s">
        <v>16</v>
      </c>
      <c r="AM322" s="20" t="s">
        <v>16</v>
      </c>
      <c r="AN322" s="20" t="s">
        <v>16</v>
      </c>
      <c r="AO322" s="20" t="s">
        <v>16</v>
      </c>
      <c r="AP322" s="61">
        <v>42797</v>
      </c>
      <c r="AQ322" s="26">
        <v>42919</v>
      </c>
      <c r="AR322" s="26" t="s">
        <v>16</v>
      </c>
      <c r="AS322" s="21" t="s">
        <v>16</v>
      </c>
      <c r="AT322" s="26" t="s">
        <v>4685</v>
      </c>
      <c r="AU322" s="26">
        <v>42803</v>
      </c>
      <c r="AV322" s="26" t="s">
        <v>16</v>
      </c>
      <c r="AW322" s="28" t="s">
        <v>16</v>
      </c>
      <c r="AX322" s="28" t="s">
        <v>16</v>
      </c>
      <c r="AY322" s="28" t="s">
        <v>16</v>
      </c>
      <c r="AZ322" s="28" t="s">
        <v>16</v>
      </c>
      <c r="BA322" s="28" t="s">
        <v>16</v>
      </c>
      <c r="BB322" s="21">
        <v>1</v>
      </c>
      <c r="BC322" s="26">
        <v>42817</v>
      </c>
      <c r="BD322" s="26">
        <v>43404</v>
      </c>
      <c r="BE322" s="21" t="s">
        <v>4701</v>
      </c>
      <c r="BF322" s="64" t="s">
        <v>4499</v>
      </c>
      <c r="BG322" s="58">
        <v>0.1</v>
      </c>
      <c r="BH322" s="21">
        <v>592353</v>
      </c>
      <c r="BI322" s="21">
        <v>1</v>
      </c>
      <c r="BJ322" s="21">
        <v>3</v>
      </c>
      <c r="BK322" s="21" t="s">
        <v>16</v>
      </c>
      <c r="BL322" s="21" t="s">
        <v>16</v>
      </c>
      <c r="BM322" s="21">
        <v>6</v>
      </c>
      <c r="BN322" s="28" t="s">
        <v>16</v>
      </c>
      <c r="BO322" s="28" t="s">
        <v>16</v>
      </c>
      <c r="BP322" s="28" t="s">
        <v>16</v>
      </c>
      <c r="BQ322" s="28" t="s">
        <v>16</v>
      </c>
      <c r="BR322" s="28" t="s">
        <v>16</v>
      </c>
      <c r="BS322" s="28" t="s">
        <v>16</v>
      </c>
      <c r="BT322" s="21">
        <v>20</v>
      </c>
      <c r="BU322" s="21">
        <v>3</v>
      </c>
      <c r="BV322" s="21">
        <v>1</v>
      </c>
      <c r="BW322" s="21">
        <v>4</v>
      </c>
      <c r="BX322" s="21">
        <v>0</v>
      </c>
      <c r="BY322" s="21" t="s">
        <v>16</v>
      </c>
      <c r="BZ322" s="21" t="s">
        <v>16</v>
      </c>
      <c r="CA322" s="21" t="s">
        <v>16</v>
      </c>
      <c r="CB322" s="21" t="s">
        <v>16</v>
      </c>
      <c r="CC322" s="21" t="s">
        <v>16</v>
      </c>
      <c r="CD322" s="21" t="s">
        <v>16</v>
      </c>
      <c r="CE322" s="20">
        <f t="shared" si="68"/>
        <v>0</v>
      </c>
      <c r="CF322" s="20" t="str">
        <f t="shared" si="77"/>
        <v>YES</v>
      </c>
      <c r="CG322" s="20" t="str">
        <f t="shared" si="78"/>
        <v>YES</v>
      </c>
      <c r="CH322" s="21">
        <v>4</v>
      </c>
      <c r="CI322" s="21">
        <v>0</v>
      </c>
      <c r="CJ322" s="21">
        <v>133545.9</v>
      </c>
      <c r="CK322" s="21">
        <v>1</v>
      </c>
      <c r="CL322" s="21">
        <v>2669351.4300000002</v>
      </c>
      <c r="CM322" s="28" t="s">
        <v>16</v>
      </c>
      <c r="CN322" s="28" t="s">
        <v>16</v>
      </c>
      <c r="CO322" s="28" t="s">
        <v>16</v>
      </c>
      <c r="CP322" s="28" t="s">
        <v>16</v>
      </c>
      <c r="CQ322" s="28" t="s">
        <v>16</v>
      </c>
      <c r="CR322" s="28" t="s">
        <v>16</v>
      </c>
      <c r="CS322" s="21">
        <v>5923530</v>
      </c>
      <c r="CT322" s="79">
        <f>IF(OR(CS322="",CS322="-"),"NA",IF(CS322&gt;10000000000,1,IF(CS322&gt;3000000000,2,IF(CS322&gt;1000000000,3,IF(CS322&gt;600000000,4,IF(CS322&gt;200000000,5,IF(CS322&gt;100000000,6,IF(CS322&gt;50000000,7,IF(CS322&gt;30000000,8,IF(CS322&gt;10000000,9,IF(CS322&gt;7000000,10,IF(CS322&gt;4000000,11,IF(CS322&gt;2000000,12,IF(CS322&gt;1000000,13,IF(CS322&gt;700000,14,IF(CS322&gt;600000,15,IF(CS322&gt;500000,16,IF(CS322&gt;400000,17,IF(CS322&gt;300000,18,IF(CS322&gt;200000,19,IF(CS322&gt;=0,20,ERROR”)))))))))))))))))))))</f>
        <v>11</v>
      </c>
      <c r="CU322" s="21">
        <v>5923530</v>
      </c>
      <c r="CV322" s="27">
        <f t="shared" ref="CV322:CV338" si="86">(AC322-CS322)</f>
        <v>5612820</v>
      </c>
      <c r="CW322" s="57">
        <f t="shared" si="82"/>
        <v>0.4865334356187182</v>
      </c>
      <c r="CX322" s="57">
        <f t="shared" si="83"/>
        <v>0.5134665643812818</v>
      </c>
      <c r="CY322" s="21">
        <f t="shared" si="84"/>
        <v>5612820</v>
      </c>
      <c r="CZ322" s="64">
        <v>19</v>
      </c>
      <c r="DA322" s="66">
        <f>IF(OR(CZ322="",CZ322="-"),"NA",IF(CZ322&gt;300,1,IF(CZ322&gt;200,2,IF(CZ322&gt;100,3,IF(CZ322&gt;50,4,IF(CZ322&gt;40,5,IF(CZ322&gt;30,6,IF(CZ322&gt;20,7,IF(CZ322&gt;10,8,IF(CZ322&lt;=9,9,”ERROR”))))))))))</f>
        <v>8</v>
      </c>
      <c r="DB322" s="21">
        <v>222</v>
      </c>
      <c r="DC322" s="20">
        <f t="shared" si="80"/>
        <v>7.4</v>
      </c>
      <c r="DD322" s="58">
        <v>0.1</v>
      </c>
      <c r="DE322" s="21">
        <v>0</v>
      </c>
      <c r="DF322" s="21"/>
      <c r="DG322" s="33">
        <v>0</v>
      </c>
      <c r="DH322" s="33">
        <v>0</v>
      </c>
      <c r="DI322" s="33">
        <v>2</v>
      </c>
      <c r="DJ322" s="33">
        <v>2</v>
      </c>
      <c r="DK322" s="21" t="s">
        <v>16</v>
      </c>
      <c r="DL322" s="21" t="s">
        <v>16</v>
      </c>
      <c r="DM322" s="21" t="s">
        <v>16</v>
      </c>
      <c r="DN322" s="21"/>
      <c r="DO322" s="33">
        <f t="shared" si="69"/>
        <v>4</v>
      </c>
      <c r="DP322" s="33">
        <f t="shared" si="70"/>
        <v>2</v>
      </c>
      <c r="DQ322" s="33">
        <f t="shared" si="71"/>
        <v>2</v>
      </c>
      <c r="DR322" s="33">
        <f t="shared" si="72"/>
        <v>0</v>
      </c>
      <c r="DS322" s="27">
        <f t="shared" si="73"/>
        <v>8295248.5</v>
      </c>
      <c r="DT322" s="27">
        <f t="shared" si="74"/>
        <v>7533530</v>
      </c>
      <c r="DU322" s="27">
        <f t="shared" si="75"/>
        <v>0</v>
      </c>
      <c r="DV322" s="27">
        <f t="shared" si="76"/>
        <v>761718.5</v>
      </c>
      <c r="DW322" s="27">
        <f t="shared" si="85"/>
        <v>2073812.125</v>
      </c>
      <c r="DX322" s="21">
        <v>11</v>
      </c>
      <c r="DY322" s="21">
        <v>36</v>
      </c>
      <c r="DZ322" s="21">
        <v>17</v>
      </c>
      <c r="EA322" s="21" t="s">
        <v>16</v>
      </c>
      <c r="EB322" s="21">
        <v>5923530</v>
      </c>
      <c r="EC322" s="21">
        <v>0</v>
      </c>
      <c r="ED322" s="21" t="s">
        <v>16</v>
      </c>
      <c r="EE322" s="21">
        <v>0</v>
      </c>
      <c r="EF322" s="58">
        <v>0.1</v>
      </c>
      <c r="EG322" s="27" t="s">
        <v>602</v>
      </c>
      <c r="EH322" s="21"/>
      <c r="EI322" s="21">
        <v>6</v>
      </c>
      <c r="EJ322" s="21">
        <v>4</v>
      </c>
      <c r="EK322" s="21">
        <v>0</v>
      </c>
      <c r="EL322" s="21" t="s">
        <v>281</v>
      </c>
      <c r="EM322" s="64" t="s">
        <v>4499</v>
      </c>
      <c r="EN322" s="20" t="s">
        <v>16</v>
      </c>
      <c r="EO322" s="20" t="s">
        <v>16</v>
      </c>
      <c r="EP322" s="20" t="s">
        <v>16</v>
      </c>
      <c r="EQ322" s="21">
        <v>20</v>
      </c>
      <c r="ER322" s="21" t="s">
        <v>759</v>
      </c>
      <c r="ES322" s="64" t="s">
        <v>365</v>
      </c>
      <c r="ET322" s="64">
        <v>276</v>
      </c>
      <c r="EU322" s="25">
        <v>9800</v>
      </c>
      <c r="EV322" s="64" t="s">
        <v>754</v>
      </c>
      <c r="EW322" s="64" t="s">
        <v>251</v>
      </c>
      <c r="EX322" s="64">
        <v>13</v>
      </c>
      <c r="EY322" s="73">
        <v>0</v>
      </c>
      <c r="EZ322" s="21"/>
      <c r="FB322" s="73"/>
    </row>
    <row r="323" spans="1:158" s="64" customFormat="1" ht="15" customHeight="1" x14ac:dyDescent="0.2">
      <c r="A323" s="64" t="s">
        <v>4444</v>
      </c>
      <c r="B323" s="64" t="s">
        <v>4410</v>
      </c>
      <c r="C323" s="64">
        <v>82350961</v>
      </c>
      <c r="D323" s="64" t="s">
        <v>4444</v>
      </c>
      <c r="E323" s="64" t="s">
        <v>4514</v>
      </c>
      <c r="F323" s="64" t="s">
        <v>4410</v>
      </c>
      <c r="G323" s="20" t="s">
        <v>194</v>
      </c>
      <c r="H323" s="64">
        <v>6220</v>
      </c>
      <c r="I323" s="64" t="s">
        <v>358</v>
      </c>
      <c r="J323" s="64" t="s">
        <v>4500</v>
      </c>
      <c r="K323" s="21">
        <v>1</v>
      </c>
      <c r="L323" s="23">
        <v>1</v>
      </c>
      <c r="M323" s="23">
        <v>2</v>
      </c>
      <c r="N323" s="21">
        <v>1</v>
      </c>
      <c r="O323" s="64" t="s">
        <v>4470</v>
      </c>
      <c r="P323" s="64" t="s">
        <v>4591</v>
      </c>
      <c r="Q323" s="64" t="s">
        <v>4637</v>
      </c>
      <c r="R323" s="64" t="s">
        <v>4640</v>
      </c>
      <c r="S323" s="64">
        <v>229</v>
      </c>
      <c r="T323" s="25">
        <v>11560</v>
      </c>
      <c r="U323" s="64" t="s">
        <v>467</v>
      </c>
      <c r="V323" s="64" t="s">
        <v>251</v>
      </c>
      <c r="W323" s="62">
        <v>40059</v>
      </c>
      <c r="X323" s="21">
        <v>47</v>
      </c>
      <c r="Y323" s="21" t="s">
        <v>251</v>
      </c>
      <c r="Z323" s="20" t="str">
        <f t="shared" ref="Z323:Z338" si="87">IFERROR(_xlfn.DAYS(BC323,W323),"-")</f>
        <v>-</v>
      </c>
      <c r="AA323" s="21" t="s">
        <v>4788</v>
      </c>
      <c r="AB323" s="20">
        <v>46101</v>
      </c>
      <c r="AC323" s="64">
        <v>110839194.40000001</v>
      </c>
      <c r="AD323" s="21" t="s">
        <v>281</v>
      </c>
      <c r="AE323" s="20" t="s">
        <v>16</v>
      </c>
      <c r="AF323" s="20" t="s">
        <v>16</v>
      </c>
      <c r="AG323" s="20" t="s">
        <v>16</v>
      </c>
      <c r="AH323" s="20" t="s">
        <v>16</v>
      </c>
      <c r="AI323" s="20" t="s">
        <v>16</v>
      </c>
      <c r="AJ323" s="20" t="s">
        <v>16</v>
      </c>
      <c r="AK323" s="20" t="s">
        <v>16</v>
      </c>
      <c r="AL323" s="20" t="s">
        <v>16</v>
      </c>
      <c r="AM323" s="20" t="s">
        <v>16</v>
      </c>
      <c r="AN323" s="20" t="s">
        <v>16</v>
      </c>
      <c r="AO323" s="20" t="s">
        <v>16</v>
      </c>
      <c r="AP323" s="61">
        <v>42797</v>
      </c>
      <c r="AQ323" s="26">
        <v>42919</v>
      </c>
      <c r="AR323" s="26" t="s">
        <v>16</v>
      </c>
      <c r="AS323" s="21" t="s">
        <v>16</v>
      </c>
      <c r="AT323" s="26" t="s">
        <v>4685</v>
      </c>
      <c r="AU323" s="26">
        <v>42803</v>
      </c>
      <c r="AV323" s="26" t="s">
        <v>16</v>
      </c>
      <c r="AW323" s="28" t="s">
        <v>16</v>
      </c>
      <c r="AX323" s="28" t="s">
        <v>16</v>
      </c>
      <c r="AY323" s="28" t="s">
        <v>16</v>
      </c>
      <c r="AZ323" s="28" t="s">
        <v>16</v>
      </c>
      <c r="BA323" s="28" t="s">
        <v>16</v>
      </c>
      <c r="BB323" s="21">
        <v>0</v>
      </c>
      <c r="BC323" s="28" t="s">
        <v>16</v>
      </c>
      <c r="BD323" s="28" t="s">
        <v>16</v>
      </c>
      <c r="BE323" s="28" t="s">
        <v>16</v>
      </c>
      <c r="BF323" s="64" t="s">
        <v>4500</v>
      </c>
      <c r="BG323" s="28" t="s">
        <v>16</v>
      </c>
      <c r="BH323" s="28" t="s">
        <v>16</v>
      </c>
      <c r="BI323" s="28" t="s">
        <v>16</v>
      </c>
      <c r="BJ323" s="28" t="s">
        <v>16</v>
      </c>
      <c r="BK323" s="21" t="s">
        <v>16</v>
      </c>
      <c r="BL323" s="21" t="s">
        <v>16</v>
      </c>
      <c r="BM323" s="21">
        <v>1</v>
      </c>
      <c r="BN323" s="28" t="s">
        <v>16</v>
      </c>
      <c r="BO323" s="28" t="s">
        <v>16</v>
      </c>
      <c r="BP323" s="28" t="s">
        <v>16</v>
      </c>
      <c r="BQ323" s="28" t="s">
        <v>16</v>
      </c>
      <c r="BR323" s="28" t="s">
        <v>16</v>
      </c>
      <c r="BS323" s="28" t="s">
        <v>16</v>
      </c>
      <c r="BT323" s="21">
        <v>3</v>
      </c>
      <c r="BU323" s="21">
        <v>3</v>
      </c>
      <c r="BV323" s="21">
        <v>1</v>
      </c>
      <c r="BW323" s="21">
        <v>2</v>
      </c>
      <c r="BX323" s="21">
        <v>1</v>
      </c>
      <c r="BY323" s="21" t="s">
        <v>16</v>
      </c>
      <c r="BZ323" s="21" t="s">
        <v>16</v>
      </c>
      <c r="CA323" s="21" t="s">
        <v>16</v>
      </c>
      <c r="CB323" s="21">
        <v>1</v>
      </c>
      <c r="CC323" s="21">
        <v>0</v>
      </c>
      <c r="CD323" s="21">
        <v>0</v>
      </c>
      <c r="CE323" s="20">
        <f t="shared" ref="CE323:CE338" si="88">SUM(CB323:CD323)</f>
        <v>1</v>
      </c>
      <c r="CF323" s="20" t="str">
        <f t="shared" si="77"/>
        <v>YES</v>
      </c>
      <c r="CG323" s="20" t="str">
        <f t="shared" si="78"/>
        <v>YES</v>
      </c>
      <c r="CH323" s="21">
        <v>1</v>
      </c>
      <c r="CI323" s="21">
        <v>1</v>
      </c>
      <c r="CJ323" s="21" t="s">
        <v>16</v>
      </c>
      <c r="CK323" s="21" t="s">
        <v>4864</v>
      </c>
      <c r="CL323" s="21" t="s">
        <v>16</v>
      </c>
      <c r="CM323" s="21" t="s">
        <v>16</v>
      </c>
      <c r="CN323" s="21" t="s">
        <v>16</v>
      </c>
      <c r="CO323" s="21" t="s">
        <v>16</v>
      </c>
      <c r="CP323" s="21" t="s">
        <v>16</v>
      </c>
      <c r="CQ323" s="21" t="s">
        <v>16</v>
      </c>
      <c r="CR323" s="21" t="s">
        <v>16</v>
      </c>
      <c r="CS323" s="21">
        <v>82350961</v>
      </c>
      <c r="CT323" s="79">
        <f>IF(OR(CS323="",CS323="-"),"NA",IF(CS323&gt;10000000000,1,IF(CS323&gt;3000000000,2,IF(CS323&gt;1000000000,3,IF(CS323&gt;600000000,4,IF(CS323&gt;200000000,5,IF(CS323&gt;100000000,6,IF(CS323&gt;50000000,7,IF(CS323&gt;30000000,8,IF(CS323&gt;10000000,9,IF(CS323&gt;7000000,10,IF(CS323&gt;4000000,11,IF(CS323&gt;2000000,12,IF(CS323&gt;1000000,13,IF(CS323&gt;700000,14,IF(CS323&gt;600000,15,IF(CS323&gt;500000,16,IF(CS323&gt;400000,17,IF(CS323&gt;300000,18,IF(CS323&gt;200000,19,IF(CS323&gt;=0,20,ERROR”)))))))))))))))))))))</f>
        <v>7</v>
      </c>
      <c r="CU323" s="21">
        <v>82350961</v>
      </c>
      <c r="CV323" s="27">
        <f t="shared" si="86"/>
        <v>28488233.400000006</v>
      </c>
      <c r="CW323" s="57">
        <f t="shared" si="82"/>
        <v>0.25702310048547233</v>
      </c>
      <c r="CX323" s="57">
        <f t="shared" si="83"/>
        <v>0.74297689951452761</v>
      </c>
      <c r="CY323" s="21">
        <f t="shared" si="84"/>
        <v>28488233.400000006</v>
      </c>
      <c r="CZ323" s="64" t="s">
        <v>16</v>
      </c>
      <c r="DA323" s="64" t="s">
        <v>16</v>
      </c>
      <c r="DB323" s="21">
        <v>586</v>
      </c>
      <c r="DC323" s="20">
        <f t="shared" si="80"/>
        <v>19.533333333333335</v>
      </c>
      <c r="DD323" s="58">
        <v>0.2</v>
      </c>
      <c r="DE323" s="21">
        <v>0</v>
      </c>
      <c r="DF323" s="21"/>
      <c r="DG323" s="33">
        <v>0</v>
      </c>
      <c r="DH323" s="33">
        <v>0</v>
      </c>
      <c r="DI323" s="33" t="s">
        <v>16</v>
      </c>
      <c r="DJ323" s="33"/>
      <c r="DK323" s="33" t="s">
        <v>16</v>
      </c>
      <c r="DL323" s="33" t="s">
        <v>16</v>
      </c>
      <c r="DM323" s="33" t="s">
        <v>16</v>
      </c>
      <c r="DN323" s="33"/>
      <c r="DO323" s="33">
        <f t="shared" ref="DO323:DO338" si="89">COUNTIF($P$2:$P$338,P323)</f>
        <v>1</v>
      </c>
      <c r="DP323" s="33">
        <f t="shared" ref="DP323:DP338" si="90">COUNTIFS($AD$2:$AD$338, "LP",$P$2:$P$338,P323)</f>
        <v>1</v>
      </c>
      <c r="DQ323" s="33">
        <f t="shared" ref="DQ323:DQ338" si="91">COUNTIFS($AD$2:$AD$338, "AD",$P$2:$P$338,P323)</f>
        <v>0</v>
      </c>
      <c r="DR323" s="33">
        <f t="shared" ref="DR323:DR338" si="92">COUNTIFS($AD$2:$AD$338, "IR", $P$2:$P$338,P323)</f>
        <v>0</v>
      </c>
      <c r="DS323" s="27">
        <f t="shared" ref="DS323:DS338" si="93">SUMIF($P$2:$P$338,P323,$CS$2:$CS$338)</f>
        <v>82350961</v>
      </c>
      <c r="DT323" s="27">
        <f t="shared" ref="DT323:DT338" si="94">SUMIFS($CS$2:$CS$338,$AD$2:$AD$338,"LP",$P$2:$P$338,P323)</f>
        <v>82350961</v>
      </c>
      <c r="DU323" s="27">
        <f t="shared" ref="DU323:DU338" si="95">SUMIFS($CS$2:$CS$338,$AD$2:$AD$338,"IR",$P$2:$P$338,P323 )</f>
        <v>0</v>
      </c>
      <c r="DV323" s="27">
        <f t="shared" ref="DV323:DV338" si="96">SUMIFS($CS$2:$CS$338,$AD$2:$AD$338,"AD",$P$2:$P$338,P323)</f>
        <v>0</v>
      </c>
      <c r="DW323" s="27">
        <f t="shared" si="85"/>
        <v>82350961</v>
      </c>
      <c r="DX323" s="21">
        <v>8</v>
      </c>
      <c r="DY323" s="21">
        <v>61</v>
      </c>
      <c r="DZ323" s="21">
        <v>15</v>
      </c>
      <c r="EA323" s="21"/>
      <c r="EB323" s="21">
        <v>82350961</v>
      </c>
      <c r="EC323" s="21">
        <v>0</v>
      </c>
      <c r="ED323" s="21" t="s">
        <v>16</v>
      </c>
      <c r="EE323" s="21">
        <v>0</v>
      </c>
      <c r="EF323" s="58">
        <v>0.1</v>
      </c>
      <c r="EG323" s="21" t="s">
        <v>4713</v>
      </c>
      <c r="EH323" s="21"/>
      <c r="EI323" s="21">
        <v>1</v>
      </c>
      <c r="EJ323" s="21">
        <v>2</v>
      </c>
      <c r="EK323" s="21">
        <v>1</v>
      </c>
      <c r="EL323" s="21" t="s">
        <v>281</v>
      </c>
      <c r="EM323" s="64" t="s">
        <v>4500</v>
      </c>
      <c r="EN323" s="20" t="s">
        <v>16</v>
      </c>
      <c r="EO323" s="20" t="s">
        <v>16</v>
      </c>
      <c r="EP323" s="20" t="s">
        <v>16</v>
      </c>
      <c r="EQ323" s="21">
        <v>3</v>
      </c>
      <c r="ER323" s="21" t="s">
        <v>4639</v>
      </c>
      <c r="ES323" s="64" t="s">
        <v>4640</v>
      </c>
      <c r="ET323" s="64">
        <v>229</v>
      </c>
      <c r="EU323" s="25">
        <v>11560</v>
      </c>
      <c r="EV323" s="64" t="s">
        <v>467</v>
      </c>
      <c r="EW323" s="64" t="s">
        <v>251</v>
      </c>
      <c r="EX323" s="64">
        <v>13</v>
      </c>
      <c r="EY323" s="73">
        <v>0.5</v>
      </c>
      <c r="EZ323" s="21"/>
      <c r="FB323" s="73"/>
    </row>
    <row r="324" spans="1:158" s="64" customFormat="1" ht="15" customHeight="1" x14ac:dyDescent="0.2">
      <c r="A324" s="64" t="s">
        <v>16</v>
      </c>
      <c r="B324" s="64" t="s">
        <v>4410</v>
      </c>
      <c r="C324" s="64" t="s">
        <v>16</v>
      </c>
      <c r="D324" s="64" t="s">
        <v>16</v>
      </c>
      <c r="E324" s="64" t="s">
        <v>16</v>
      </c>
      <c r="F324" s="64" t="s">
        <v>4410</v>
      </c>
      <c r="G324" s="20" t="s">
        <v>194</v>
      </c>
      <c r="H324" s="64">
        <v>6221</v>
      </c>
      <c r="I324" s="64" t="s">
        <v>358</v>
      </c>
      <c r="J324" s="64" t="s">
        <v>4500</v>
      </c>
      <c r="K324" s="21">
        <v>1</v>
      </c>
      <c r="L324" s="23">
        <v>1</v>
      </c>
      <c r="M324" s="23">
        <v>2</v>
      </c>
      <c r="N324" s="23">
        <v>2</v>
      </c>
      <c r="O324" s="64" t="s">
        <v>4638</v>
      </c>
      <c r="P324" s="64" t="s">
        <v>4646</v>
      </c>
      <c r="Q324" s="21" t="s">
        <v>4572</v>
      </c>
      <c r="R324" s="64" t="s">
        <v>786</v>
      </c>
      <c r="S324" s="64">
        <v>1180</v>
      </c>
      <c r="T324" s="25">
        <v>3200</v>
      </c>
      <c r="U324" s="64" t="s">
        <v>365</v>
      </c>
      <c r="V324" s="64" t="s">
        <v>251</v>
      </c>
      <c r="W324" s="21" t="s">
        <v>4641</v>
      </c>
      <c r="X324" s="21">
        <v>96</v>
      </c>
      <c r="Y324" s="21" t="s">
        <v>251</v>
      </c>
      <c r="Z324" s="20" t="str">
        <f t="shared" si="87"/>
        <v>-</v>
      </c>
      <c r="AA324" s="21" t="s">
        <v>4789</v>
      </c>
      <c r="AB324" s="20">
        <v>46101</v>
      </c>
      <c r="AC324" s="64">
        <v>110839194.40000001</v>
      </c>
      <c r="AD324" s="21" t="s">
        <v>281</v>
      </c>
      <c r="AE324" s="20" t="s">
        <v>16</v>
      </c>
      <c r="AF324" s="20" t="s">
        <v>16</v>
      </c>
      <c r="AG324" s="20" t="s">
        <v>16</v>
      </c>
      <c r="AH324" s="20" t="s">
        <v>16</v>
      </c>
      <c r="AI324" s="20" t="s">
        <v>16</v>
      </c>
      <c r="AJ324" s="20" t="s">
        <v>16</v>
      </c>
      <c r="AK324" s="20" t="s">
        <v>16</v>
      </c>
      <c r="AL324" s="20" t="s">
        <v>16</v>
      </c>
      <c r="AM324" s="20" t="s">
        <v>16</v>
      </c>
      <c r="AN324" s="20" t="s">
        <v>16</v>
      </c>
      <c r="AO324" s="20" t="s">
        <v>16</v>
      </c>
      <c r="AP324" s="21"/>
      <c r="AQ324" s="26" t="s">
        <v>16</v>
      </c>
      <c r="AR324" s="26" t="s">
        <v>16</v>
      </c>
      <c r="AS324" s="26" t="s">
        <v>16</v>
      </c>
      <c r="AT324" s="26" t="s">
        <v>16</v>
      </c>
      <c r="AU324" s="26" t="s">
        <v>16</v>
      </c>
      <c r="AV324" s="26" t="s">
        <v>16</v>
      </c>
      <c r="AW324" s="28" t="s">
        <v>16</v>
      </c>
      <c r="AX324" s="28" t="s">
        <v>16</v>
      </c>
      <c r="AY324" s="28" t="s">
        <v>16</v>
      </c>
      <c r="AZ324" s="28" t="s">
        <v>16</v>
      </c>
      <c r="BA324" s="28" t="s">
        <v>16</v>
      </c>
      <c r="BB324" s="28" t="s">
        <v>16</v>
      </c>
      <c r="BC324" s="28" t="s">
        <v>16</v>
      </c>
      <c r="BD324" s="28" t="s">
        <v>16</v>
      </c>
      <c r="BE324" s="28" t="s">
        <v>16</v>
      </c>
      <c r="BF324" s="28" t="s">
        <v>16</v>
      </c>
      <c r="BG324" s="28" t="s">
        <v>16</v>
      </c>
      <c r="BH324" s="28" t="s">
        <v>16</v>
      </c>
      <c r="BI324" s="28" t="s">
        <v>16</v>
      </c>
      <c r="BJ324" s="28" t="s">
        <v>16</v>
      </c>
      <c r="BK324" s="21" t="s">
        <v>16</v>
      </c>
      <c r="BL324" s="21" t="s">
        <v>16</v>
      </c>
      <c r="BM324" s="28" t="s">
        <v>16</v>
      </c>
      <c r="BN324" s="28" t="s">
        <v>16</v>
      </c>
      <c r="BO324" s="28" t="s">
        <v>16</v>
      </c>
      <c r="BP324" s="28" t="s">
        <v>16</v>
      </c>
      <c r="BQ324" s="28" t="s">
        <v>16</v>
      </c>
      <c r="BR324" s="28" t="s">
        <v>16</v>
      </c>
      <c r="BS324" s="28" t="s">
        <v>16</v>
      </c>
      <c r="BT324" s="28" t="s">
        <v>16</v>
      </c>
      <c r="BU324" s="28" t="s">
        <v>16</v>
      </c>
      <c r="BV324" s="21">
        <v>1</v>
      </c>
      <c r="BW324" s="21">
        <v>2</v>
      </c>
      <c r="BX324" s="21">
        <v>1</v>
      </c>
      <c r="BY324" s="21" t="s">
        <v>16</v>
      </c>
      <c r="BZ324" s="21" t="s">
        <v>16</v>
      </c>
      <c r="CA324" s="21" t="s">
        <v>16</v>
      </c>
      <c r="CB324" s="21">
        <v>1</v>
      </c>
      <c r="CC324" s="21">
        <v>0</v>
      </c>
      <c r="CD324" s="21">
        <v>0</v>
      </c>
      <c r="CE324" s="20">
        <f t="shared" si="88"/>
        <v>1</v>
      </c>
      <c r="CF324" s="20" t="str">
        <f t="shared" si="77"/>
        <v>YES</v>
      </c>
      <c r="CG324" s="20" t="str">
        <f t="shared" si="78"/>
        <v>YES</v>
      </c>
      <c r="CH324" s="21">
        <v>1</v>
      </c>
      <c r="CI324" s="28" t="s">
        <v>16</v>
      </c>
      <c r="CJ324" s="28" t="s">
        <v>16</v>
      </c>
      <c r="CK324" s="28" t="s">
        <v>4864</v>
      </c>
      <c r="CL324" s="28" t="s">
        <v>16</v>
      </c>
      <c r="CM324" s="28" t="s">
        <v>16</v>
      </c>
      <c r="CN324" s="28" t="s">
        <v>16</v>
      </c>
      <c r="CO324" s="28" t="s">
        <v>16</v>
      </c>
      <c r="CP324" s="28" t="s">
        <v>16</v>
      </c>
      <c r="CQ324" s="28" t="s">
        <v>16</v>
      </c>
      <c r="CR324" s="28" t="s">
        <v>16</v>
      </c>
      <c r="CS324" s="21">
        <v>82350961</v>
      </c>
      <c r="CT324" s="79">
        <f>IF(OR(CS324="",CS324="-"),"NA",IF(CS324&gt;10000000000,1,IF(CS324&gt;3000000000,2,IF(CS324&gt;1000000000,3,IF(CS324&gt;600000000,4,IF(CS324&gt;200000000,5,IF(CS324&gt;100000000,6,IF(CS324&gt;50000000,7,IF(CS324&gt;30000000,8,IF(CS324&gt;10000000,9,IF(CS324&gt;7000000,10,IF(CS324&gt;4000000,11,IF(CS324&gt;2000000,12,IF(CS324&gt;1000000,13,IF(CS324&gt;700000,14,IF(CS324&gt;600000,15,IF(CS324&gt;500000,16,IF(CS324&gt;400000,17,IF(CS324&gt;300000,18,IF(CS324&gt;200000,19,IF(CS324&gt;=0,20,ERROR”)))))))))))))))))))))</f>
        <v>7</v>
      </c>
      <c r="CU324" s="28" t="s">
        <v>16</v>
      </c>
      <c r="CV324" s="27">
        <f t="shared" si="86"/>
        <v>28488233.400000006</v>
      </c>
      <c r="CW324" s="57" t="s">
        <v>16</v>
      </c>
      <c r="CX324" s="57" t="s">
        <v>16</v>
      </c>
      <c r="CY324" s="21" t="s">
        <v>16</v>
      </c>
      <c r="CZ324" s="64" t="s">
        <v>16</v>
      </c>
      <c r="DA324" s="64" t="s">
        <v>16</v>
      </c>
      <c r="DB324" s="21" t="s">
        <v>16</v>
      </c>
      <c r="DC324" s="20" t="s">
        <v>16</v>
      </c>
      <c r="DD324" s="21" t="s">
        <v>16</v>
      </c>
      <c r="DE324" s="21" t="s">
        <v>16</v>
      </c>
      <c r="DF324" s="21"/>
      <c r="DG324" s="21" t="s">
        <v>16</v>
      </c>
      <c r="DH324" s="21" t="s">
        <v>16</v>
      </c>
      <c r="DI324" s="21" t="s">
        <v>16</v>
      </c>
      <c r="DJ324" s="21"/>
      <c r="DK324" s="21" t="s">
        <v>16</v>
      </c>
      <c r="DL324" s="21" t="s">
        <v>16</v>
      </c>
      <c r="DM324" s="21" t="s">
        <v>16</v>
      </c>
      <c r="DN324" s="21"/>
      <c r="DO324" s="33">
        <f t="shared" si="89"/>
        <v>1</v>
      </c>
      <c r="DP324" s="33">
        <f t="shared" si="90"/>
        <v>1</v>
      </c>
      <c r="DQ324" s="33">
        <f t="shared" si="91"/>
        <v>0</v>
      </c>
      <c r="DR324" s="33">
        <f t="shared" si="92"/>
        <v>0</v>
      </c>
      <c r="DS324" s="27">
        <f t="shared" si="93"/>
        <v>82350961</v>
      </c>
      <c r="DT324" s="27">
        <f t="shared" si="94"/>
        <v>82350961</v>
      </c>
      <c r="DU324" s="27">
        <f t="shared" si="95"/>
        <v>0</v>
      </c>
      <c r="DV324" s="27">
        <f t="shared" si="96"/>
        <v>0</v>
      </c>
      <c r="DW324" s="27">
        <f t="shared" si="85"/>
        <v>82350961</v>
      </c>
      <c r="DX324" s="21"/>
      <c r="DY324" s="21"/>
      <c r="DZ324" s="21"/>
      <c r="EA324" s="21"/>
      <c r="EB324" s="28" t="s">
        <v>16</v>
      </c>
      <c r="EC324" s="21"/>
      <c r="ED324" s="21"/>
      <c r="EE324" s="21"/>
      <c r="EF324" s="21"/>
      <c r="EG324" s="21"/>
      <c r="EH324" s="21"/>
      <c r="EI324" s="21" t="s">
        <v>16</v>
      </c>
      <c r="EJ324" s="28" t="s">
        <v>16</v>
      </c>
      <c r="EK324" s="28" t="s">
        <v>16</v>
      </c>
      <c r="EL324" s="21" t="s">
        <v>281</v>
      </c>
      <c r="EM324" s="28" t="s">
        <v>16</v>
      </c>
      <c r="EN324" s="20" t="s">
        <v>16</v>
      </c>
      <c r="EO324" s="20" t="s">
        <v>16</v>
      </c>
      <c r="EP324" s="20" t="s">
        <v>16</v>
      </c>
      <c r="EQ324" s="28" t="s">
        <v>16</v>
      </c>
      <c r="ER324" s="21" t="s">
        <v>1196</v>
      </c>
      <c r="ES324" s="64" t="s">
        <v>786</v>
      </c>
      <c r="ET324" s="64">
        <v>1180</v>
      </c>
      <c r="EU324" s="25">
        <v>3200</v>
      </c>
      <c r="EV324" s="64" t="s">
        <v>365</v>
      </c>
      <c r="EW324" s="64" t="s">
        <v>251</v>
      </c>
      <c r="EX324" s="64" t="s">
        <v>16</v>
      </c>
      <c r="EY324" s="73" t="s">
        <v>16</v>
      </c>
      <c r="EZ324" s="21"/>
      <c r="FB324" s="73"/>
    </row>
    <row r="325" spans="1:158" s="64" customFormat="1" ht="15" customHeight="1" x14ac:dyDescent="0.2">
      <c r="A325" s="64" t="s">
        <v>4445</v>
      </c>
      <c r="B325" s="64" t="s">
        <v>4411</v>
      </c>
      <c r="C325" s="64">
        <v>8531817.0099999998</v>
      </c>
      <c r="D325" s="64" t="s">
        <v>4445</v>
      </c>
      <c r="E325" s="64" t="s">
        <v>4515</v>
      </c>
      <c r="F325" s="64" t="s">
        <v>4411</v>
      </c>
      <c r="G325" s="54" t="s">
        <v>194</v>
      </c>
      <c r="H325" s="64">
        <v>6220</v>
      </c>
      <c r="I325" s="64" t="s">
        <v>358</v>
      </c>
      <c r="J325" s="64" t="s">
        <v>4501</v>
      </c>
      <c r="K325" s="21">
        <v>0</v>
      </c>
      <c r="L325" s="23">
        <v>1</v>
      </c>
      <c r="M325" s="28" t="s">
        <v>16</v>
      </c>
      <c r="N325" s="21">
        <v>1</v>
      </c>
      <c r="O325" s="64" t="s">
        <v>316</v>
      </c>
      <c r="P325" s="64" t="s">
        <v>4592</v>
      </c>
      <c r="Q325" s="64" t="s">
        <v>4642</v>
      </c>
      <c r="R325" s="64" t="s">
        <v>4544</v>
      </c>
      <c r="S325" s="64">
        <v>1941</v>
      </c>
      <c r="U325" s="64" t="s">
        <v>795</v>
      </c>
      <c r="V325" s="64" t="s">
        <v>251</v>
      </c>
      <c r="W325" s="21" t="s">
        <v>4643</v>
      </c>
      <c r="X325" s="21">
        <v>41</v>
      </c>
      <c r="Y325" s="21" t="s">
        <v>251</v>
      </c>
      <c r="Z325" s="20" t="str">
        <f t="shared" si="87"/>
        <v>-</v>
      </c>
      <c r="AA325" s="21" t="s">
        <v>4645</v>
      </c>
      <c r="AB325" s="20">
        <v>46101</v>
      </c>
      <c r="AC325" s="21">
        <v>8620689.6600000001</v>
      </c>
      <c r="AD325" s="21" t="s">
        <v>281</v>
      </c>
      <c r="AE325" s="20" t="s">
        <v>16</v>
      </c>
      <c r="AF325" s="20" t="s">
        <v>16</v>
      </c>
      <c r="AG325" s="20" t="s">
        <v>16</v>
      </c>
      <c r="AH325" s="20" t="s">
        <v>16</v>
      </c>
      <c r="AI325" s="20" t="s">
        <v>16</v>
      </c>
      <c r="AJ325" s="20" t="s">
        <v>16</v>
      </c>
      <c r="AK325" s="20" t="s">
        <v>16</v>
      </c>
      <c r="AL325" s="20" t="s">
        <v>16</v>
      </c>
      <c r="AM325" s="20" t="s">
        <v>16</v>
      </c>
      <c r="AN325" s="20" t="s">
        <v>16</v>
      </c>
      <c r="AO325" s="20" t="s">
        <v>16</v>
      </c>
      <c r="AP325" s="21" t="s">
        <v>4686</v>
      </c>
      <c r="AQ325" s="26" t="s">
        <v>16</v>
      </c>
      <c r="AR325" s="26" t="s">
        <v>16</v>
      </c>
      <c r="AS325" s="21" t="s">
        <v>16</v>
      </c>
      <c r="AT325" s="26" t="s">
        <v>4703</v>
      </c>
      <c r="AU325" s="26" t="s">
        <v>4681</v>
      </c>
      <c r="AV325" s="26" t="s">
        <v>16</v>
      </c>
      <c r="AW325" s="28" t="s">
        <v>16</v>
      </c>
      <c r="AX325" s="28" t="s">
        <v>16</v>
      </c>
      <c r="AY325" s="28" t="s">
        <v>16</v>
      </c>
      <c r="AZ325" s="28" t="s">
        <v>16</v>
      </c>
      <c r="BA325" s="28" t="s">
        <v>16</v>
      </c>
      <c r="BB325" s="21">
        <v>1</v>
      </c>
      <c r="BC325" s="26">
        <v>42825</v>
      </c>
      <c r="BD325" s="26">
        <v>43559</v>
      </c>
      <c r="BE325" s="21" t="s">
        <v>4702</v>
      </c>
      <c r="BF325" s="64" t="s">
        <v>4501</v>
      </c>
      <c r="BG325" s="21">
        <v>0</v>
      </c>
      <c r="BH325" s="21">
        <v>0</v>
      </c>
      <c r="BI325" s="20">
        <v>0</v>
      </c>
      <c r="BJ325" s="21" t="s">
        <v>16</v>
      </c>
      <c r="BK325" s="21" t="s">
        <v>16</v>
      </c>
      <c r="BL325" s="21" t="s">
        <v>16</v>
      </c>
      <c r="BM325" s="21">
        <v>1</v>
      </c>
      <c r="BN325" s="28" t="s">
        <v>16</v>
      </c>
      <c r="BO325" s="28" t="s">
        <v>16</v>
      </c>
      <c r="BP325" s="28" t="s">
        <v>16</v>
      </c>
      <c r="BQ325" s="28" t="s">
        <v>16</v>
      </c>
      <c r="BR325" s="28" t="s">
        <v>16</v>
      </c>
      <c r="BS325" s="28" t="s">
        <v>16</v>
      </c>
      <c r="BT325" s="21">
        <v>0</v>
      </c>
      <c r="BU325" s="21">
        <v>0</v>
      </c>
      <c r="BV325" s="21">
        <v>1</v>
      </c>
      <c r="BW325" s="21">
        <v>1</v>
      </c>
      <c r="BX325" s="21">
        <v>0</v>
      </c>
      <c r="BY325" s="28" t="s">
        <v>16</v>
      </c>
      <c r="BZ325" s="28" t="s">
        <v>16</v>
      </c>
      <c r="CA325" s="28" t="s">
        <v>16</v>
      </c>
      <c r="CB325" s="21">
        <v>0</v>
      </c>
      <c r="CC325" s="21">
        <v>0</v>
      </c>
      <c r="CD325" s="21">
        <v>0</v>
      </c>
      <c r="CE325" s="20">
        <f t="shared" si="88"/>
        <v>0</v>
      </c>
      <c r="CF325" s="20" t="str">
        <f t="shared" si="77"/>
        <v>YES</v>
      </c>
      <c r="CG325" s="20" t="str">
        <f t="shared" si="78"/>
        <v>YES</v>
      </c>
      <c r="CH325" s="21">
        <v>1</v>
      </c>
      <c r="CI325" s="28" t="s">
        <v>16</v>
      </c>
      <c r="CJ325" s="28" t="s">
        <v>16</v>
      </c>
      <c r="CK325" s="28" t="s">
        <v>4864</v>
      </c>
      <c r="CL325" s="28" t="s">
        <v>16</v>
      </c>
      <c r="CM325" s="28" t="s">
        <v>16</v>
      </c>
      <c r="CN325" s="28" t="s">
        <v>16</v>
      </c>
      <c r="CO325" s="28" t="s">
        <v>16</v>
      </c>
      <c r="CP325" s="28" t="s">
        <v>16</v>
      </c>
      <c r="CQ325" s="28" t="s">
        <v>16</v>
      </c>
      <c r="CR325" s="28" t="s">
        <v>16</v>
      </c>
      <c r="CS325" s="21">
        <v>8531817.0099999998</v>
      </c>
      <c r="CT325" s="79">
        <f>IF(OR(CS325="",CS325="-"),"NA",IF(CS325&gt;10000000000,1,IF(CS325&gt;3000000000,2,IF(CS325&gt;1000000000,3,IF(CS325&gt;600000000,4,IF(CS325&gt;200000000,5,IF(CS325&gt;100000000,6,IF(CS325&gt;50000000,7,IF(CS325&gt;30000000,8,IF(CS325&gt;10000000,9,IF(CS325&gt;7000000,10,IF(CS325&gt;4000000,11,IF(CS325&gt;2000000,12,IF(CS325&gt;1000000,13,IF(CS325&gt;700000,14,IF(CS325&gt;600000,15,IF(CS325&gt;500000,16,IF(CS325&gt;400000,17,IF(CS325&gt;300000,18,IF(CS325&gt;200000,19,IF(CS325&gt;=0,20,ERROR”)))))))))))))))))))))</f>
        <v>10</v>
      </c>
      <c r="CU325" s="21">
        <v>8531817.0099999998</v>
      </c>
      <c r="CV325" s="27">
        <f t="shared" si="86"/>
        <v>88872.650000000373</v>
      </c>
      <c r="CW325" s="57">
        <f t="shared" si="82"/>
        <v>1.0309227394226876E-2</v>
      </c>
      <c r="CX325" s="57">
        <f t="shared" si="83"/>
        <v>0.98969077260577309</v>
      </c>
      <c r="CY325" s="21">
        <f t="shared" si="84"/>
        <v>88872.650000000373</v>
      </c>
      <c r="CZ325" s="64">
        <v>14</v>
      </c>
      <c r="DA325" s="66">
        <f>IF(OR(CZ325="",CZ325="-"),"NA",IF(CZ325&gt;300,1,IF(CZ325&gt;200,2,IF(CZ325&gt;100,3,IF(CZ325&gt;50,4,IF(CZ325&gt;40,5,IF(CZ325&gt;30,6,IF(CZ325&gt;20,7,IF(CZ325&gt;10,8,IF(CZ325&lt;=9,9,”ERROR”))))))))))</f>
        <v>8</v>
      </c>
      <c r="DB325" s="21">
        <v>729</v>
      </c>
      <c r="DC325" s="20">
        <f t="shared" si="80"/>
        <v>24.3</v>
      </c>
      <c r="DD325" s="58">
        <v>0.05</v>
      </c>
      <c r="DE325" s="21">
        <v>0</v>
      </c>
      <c r="DF325" s="21"/>
      <c r="DG325" s="33">
        <v>0</v>
      </c>
      <c r="DH325" s="33">
        <v>0</v>
      </c>
      <c r="DI325" s="21" t="s">
        <v>16</v>
      </c>
      <c r="DJ325" s="21"/>
      <c r="DK325" s="21" t="s">
        <v>16</v>
      </c>
      <c r="DL325" s="21" t="s">
        <v>16</v>
      </c>
      <c r="DM325" s="21" t="s">
        <v>16</v>
      </c>
      <c r="DN325" s="21"/>
      <c r="DO325" s="33">
        <f t="shared" si="89"/>
        <v>1</v>
      </c>
      <c r="DP325" s="33">
        <f t="shared" si="90"/>
        <v>1</v>
      </c>
      <c r="DQ325" s="33">
        <f t="shared" si="91"/>
        <v>0</v>
      </c>
      <c r="DR325" s="33">
        <f t="shared" si="92"/>
        <v>0</v>
      </c>
      <c r="DS325" s="27">
        <f t="shared" si="93"/>
        <v>8531817.0099999998</v>
      </c>
      <c r="DT325" s="27">
        <f t="shared" si="94"/>
        <v>8531817.0099999998</v>
      </c>
      <c r="DU325" s="27">
        <f t="shared" si="95"/>
        <v>0</v>
      </c>
      <c r="DV325" s="27">
        <f t="shared" si="96"/>
        <v>0</v>
      </c>
      <c r="DW325" s="27">
        <f t="shared" si="85"/>
        <v>8531817.0099999998</v>
      </c>
      <c r="DX325" s="21" t="s">
        <v>16</v>
      </c>
      <c r="DY325" s="21" t="s">
        <v>16</v>
      </c>
      <c r="DZ325" s="21">
        <v>17</v>
      </c>
      <c r="EA325" s="21" t="s">
        <v>16</v>
      </c>
      <c r="EB325" s="21">
        <v>8531817.0099999998</v>
      </c>
      <c r="EC325" s="21">
        <v>0</v>
      </c>
      <c r="ED325" s="21" t="s">
        <v>16</v>
      </c>
      <c r="EE325" s="21">
        <v>0</v>
      </c>
      <c r="EF325" s="21">
        <v>0</v>
      </c>
      <c r="EG325" s="21" t="s">
        <v>16</v>
      </c>
      <c r="EH325" s="21"/>
      <c r="EI325" s="21">
        <v>1</v>
      </c>
      <c r="EJ325" s="21">
        <v>1</v>
      </c>
      <c r="EK325" s="28" t="s">
        <v>16</v>
      </c>
      <c r="EL325" s="21" t="s">
        <v>281</v>
      </c>
      <c r="EM325" s="64" t="s">
        <v>4501</v>
      </c>
      <c r="EN325" s="20" t="s">
        <v>16</v>
      </c>
      <c r="EO325" s="20" t="s">
        <v>16</v>
      </c>
      <c r="EP325" s="20" t="s">
        <v>16</v>
      </c>
      <c r="EQ325" s="21">
        <v>0</v>
      </c>
      <c r="ER325" s="21" t="s">
        <v>4644</v>
      </c>
      <c r="ES325" s="64" t="s">
        <v>4544</v>
      </c>
      <c r="ET325" s="64">
        <v>1941</v>
      </c>
      <c r="EV325" s="64" t="s">
        <v>795</v>
      </c>
      <c r="EW325" s="64" t="s">
        <v>251</v>
      </c>
      <c r="EX325" s="64">
        <v>11</v>
      </c>
      <c r="EY325" s="73">
        <v>1</v>
      </c>
      <c r="EZ325" s="21"/>
    </row>
    <row r="326" spans="1:158" s="64" customFormat="1" ht="15" customHeight="1" x14ac:dyDescent="0.2">
      <c r="A326" s="64" t="s">
        <v>4647</v>
      </c>
      <c r="B326" s="64" t="s">
        <v>4412</v>
      </c>
      <c r="C326" s="64">
        <v>1718750</v>
      </c>
      <c r="D326" s="64" t="s">
        <v>4647</v>
      </c>
      <c r="E326" s="64" t="s">
        <v>4516</v>
      </c>
      <c r="F326" s="64" t="s">
        <v>4412</v>
      </c>
      <c r="G326" s="54" t="s">
        <v>194</v>
      </c>
      <c r="H326" s="64">
        <v>6220</v>
      </c>
      <c r="I326" s="64" t="s">
        <v>358</v>
      </c>
      <c r="J326" s="64" t="s">
        <v>4502</v>
      </c>
      <c r="K326" s="21">
        <v>0</v>
      </c>
      <c r="L326" s="23">
        <v>1</v>
      </c>
      <c r="M326" s="28" t="s">
        <v>16</v>
      </c>
      <c r="N326" s="21">
        <v>1</v>
      </c>
      <c r="O326" s="64" t="s">
        <v>4648</v>
      </c>
      <c r="P326" s="64" t="s">
        <v>4522</v>
      </c>
      <c r="Q326" s="64" t="s">
        <v>4649</v>
      </c>
      <c r="R326" s="64" t="s">
        <v>4545</v>
      </c>
      <c r="S326" s="64">
        <v>20</v>
      </c>
      <c r="T326" s="25">
        <v>6600</v>
      </c>
      <c r="U326" s="64" t="s">
        <v>695</v>
      </c>
      <c r="V326" s="64" t="s">
        <v>251</v>
      </c>
      <c r="W326" s="62">
        <v>38756</v>
      </c>
      <c r="X326" s="21">
        <v>91</v>
      </c>
      <c r="Y326" s="21" t="s">
        <v>251</v>
      </c>
      <c r="Z326" s="20">
        <f t="shared" si="87"/>
        <v>4135</v>
      </c>
      <c r="AA326" s="64" t="s">
        <v>4790</v>
      </c>
      <c r="AB326" s="20">
        <v>46101</v>
      </c>
      <c r="AC326" s="21">
        <v>6670753.3399999999</v>
      </c>
      <c r="AD326" s="21" t="s">
        <v>281</v>
      </c>
      <c r="AE326" s="20" t="s">
        <v>16</v>
      </c>
      <c r="AF326" s="20" t="s">
        <v>16</v>
      </c>
      <c r="AG326" s="20" t="s">
        <v>16</v>
      </c>
      <c r="AH326" s="20" t="s">
        <v>16</v>
      </c>
      <c r="AI326" s="20" t="s">
        <v>16</v>
      </c>
      <c r="AJ326" s="20" t="s">
        <v>16</v>
      </c>
      <c r="AK326" s="20" t="s">
        <v>16</v>
      </c>
      <c r="AL326" s="20" t="s">
        <v>16</v>
      </c>
      <c r="AM326" s="20" t="s">
        <v>16</v>
      </c>
      <c r="AN326" s="20" t="s">
        <v>16</v>
      </c>
      <c r="AO326" s="20" t="s">
        <v>16</v>
      </c>
      <c r="AP326" s="61">
        <v>42890</v>
      </c>
      <c r="AQ326" s="26" t="s">
        <v>16</v>
      </c>
      <c r="AR326" s="26" t="s">
        <v>16</v>
      </c>
      <c r="AS326" s="21" t="s">
        <v>16</v>
      </c>
      <c r="AT326" s="26">
        <v>42799</v>
      </c>
      <c r="AU326" s="26">
        <v>42844</v>
      </c>
      <c r="AV326" s="26">
        <v>42849</v>
      </c>
      <c r="AW326" s="28" t="s">
        <v>4704</v>
      </c>
      <c r="AX326" s="62">
        <v>42858</v>
      </c>
      <c r="AY326" s="28" t="s">
        <v>16</v>
      </c>
      <c r="AZ326" s="28" t="s">
        <v>16</v>
      </c>
      <c r="BA326" s="28" t="s">
        <v>16</v>
      </c>
      <c r="BB326" s="21">
        <v>1</v>
      </c>
      <c r="BC326" s="26">
        <v>42891</v>
      </c>
      <c r="BD326" s="26">
        <v>43038</v>
      </c>
      <c r="BE326" s="62">
        <v>42891</v>
      </c>
      <c r="BF326" s="64" t="s">
        <v>4502</v>
      </c>
      <c r="BG326" s="58">
        <v>0.1</v>
      </c>
      <c r="BH326" s="21">
        <v>171875</v>
      </c>
      <c r="BI326" s="20">
        <v>0</v>
      </c>
      <c r="BJ326" s="21" t="s">
        <v>16</v>
      </c>
      <c r="BK326" s="21" t="s">
        <v>16</v>
      </c>
      <c r="BL326" s="21" t="s">
        <v>16</v>
      </c>
      <c r="BM326" s="21">
        <v>11</v>
      </c>
      <c r="BN326" s="21">
        <v>10</v>
      </c>
      <c r="BO326" s="21">
        <v>5</v>
      </c>
      <c r="BP326" s="21">
        <v>5</v>
      </c>
      <c r="BQ326" s="28" t="s">
        <v>16</v>
      </c>
      <c r="BR326" s="28" t="s">
        <v>16</v>
      </c>
      <c r="BS326" s="28" t="s">
        <v>16</v>
      </c>
      <c r="BT326" s="21">
        <v>131</v>
      </c>
      <c r="BU326" s="21">
        <v>2</v>
      </c>
      <c r="BV326" s="21">
        <v>1</v>
      </c>
      <c r="BW326" s="21">
        <v>10</v>
      </c>
      <c r="BX326" s="21">
        <v>0</v>
      </c>
      <c r="BY326" s="21" t="s">
        <v>16</v>
      </c>
      <c r="BZ326" s="21" t="s">
        <v>16</v>
      </c>
      <c r="CA326" s="21" t="s">
        <v>16</v>
      </c>
      <c r="CB326" s="21">
        <v>0</v>
      </c>
      <c r="CC326" s="21">
        <v>0</v>
      </c>
      <c r="CD326" s="21">
        <v>0</v>
      </c>
      <c r="CE326" s="20">
        <f t="shared" si="88"/>
        <v>0</v>
      </c>
      <c r="CF326" s="20" t="str">
        <f t="shared" si="77"/>
        <v>YES</v>
      </c>
      <c r="CG326" s="20" t="str">
        <f t="shared" si="78"/>
        <v>YES</v>
      </c>
      <c r="CH326" s="21">
        <v>10</v>
      </c>
      <c r="CI326" s="21">
        <v>0</v>
      </c>
      <c r="CJ326" s="28" t="s">
        <v>16</v>
      </c>
      <c r="CK326" s="28" t="s">
        <v>16</v>
      </c>
      <c r="CL326" s="28" t="s">
        <v>16</v>
      </c>
      <c r="CM326" s="28" t="s">
        <v>16</v>
      </c>
      <c r="CN326" s="28" t="s">
        <v>16</v>
      </c>
      <c r="CO326" s="28" t="s">
        <v>16</v>
      </c>
      <c r="CP326" s="28" t="s">
        <v>16</v>
      </c>
      <c r="CQ326" s="28" t="s">
        <v>16</v>
      </c>
      <c r="CR326" s="28" t="s">
        <v>16</v>
      </c>
      <c r="CS326" s="21">
        <v>1718750</v>
      </c>
      <c r="CT326" s="79">
        <f>IF(OR(CS326="",CS326="-"),"NA",IF(CS326&gt;10000000000,1,IF(CS326&gt;3000000000,2,IF(CS326&gt;1000000000,3,IF(CS326&gt;600000000,4,IF(CS326&gt;200000000,5,IF(CS326&gt;100000000,6,IF(CS326&gt;50000000,7,IF(CS326&gt;30000000,8,IF(CS326&gt;10000000,9,IF(CS326&gt;7000000,10,IF(CS326&gt;4000000,11,IF(CS326&gt;2000000,12,IF(CS326&gt;1000000,13,IF(CS326&gt;700000,14,IF(CS326&gt;600000,15,IF(CS326&gt;500000,16,IF(CS326&gt;400000,17,IF(CS326&gt;300000,18,IF(CS326&gt;200000,19,IF(CS326&gt;=0,20,ERROR”)))))))))))))))))))))</f>
        <v>13</v>
      </c>
      <c r="CU326" s="21">
        <v>1718750</v>
      </c>
      <c r="CV326" s="27">
        <f t="shared" si="86"/>
        <v>4952003.34</v>
      </c>
      <c r="CW326" s="57">
        <f t="shared" si="82"/>
        <v>0.74234544250140122</v>
      </c>
      <c r="CX326" s="57">
        <f t="shared" si="83"/>
        <v>0.25765455749859878</v>
      </c>
      <c r="CY326" s="21">
        <f t="shared" si="84"/>
        <v>4952003.34</v>
      </c>
      <c r="CZ326" s="64">
        <v>60</v>
      </c>
      <c r="DA326" s="66">
        <f>IF(OR(CZ326="",CZ326="-"),"NA",IF(CZ326&gt;300,1,IF(CZ326&gt;200,2,IF(CZ326&gt;100,3,IF(CZ326&gt;50,4,IF(CZ326&gt;40,5,IF(CZ326&gt;30,6,IF(CZ326&gt;20,7,IF(CZ326&gt;10,8,IF(CZ326&lt;=9,9,”ERROR”))))))))))</f>
        <v>4</v>
      </c>
      <c r="DB326" s="21">
        <v>50</v>
      </c>
      <c r="DC326" s="20">
        <f t="shared" si="80"/>
        <v>1.6666666666666667</v>
      </c>
      <c r="DD326" s="58">
        <v>0.04</v>
      </c>
      <c r="DE326" s="21">
        <v>0</v>
      </c>
      <c r="DF326" s="21"/>
      <c r="DG326" s="33">
        <v>0</v>
      </c>
      <c r="DH326" s="33">
        <v>0</v>
      </c>
      <c r="DI326" s="21" t="s">
        <v>16</v>
      </c>
      <c r="DJ326" s="21"/>
      <c r="DK326" s="21" t="s">
        <v>16</v>
      </c>
      <c r="DL326" s="21" t="s">
        <v>16</v>
      </c>
      <c r="DM326" s="21" t="s">
        <v>16</v>
      </c>
      <c r="DN326" s="21"/>
      <c r="DO326" s="33">
        <f t="shared" si="89"/>
        <v>1</v>
      </c>
      <c r="DP326" s="33">
        <f t="shared" si="90"/>
        <v>1</v>
      </c>
      <c r="DQ326" s="33">
        <f t="shared" si="91"/>
        <v>0</v>
      </c>
      <c r="DR326" s="33">
        <f t="shared" si="92"/>
        <v>0</v>
      </c>
      <c r="DS326" s="27">
        <f t="shared" si="93"/>
        <v>1718750</v>
      </c>
      <c r="DT326" s="27">
        <f t="shared" si="94"/>
        <v>1718750</v>
      </c>
      <c r="DU326" s="27">
        <f t="shared" si="95"/>
        <v>0</v>
      </c>
      <c r="DV326" s="27">
        <f t="shared" si="96"/>
        <v>0</v>
      </c>
      <c r="DW326" s="27">
        <f t="shared" si="85"/>
        <v>1718750</v>
      </c>
      <c r="DX326" s="21" t="s">
        <v>16</v>
      </c>
      <c r="DY326" s="21" t="s">
        <v>16</v>
      </c>
      <c r="DZ326" s="21">
        <v>18</v>
      </c>
      <c r="EA326" s="21" t="s">
        <v>16</v>
      </c>
      <c r="EB326" s="21">
        <v>1718750</v>
      </c>
      <c r="EC326" s="21">
        <v>0</v>
      </c>
      <c r="ED326" s="21" t="s">
        <v>16</v>
      </c>
      <c r="EE326" s="21">
        <v>0</v>
      </c>
      <c r="EF326" s="58">
        <v>0.1</v>
      </c>
      <c r="EG326" s="20" t="s">
        <v>655</v>
      </c>
      <c r="EH326" s="21"/>
      <c r="EI326" s="21">
        <v>11</v>
      </c>
      <c r="EJ326" s="21">
        <v>10</v>
      </c>
      <c r="EK326" s="21">
        <v>0</v>
      </c>
      <c r="EL326" s="21" t="s">
        <v>281</v>
      </c>
      <c r="EM326" s="64" t="s">
        <v>4502</v>
      </c>
      <c r="EN326" s="20" t="s">
        <v>16</v>
      </c>
      <c r="EO326" s="20" t="s">
        <v>16</v>
      </c>
      <c r="EP326" s="20" t="s">
        <v>16</v>
      </c>
      <c r="EQ326" s="21">
        <v>131</v>
      </c>
      <c r="ER326" s="21" t="s">
        <v>4650</v>
      </c>
      <c r="ES326" s="64" t="s">
        <v>4545</v>
      </c>
      <c r="ET326" s="64">
        <v>20</v>
      </c>
      <c r="EU326" s="25">
        <v>6600</v>
      </c>
      <c r="EV326" s="64" t="s">
        <v>695</v>
      </c>
      <c r="EW326" s="64" t="s">
        <v>251</v>
      </c>
      <c r="EX326" s="64">
        <v>40</v>
      </c>
      <c r="EY326" s="73">
        <v>1</v>
      </c>
      <c r="EZ326" s="21"/>
    </row>
    <row r="327" spans="1:158" s="64" customFormat="1" ht="15" customHeight="1" x14ac:dyDescent="0.2">
      <c r="A327" s="64" t="s">
        <v>4446</v>
      </c>
      <c r="B327" s="64" t="s">
        <v>4413</v>
      </c>
      <c r="C327" s="64">
        <v>71167.100000000006</v>
      </c>
      <c r="D327" s="64" t="s">
        <v>4446</v>
      </c>
      <c r="E327" s="64" t="s">
        <v>4516</v>
      </c>
      <c r="F327" s="64" t="s">
        <v>4413</v>
      </c>
      <c r="G327" s="20" t="s">
        <v>194</v>
      </c>
      <c r="H327" s="64">
        <v>6220</v>
      </c>
      <c r="I327" s="64" t="s">
        <v>358</v>
      </c>
      <c r="J327" s="64" t="s">
        <v>4502</v>
      </c>
      <c r="K327" s="21">
        <v>0</v>
      </c>
      <c r="L327" s="23">
        <v>1</v>
      </c>
      <c r="M327" s="28" t="s">
        <v>16</v>
      </c>
      <c r="N327" s="21">
        <v>1</v>
      </c>
      <c r="O327" s="64" t="s">
        <v>4471</v>
      </c>
      <c r="P327" s="64" t="s">
        <v>4593</v>
      </c>
      <c r="Q327" s="64" t="s">
        <v>4573</v>
      </c>
      <c r="R327" s="64" t="s">
        <v>4546</v>
      </c>
      <c r="S327" s="64">
        <v>1134</v>
      </c>
      <c r="T327" s="25">
        <v>3550</v>
      </c>
      <c r="U327" s="64" t="s">
        <v>365</v>
      </c>
      <c r="V327" s="64" t="s">
        <v>251</v>
      </c>
      <c r="W327" s="21" t="s">
        <v>4652</v>
      </c>
      <c r="X327" s="21">
        <v>221</v>
      </c>
      <c r="Y327" s="21" t="s">
        <v>251</v>
      </c>
      <c r="Z327" s="20" t="str">
        <f t="shared" si="87"/>
        <v>-</v>
      </c>
      <c r="AA327" s="64" t="s">
        <v>4791</v>
      </c>
      <c r="AB327" s="20">
        <v>46101</v>
      </c>
      <c r="AC327" s="21">
        <v>6670753.3399999999</v>
      </c>
      <c r="AD327" s="21" t="s">
        <v>281</v>
      </c>
      <c r="AE327" s="20" t="s">
        <v>16</v>
      </c>
      <c r="AF327" s="20" t="s">
        <v>16</v>
      </c>
      <c r="AG327" s="20" t="s">
        <v>16</v>
      </c>
      <c r="AH327" s="20" t="s">
        <v>16</v>
      </c>
      <c r="AI327" s="20" t="s">
        <v>16</v>
      </c>
      <c r="AJ327" s="20" t="s">
        <v>16</v>
      </c>
      <c r="AK327" s="20" t="s">
        <v>16</v>
      </c>
      <c r="AL327" s="20" t="s">
        <v>16</v>
      </c>
      <c r="AM327" s="20" t="s">
        <v>16</v>
      </c>
      <c r="AN327" s="20" t="s">
        <v>16</v>
      </c>
      <c r="AO327" s="20" t="s">
        <v>16</v>
      </c>
      <c r="AP327" s="61">
        <v>42890</v>
      </c>
      <c r="AQ327" s="26" t="s">
        <v>16</v>
      </c>
      <c r="AR327" s="26" t="s">
        <v>16</v>
      </c>
      <c r="AS327" s="21" t="s">
        <v>16</v>
      </c>
      <c r="AT327" s="26" t="s">
        <v>4683</v>
      </c>
      <c r="AU327" s="26" t="s">
        <v>4687</v>
      </c>
      <c r="AV327" s="26" t="s">
        <v>4705</v>
      </c>
      <c r="AW327" s="21" t="s">
        <v>4704</v>
      </c>
      <c r="AX327" s="62">
        <v>42858</v>
      </c>
      <c r="AY327" s="28" t="s">
        <v>16</v>
      </c>
      <c r="AZ327" s="28" t="s">
        <v>16</v>
      </c>
      <c r="BA327" s="28" t="s">
        <v>16</v>
      </c>
      <c r="BB327" s="21">
        <v>1</v>
      </c>
      <c r="BC327" s="26">
        <v>42891</v>
      </c>
      <c r="BD327" s="26">
        <v>43039</v>
      </c>
      <c r="BE327" s="62">
        <v>42891</v>
      </c>
      <c r="BF327" s="64" t="s">
        <v>4502</v>
      </c>
      <c r="BG327" s="58">
        <v>0.1</v>
      </c>
      <c r="BH327" s="21">
        <v>7116.71</v>
      </c>
      <c r="BI327" s="20">
        <v>0</v>
      </c>
      <c r="BJ327" s="21" t="s">
        <v>16</v>
      </c>
      <c r="BK327" s="21" t="s">
        <v>16</v>
      </c>
      <c r="BL327" s="21" t="s">
        <v>16</v>
      </c>
      <c r="BM327" s="21">
        <v>11</v>
      </c>
      <c r="BN327" s="21">
        <v>10</v>
      </c>
      <c r="BO327" s="21">
        <v>5</v>
      </c>
      <c r="BP327" s="21">
        <v>5</v>
      </c>
      <c r="BQ327" s="28" t="s">
        <v>16</v>
      </c>
      <c r="BR327" s="28" t="s">
        <v>16</v>
      </c>
      <c r="BS327" s="28" t="s">
        <v>16</v>
      </c>
      <c r="BT327" s="21">
        <v>143</v>
      </c>
      <c r="BU327" s="21">
        <v>5</v>
      </c>
      <c r="BV327" s="21">
        <v>1</v>
      </c>
      <c r="BW327" s="21">
        <v>10</v>
      </c>
      <c r="BX327" s="21">
        <v>0</v>
      </c>
      <c r="BY327" s="21" t="s">
        <v>16</v>
      </c>
      <c r="BZ327" s="21" t="s">
        <v>16</v>
      </c>
      <c r="CA327" s="21" t="s">
        <v>16</v>
      </c>
      <c r="CB327" s="21">
        <v>0</v>
      </c>
      <c r="CC327" s="21">
        <v>0</v>
      </c>
      <c r="CD327" s="21">
        <v>0</v>
      </c>
      <c r="CE327" s="20">
        <f t="shared" si="88"/>
        <v>0</v>
      </c>
      <c r="CF327" s="20" t="str">
        <f t="shared" si="77"/>
        <v>YES</v>
      </c>
      <c r="CG327" s="20" t="str">
        <f t="shared" si="78"/>
        <v>YES</v>
      </c>
      <c r="CH327" s="21">
        <v>10</v>
      </c>
      <c r="CI327" s="21">
        <v>0</v>
      </c>
      <c r="CJ327" s="28" t="s">
        <v>16</v>
      </c>
      <c r="CK327" s="28" t="s">
        <v>16</v>
      </c>
      <c r="CL327" s="28" t="s">
        <v>16</v>
      </c>
      <c r="CM327" s="28" t="s">
        <v>16</v>
      </c>
      <c r="CN327" s="28" t="s">
        <v>16</v>
      </c>
      <c r="CO327" s="28" t="s">
        <v>16</v>
      </c>
      <c r="CP327" s="28" t="s">
        <v>16</v>
      </c>
      <c r="CQ327" s="28" t="s">
        <v>16</v>
      </c>
      <c r="CR327" s="28" t="s">
        <v>16</v>
      </c>
      <c r="CS327" s="21">
        <v>71167.100000000006</v>
      </c>
      <c r="CT327" s="79">
        <f>IF(OR(CS327="",CS327="-"),"NA",IF(CS327&gt;10000000000,1,IF(CS327&gt;3000000000,2,IF(CS327&gt;1000000000,3,IF(CS327&gt;600000000,4,IF(CS327&gt;200000000,5,IF(CS327&gt;100000000,6,IF(CS327&gt;50000000,7,IF(CS327&gt;30000000,8,IF(CS327&gt;10000000,9,IF(CS327&gt;7000000,10,IF(CS327&gt;4000000,11,IF(CS327&gt;2000000,12,IF(CS327&gt;1000000,13,IF(CS327&gt;700000,14,IF(CS327&gt;600000,15,IF(CS327&gt;500000,16,IF(CS327&gt;400000,17,IF(CS327&gt;300000,18,IF(CS327&gt;200000,19,IF(CS327&gt;=0,20,ERROR”)))))))))))))))))))))</f>
        <v>20</v>
      </c>
      <c r="CU327" s="21">
        <v>71167.100000000006</v>
      </c>
      <c r="CV327" s="27">
        <f t="shared" si="86"/>
        <v>6599586.2400000002</v>
      </c>
      <c r="CW327" s="57">
        <f t="shared" si="82"/>
        <v>0.98933147481660599</v>
      </c>
      <c r="CX327" s="57">
        <f t="shared" si="83"/>
        <v>1.0668525183394055E-2</v>
      </c>
      <c r="CY327" s="21">
        <f t="shared" si="84"/>
        <v>6599586.2400000002</v>
      </c>
      <c r="CZ327" s="64">
        <v>60</v>
      </c>
      <c r="DA327" s="66">
        <f>IF(OR(CZ327="",CZ327="-"),"NA",IF(CZ327&gt;300,1,IF(CZ327&gt;200,2,IF(CZ327&gt;100,3,IF(CZ327&gt;50,4,IF(CZ327&gt;40,5,IF(CZ327&gt;30,6,IF(CZ327&gt;20,7,IF(CZ327&gt;10,8,IF(CZ327&lt;=9,9,”ERROR”))))))))))</f>
        <v>4</v>
      </c>
      <c r="DB327" s="21">
        <v>50</v>
      </c>
      <c r="DC327" s="20">
        <f t="shared" si="80"/>
        <v>1.6666666666666667</v>
      </c>
      <c r="DD327" s="58">
        <v>0.04</v>
      </c>
      <c r="DE327" s="21">
        <v>0</v>
      </c>
      <c r="DF327" s="21"/>
      <c r="DG327" s="33">
        <v>0</v>
      </c>
      <c r="DH327" s="33">
        <v>0</v>
      </c>
      <c r="DI327" s="21" t="s">
        <v>16</v>
      </c>
      <c r="DJ327" s="21"/>
      <c r="DK327" s="21" t="s">
        <v>16</v>
      </c>
      <c r="DL327" s="21" t="s">
        <v>16</v>
      </c>
      <c r="DM327" s="21" t="s">
        <v>16</v>
      </c>
      <c r="DN327" s="21"/>
      <c r="DO327" s="33">
        <f t="shared" si="89"/>
        <v>1</v>
      </c>
      <c r="DP327" s="33">
        <f t="shared" si="90"/>
        <v>1</v>
      </c>
      <c r="DQ327" s="33">
        <f t="shared" si="91"/>
        <v>0</v>
      </c>
      <c r="DR327" s="33">
        <f t="shared" si="92"/>
        <v>0</v>
      </c>
      <c r="DS327" s="27">
        <f t="shared" si="93"/>
        <v>71167.100000000006</v>
      </c>
      <c r="DT327" s="27">
        <f t="shared" si="94"/>
        <v>71167.100000000006</v>
      </c>
      <c r="DU327" s="27">
        <f t="shared" si="95"/>
        <v>0</v>
      </c>
      <c r="DV327" s="27">
        <f t="shared" si="96"/>
        <v>0</v>
      </c>
      <c r="DW327" s="27">
        <f t="shared" si="85"/>
        <v>71167.100000000006</v>
      </c>
      <c r="DX327" s="21" t="s">
        <v>16</v>
      </c>
      <c r="DY327" s="21" t="s">
        <v>16</v>
      </c>
      <c r="DZ327" s="21">
        <v>18</v>
      </c>
      <c r="EA327" s="21" t="s">
        <v>16</v>
      </c>
      <c r="EB327" s="21">
        <v>71167.100000000006</v>
      </c>
      <c r="EC327" s="21">
        <v>0</v>
      </c>
      <c r="ED327" s="21" t="s">
        <v>16</v>
      </c>
      <c r="EE327" s="21">
        <v>0</v>
      </c>
      <c r="EF327" s="58">
        <v>0.1</v>
      </c>
      <c r="EG327" s="21" t="s">
        <v>1045</v>
      </c>
      <c r="EH327" s="21"/>
      <c r="EI327" s="21">
        <v>11</v>
      </c>
      <c r="EJ327" s="21">
        <v>10</v>
      </c>
      <c r="EK327" s="21">
        <v>0</v>
      </c>
      <c r="EL327" s="21" t="s">
        <v>281</v>
      </c>
      <c r="EM327" s="64" t="s">
        <v>4502</v>
      </c>
      <c r="EN327" s="20" t="s">
        <v>16</v>
      </c>
      <c r="EO327" s="20" t="s">
        <v>16</v>
      </c>
      <c r="EP327" s="20" t="s">
        <v>16</v>
      </c>
      <c r="EQ327" s="21">
        <v>143</v>
      </c>
      <c r="ER327" s="21" t="s">
        <v>4651</v>
      </c>
      <c r="ES327" s="64" t="s">
        <v>4546</v>
      </c>
      <c r="ET327" s="64">
        <v>1134</v>
      </c>
      <c r="EU327" s="25">
        <v>3550</v>
      </c>
      <c r="EV327" s="64" t="s">
        <v>365</v>
      </c>
      <c r="EW327" s="64" t="s">
        <v>251</v>
      </c>
      <c r="EX327" s="64">
        <v>40</v>
      </c>
      <c r="EY327" s="73">
        <v>1</v>
      </c>
      <c r="EZ327" s="21"/>
    </row>
    <row r="328" spans="1:158" s="64" customFormat="1" ht="15" customHeight="1" x14ac:dyDescent="0.2">
      <c r="A328" s="64" t="s">
        <v>4447</v>
      </c>
      <c r="B328" s="64" t="s">
        <v>4414</v>
      </c>
      <c r="C328" s="64">
        <v>31161</v>
      </c>
      <c r="D328" s="64" t="s">
        <v>4447</v>
      </c>
      <c r="E328" s="64" t="s">
        <v>4516</v>
      </c>
      <c r="F328" s="64" t="s">
        <v>4414</v>
      </c>
      <c r="G328" s="54" t="s">
        <v>194</v>
      </c>
      <c r="H328" s="64">
        <v>6220</v>
      </c>
      <c r="I328" s="64" t="s">
        <v>358</v>
      </c>
      <c r="J328" s="64" t="s">
        <v>4502</v>
      </c>
      <c r="K328" s="21">
        <v>0</v>
      </c>
      <c r="L328" s="23">
        <v>1</v>
      </c>
      <c r="M328" s="28" t="s">
        <v>16</v>
      </c>
      <c r="N328" s="21">
        <v>1</v>
      </c>
      <c r="O328" s="64" t="s">
        <v>4472</v>
      </c>
      <c r="P328" s="64" t="s">
        <v>4594</v>
      </c>
      <c r="Q328" s="64" t="s">
        <v>4574</v>
      </c>
      <c r="R328" s="64" t="s">
        <v>4541</v>
      </c>
      <c r="S328" s="64">
        <v>38</v>
      </c>
      <c r="T328" s="25">
        <v>3810</v>
      </c>
      <c r="U328" s="64" t="s">
        <v>365</v>
      </c>
      <c r="V328" s="64" t="s">
        <v>251</v>
      </c>
      <c r="W328" s="62">
        <v>37045</v>
      </c>
      <c r="X328" s="21">
        <v>100</v>
      </c>
      <c r="Y328" s="21" t="s">
        <v>251</v>
      </c>
      <c r="Z328" s="20">
        <f t="shared" si="87"/>
        <v>5846</v>
      </c>
      <c r="AA328" s="80" t="s">
        <v>4792</v>
      </c>
      <c r="AB328" s="20">
        <v>46101</v>
      </c>
      <c r="AC328" s="21">
        <v>6670753.3399999999</v>
      </c>
      <c r="AD328" s="21" t="s">
        <v>281</v>
      </c>
      <c r="AE328" s="20" t="s">
        <v>16</v>
      </c>
      <c r="AF328" s="20" t="s">
        <v>16</v>
      </c>
      <c r="AG328" s="20" t="s">
        <v>16</v>
      </c>
      <c r="AH328" s="20" t="s">
        <v>16</v>
      </c>
      <c r="AI328" s="20" t="s">
        <v>16</v>
      </c>
      <c r="AJ328" s="20" t="s">
        <v>16</v>
      </c>
      <c r="AK328" s="20" t="s">
        <v>16</v>
      </c>
      <c r="AL328" s="20" t="s">
        <v>16</v>
      </c>
      <c r="AM328" s="20" t="s">
        <v>16</v>
      </c>
      <c r="AN328" s="20" t="s">
        <v>16</v>
      </c>
      <c r="AO328" s="20" t="s">
        <v>16</v>
      </c>
      <c r="AP328" s="61">
        <v>42890</v>
      </c>
      <c r="AQ328" s="26" t="s">
        <v>16</v>
      </c>
      <c r="AR328" s="26" t="s">
        <v>16</v>
      </c>
      <c r="AS328" s="21" t="s">
        <v>16</v>
      </c>
      <c r="AT328" s="26" t="s">
        <v>4683</v>
      </c>
      <c r="AU328" s="26" t="s">
        <v>4687</v>
      </c>
      <c r="AV328" s="26" t="s">
        <v>4705</v>
      </c>
      <c r="AW328" s="21" t="s">
        <v>4704</v>
      </c>
      <c r="AX328" s="62">
        <v>42858</v>
      </c>
      <c r="AY328" s="28" t="s">
        <v>16</v>
      </c>
      <c r="AZ328" s="28" t="s">
        <v>16</v>
      </c>
      <c r="BA328" s="28" t="s">
        <v>16</v>
      </c>
      <c r="BB328" s="21">
        <v>1</v>
      </c>
      <c r="BC328" s="26">
        <v>42891</v>
      </c>
      <c r="BD328" s="26">
        <v>43038</v>
      </c>
      <c r="BE328" s="62">
        <v>42891</v>
      </c>
      <c r="BF328" s="64" t="s">
        <v>4502</v>
      </c>
      <c r="BG328" s="58">
        <v>0.1</v>
      </c>
      <c r="BH328" s="21">
        <v>3116.1</v>
      </c>
      <c r="BI328" s="20">
        <v>0</v>
      </c>
      <c r="BJ328" s="21" t="s">
        <v>16</v>
      </c>
      <c r="BK328" s="21" t="s">
        <v>16</v>
      </c>
      <c r="BL328" s="21" t="s">
        <v>16</v>
      </c>
      <c r="BM328" s="21">
        <v>11</v>
      </c>
      <c r="BN328" s="21">
        <v>10</v>
      </c>
      <c r="BO328" s="21">
        <v>5</v>
      </c>
      <c r="BP328" s="21">
        <v>5</v>
      </c>
      <c r="BQ328" s="28" t="s">
        <v>16</v>
      </c>
      <c r="BR328" s="28" t="s">
        <v>16</v>
      </c>
      <c r="BS328" s="28" t="s">
        <v>16</v>
      </c>
      <c r="BT328" s="21">
        <v>143</v>
      </c>
      <c r="BU328" s="21">
        <v>0</v>
      </c>
      <c r="BV328" s="21">
        <v>1</v>
      </c>
      <c r="BW328" s="21">
        <v>10</v>
      </c>
      <c r="BX328" s="21">
        <v>0</v>
      </c>
      <c r="BY328" s="21" t="s">
        <v>16</v>
      </c>
      <c r="BZ328" s="21" t="s">
        <v>16</v>
      </c>
      <c r="CA328" s="21" t="s">
        <v>16</v>
      </c>
      <c r="CB328" s="21">
        <v>0</v>
      </c>
      <c r="CC328" s="21">
        <v>0</v>
      </c>
      <c r="CD328" s="21">
        <v>0</v>
      </c>
      <c r="CE328" s="20">
        <f t="shared" si="88"/>
        <v>0</v>
      </c>
      <c r="CF328" s="20" t="str">
        <f t="shared" si="77"/>
        <v>YES</v>
      </c>
      <c r="CG328" s="20" t="str">
        <f t="shared" si="78"/>
        <v>YES</v>
      </c>
      <c r="CH328" s="21">
        <v>10</v>
      </c>
      <c r="CI328" s="21">
        <v>0</v>
      </c>
      <c r="CJ328" s="28" t="s">
        <v>16</v>
      </c>
      <c r="CK328" s="28" t="s">
        <v>16</v>
      </c>
      <c r="CL328" s="28" t="s">
        <v>16</v>
      </c>
      <c r="CM328" s="28" t="s">
        <v>16</v>
      </c>
      <c r="CN328" s="28" t="s">
        <v>16</v>
      </c>
      <c r="CO328" s="28" t="s">
        <v>16</v>
      </c>
      <c r="CP328" s="28" t="s">
        <v>16</v>
      </c>
      <c r="CQ328" s="28" t="s">
        <v>16</v>
      </c>
      <c r="CR328" s="28" t="s">
        <v>16</v>
      </c>
      <c r="CS328" s="21">
        <v>31161</v>
      </c>
      <c r="CT328" s="79">
        <f>IF(OR(CS328="",CS328="-"),"NA",IF(CS328&gt;10000000000,1,IF(CS328&gt;3000000000,2,IF(CS328&gt;1000000000,3,IF(CS328&gt;600000000,4,IF(CS328&gt;200000000,5,IF(CS328&gt;100000000,6,IF(CS328&gt;50000000,7,IF(CS328&gt;30000000,8,IF(CS328&gt;10000000,9,IF(CS328&gt;7000000,10,IF(CS328&gt;4000000,11,IF(CS328&gt;2000000,12,IF(CS328&gt;1000000,13,IF(CS328&gt;700000,14,IF(CS328&gt;600000,15,IF(CS328&gt;500000,16,IF(CS328&gt;400000,17,IF(CS328&gt;300000,18,IF(CS328&gt;200000,19,IF(CS328&gt;=0,20,ERROR”)))))))))))))))))))))</f>
        <v>20</v>
      </c>
      <c r="CU328" s="21">
        <v>31161</v>
      </c>
      <c r="CV328" s="27">
        <f t="shared" si="86"/>
        <v>6639592.3399999999</v>
      </c>
      <c r="CW328" s="57">
        <f t="shared" si="82"/>
        <v>0.99532871350329377</v>
      </c>
      <c r="CX328" s="57">
        <f t="shared" si="83"/>
        <v>4.6712864967062328E-3</v>
      </c>
      <c r="CY328" s="21">
        <f t="shared" si="84"/>
        <v>6639592.3399999999</v>
      </c>
      <c r="CZ328" s="64">
        <v>60</v>
      </c>
      <c r="DA328" s="66">
        <f>IF(OR(CZ328="",CZ328="-"),"NA",IF(CZ328&gt;300,1,IF(CZ328&gt;200,2,IF(CZ328&gt;100,3,IF(CZ328&gt;50,4,IF(CZ328&gt;40,5,IF(CZ328&gt;30,6,IF(CZ328&gt;20,7,IF(CZ328&gt;10,8,IF(CZ328&lt;=9,9,”ERROR”))))))))))</f>
        <v>4</v>
      </c>
      <c r="DB328" s="21">
        <v>50</v>
      </c>
      <c r="DC328" s="20">
        <f t="shared" si="80"/>
        <v>1.6666666666666667</v>
      </c>
      <c r="DD328" s="58">
        <v>0.04</v>
      </c>
      <c r="DE328" s="21">
        <v>0</v>
      </c>
      <c r="DF328" s="21"/>
      <c r="DG328" s="33">
        <v>0</v>
      </c>
      <c r="DH328" s="33">
        <v>0</v>
      </c>
      <c r="DI328" s="21" t="s">
        <v>16</v>
      </c>
      <c r="DJ328" s="21"/>
      <c r="DK328" s="21" t="s">
        <v>16</v>
      </c>
      <c r="DL328" s="21" t="s">
        <v>16</v>
      </c>
      <c r="DM328" s="21" t="s">
        <v>16</v>
      </c>
      <c r="DN328" s="21"/>
      <c r="DO328" s="33">
        <f t="shared" si="89"/>
        <v>1</v>
      </c>
      <c r="DP328" s="33">
        <f t="shared" si="90"/>
        <v>1</v>
      </c>
      <c r="DQ328" s="33">
        <f t="shared" si="91"/>
        <v>0</v>
      </c>
      <c r="DR328" s="33">
        <f t="shared" si="92"/>
        <v>0</v>
      </c>
      <c r="DS328" s="27">
        <f t="shared" si="93"/>
        <v>31161</v>
      </c>
      <c r="DT328" s="27">
        <f t="shared" si="94"/>
        <v>31161</v>
      </c>
      <c r="DU328" s="27">
        <f t="shared" si="95"/>
        <v>0</v>
      </c>
      <c r="DV328" s="27">
        <f t="shared" si="96"/>
        <v>0</v>
      </c>
      <c r="DW328" s="27">
        <f t="shared" si="85"/>
        <v>31161</v>
      </c>
      <c r="DX328" s="21" t="s">
        <v>16</v>
      </c>
      <c r="DY328" s="21" t="s">
        <v>16</v>
      </c>
      <c r="DZ328" s="21">
        <v>18</v>
      </c>
      <c r="EA328" s="21" t="s">
        <v>16</v>
      </c>
      <c r="EB328" s="21">
        <v>31161</v>
      </c>
      <c r="EC328" s="21">
        <v>0</v>
      </c>
      <c r="ED328" s="21" t="s">
        <v>16</v>
      </c>
      <c r="EE328" s="21">
        <v>0</v>
      </c>
      <c r="EF328" s="58">
        <v>0.1</v>
      </c>
      <c r="EG328" s="20" t="s">
        <v>316</v>
      </c>
      <c r="EH328" s="21"/>
      <c r="EI328" s="21">
        <v>11</v>
      </c>
      <c r="EJ328" s="21">
        <v>10</v>
      </c>
      <c r="EK328" s="21">
        <v>0</v>
      </c>
      <c r="EL328" s="21" t="s">
        <v>281</v>
      </c>
      <c r="EM328" s="64" t="s">
        <v>4502</v>
      </c>
      <c r="EN328" s="20" t="s">
        <v>16</v>
      </c>
      <c r="EO328" s="20" t="s">
        <v>16</v>
      </c>
      <c r="EP328" s="20" t="s">
        <v>16</v>
      </c>
      <c r="EQ328" s="21">
        <v>143</v>
      </c>
      <c r="ER328" s="21" t="s">
        <v>4653</v>
      </c>
      <c r="ES328" s="64" t="s">
        <v>4541</v>
      </c>
      <c r="ET328" s="64">
        <v>38</v>
      </c>
      <c r="EU328" s="25">
        <v>3810</v>
      </c>
      <c r="EV328" s="64" t="s">
        <v>365</v>
      </c>
      <c r="EW328" s="64" t="s">
        <v>251</v>
      </c>
      <c r="EX328" s="64">
        <v>40</v>
      </c>
      <c r="EY328" s="73">
        <v>1</v>
      </c>
      <c r="EZ328" s="21"/>
    </row>
    <row r="329" spans="1:158" s="64" customFormat="1" ht="15" customHeight="1" x14ac:dyDescent="0.2">
      <c r="A329" s="64" t="s">
        <v>4448</v>
      </c>
      <c r="B329" s="64" t="s">
        <v>4415</v>
      </c>
      <c r="C329" s="64">
        <v>130770</v>
      </c>
      <c r="D329" s="64" t="s">
        <v>4448</v>
      </c>
      <c r="E329" s="64" t="s">
        <v>4516</v>
      </c>
      <c r="F329" s="64" t="s">
        <v>4415</v>
      </c>
      <c r="G329" s="54" t="s">
        <v>194</v>
      </c>
      <c r="H329" s="64">
        <v>6220</v>
      </c>
      <c r="I329" s="64" t="s">
        <v>358</v>
      </c>
      <c r="J329" s="64" t="s">
        <v>4502</v>
      </c>
      <c r="K329" s="21">
        <v>0</v>
      </c>
      <c r="L329" s="23">
        <v>1</v>
      </c>
      <c r="M329" s="28" t="s">
        <v>16</v>
      </c>
      <c r="N329" s="21">
        <v>1</v>
      </c>
      <c r="O329" s="64" t="s">
        <v>4473</v>
      </c>
      <c r="P329" s="64" t="s">
        <v>4523</v>
      </c>
      <c r="Q329" s="64" t="s">
        <v>4575</v>
      </c>
      <c r="R329" s="64" t="s">
        <v>4547</v>
      </c>
      <c r="S329" s="64">
        <v>21</v>
      </c>
      <c r="T329" s="25">
        <v>15530</v>
      </c>
      <c r="U329" s="64" t="s">
        <v>1237</v>
      </c>
      <c r="V329" s="64" t="s">
        <v>251</v>
      </c>
      <c r="W329" s="62">
        <v>42253</v>
      </c>
      <c r="X329" s="21">
        <v>17</v>
      </c>
      <c r="Y329" s="21" t="s">
        <v>251</v>
      </c>
      <c r="Z329" s="20">
        <f t="shared" si="87"/>
        <v>638</v>
      </c>
      <c r="AA329" s="64" t="s">
        <v>4793</v>
      </c>
      <c r="AB329" s="20">
        <v>46101</v>
      </c>
      <c r="AC329" s="21">
        <v>6670753.3399999999</v>
      </c>
      <c r="AD329" s="21" t="s">
        <v>281</v>
      </c>
      <c r="AE329" s="20" t="s">
        <v>16</v>
      </c>
      <c r="AF329" s="20" t="s">
        <v>16</v>
      </c>
      <c r="AG329" s="20" t="s">
        <v>16</v>
      </c>
      <c r="AH329" s="20" t="s">
        <v>16</v>
      </c>
      <c r="AI329" s="20" t="s">
        <v>16</v>
      </c>
      <c r="AJ329" s="20" t="s">
        <v>16</v>
      </c>
      <c r="AK329" s="20" t="s">
        <v>16</v>
      </c>
      <c r="AL329" s="20" t="s">
        <v>16</v>
      </c>
      <c r="AM329" s="20" t="s">
        <v>16</v>
      </c>
      <c r="AN329" s="20" t="s">
        <v>16</v>
      </c>
      <c r="AO329" s="20" t="s">
        <v>16</v>
      </c>
      <c r="AP329" s="81">
        <v>42890</v>
      </c>
      <c r="AQ329" s="82" t="s">
        <v>4688</v>
      </c>
      <c r="AR329" s="26" t="s">
        <v>16</v>
      </c>
      <c r="AS329" s="21" t="s">
        <v>16</v>
      </c>
      <c r="AT329" s="26" t="s">
        <v>4683</v>
      </c>
      <c r="AU329" s="26" t="s">
        <v>4687</v>
      </c>
      <c r="AV329" s="26" t="s">
        <v>4705</v>
      </c>
      <c r="AW329" s="21" t="s">
        <v>4704</v>
      </c>
      <c r="AX329" s="62">
        <v>42858</v>
      </c>
      <c r="AY329" s="28" t="s">
        <v>16</v>
      </c>
      <c r="AZ329" s="28" t="s">
        <v>16</v>
      </c>
      <c r="BA329" s="28" t="s">
        <v>16</v>
      </c>
      <c r="BB329" s="21">
        <v>1</v>
      </c>
      <c r="BC329" s="26">
        <v>42891</v>
      </c>
      <c r="BD329" s="82">
        <v>43039</v>
      </c>
      <c r="BE329" s="62">
        <v>42891</v>
      </c>
      <c r="BF329" s="64" t="s">
        <v>4502</v>
      </c>
      <c r="BG329" s="74">
        <v>0.1</v>
      </c>
      <c r="BH329" s="21">
        <v>13077</v>
      </c>
      <c r="BI329" s="20">
        <v>0</v>
      </c>
      <c r="BJ329" s="21" t="s">
        <v>16</v>
      </c>
      <c r="BK329" s="21" t="s">
        <v>16</v>
      </c>
      <c r="BL329" s="21" t="s">
        <v>16</v>
      </c>
      <c r="BM329" s="21">
        <v>11</v>
      </c>
      <c r="BN329" s="21">
        <v>10</v>
      </c>
      <c r="BO329" s="21">
        <v>5</v>
      </c>
      <c r="BP329" s="21">
        <v>5</v>
      </c>
      <c r="BQ329" s="28" t="s">
        <v>16</v>
      </c>
      <c r="BR329" s="28" t="s">
        <v>16</v>
      </c>
      <c r="BS329" s="28" t="s">
        <v>16</v>
      </c>
      <c r="BT329" s="21">
        <v>143</v>
      </c>
      <c r="BU329" s="21">
        <v>53</v>
      </c>
      <c r="BV329" s="21">
        <v>1</v>
      </c>
      <c r="BW329" s="21">
        <v>10</v>
      </c>
      <c r="BX329" s="21">
        <v>0</v>
      </c>
      <c r="BY329" s="21" t="s">
        <v>16</v>
      </c>
      <c r="BZ329" s="21" t="s">
        <v>16</v>
      </c>
      <c r="CA329" s="21" t="s">
        <v>16</v>
      </c>
      <c r="CB329" s="21">
        <v>0</v>
      </c>
      <c r="CC329" s="21">
        <v>0</v>
      </c>
      <c r="CD329" s="21">
        <v>0</v>
      </c>
      <c r="CE329" s="20">
        <f t="shared" si="88"/>
        <v>0</v>
      </c>
      <c r="CF329" s="20" t="str">
        <f t="shared" si="77"/>
        <v>YES</v>
      </c>
      <c r="CG329" s="20" t="str">
        <f t="shared" si="78"/>
        <v>YES</v>
      </c>
      <c r="CH329" s="21">
        <v>10</v>
      </c>
      <c r="CI329" s="21">
        <v>0</v>
      </c>
      <c r="CJ329" s="28" t="s">
        <v>16</v>
      </c>
      <c r="CK329" s="28" t="s">
        <v>16</v>
      </c>
      <c r="CL329" s="28" t="s">
        <v>16</v>
      </c>
      <c r="CM329" s="28" t="s">
        <v>16</v>
      </c>
      <c r="CN329" s="28" t="s">
        <v>16</v>
      </c>
      <c r="CO329" s="28" t="s">
        <v>16</v>
      </c>
      <c r="CP329" s="28" t="s">
        <v>16</v>
      </c>
      <c r="CQ329" s="28" t="s">
        <v>16</v>
      </c>
      <c r="CR329" s="28" t="s">
        <v>16</v>
      </c>
      <c r="CS329" s="21">
        <v>130770</v>
      </c>
      <c r="CT329" s="79">
        <f>IF(OR(CS329="",CS329="-"),"NA",IF(CS329&gt;10000000000,1,IF(CS329&gt;3000000000,2,IF(CS329&gt;1000000000,3,IF(CS329&gt;600000000,4,IF(CS329&gt;200000000,5,IF(CS329&gt;100000000,6,IF(CS329&gt;50000000,7,IF(CS329&gt;30000000,8,IF(CS329&gt;10000000,9,IF(CS329&gt;7000000,10,IF(CS329&gt;4000000,11,IF(CS329&gt;2000000,12,IF(CS329&gt;1000000,13,IF(CS329&gt;700000,14,IF(CS329&gt;600000,15,IF(CS329&gt;500000,16,IF(CS329&gt;400000,17,IF(CS329&gt;300000,18,IF(CS329&gt;200000,19,IF(CS329&gt;=0,20,ERROR”)))))))))))))))))))))</f>
        <v>20</v>
      </c>
      <c r="CU329" s="21">
        <v>130770</v>
      </c>
      <c r="CV329" s="27">
        <f t="shared" si="86"/>
        <v>6539983.3399999999</v>
      </c>
      <c r="CW329" s="57">
        <f t="shared" si="82"/>
        <v>0.9803965169547102</v>
      </c>
      <c r="CX329" s="57">
        <f t="shared" si="83"/>
        <v>1.9603483045289756E-2</v>
      </c>
      <c r="CY329" s="21">
        <f t="shared" si="84"/>
        <v>6539983.3399999999</v>
      </c>
      <c r="CZ329" s="64">
        <v>60</v>
      </c>
      <c r="DA329" s="66">
        <f>IF(OR(CZ329="",CZ329="-"),"NA",IF(CZ329&gt;300,1,IF(CZ329&gt;200,2,IF(CZ329&gt;100,3,IF(CZ329&gt;50,4,IF(CZ329&gt;40,5,IF(CZ329&gt;30,6,IF(CZ329&gt;20,7,IF(CZ329&gt;10,8,IF(CZ329&lt;=9,9,”ERROR”))))))))))</f>
        <v>4</v>
      </c>
      <c r="DB329" s="21">
        <v>50</v>
      </c>
      <c r="DC329" s="20">
        <f t="shared" si="80"/>
        <v>1.6666666666666667</v>
      </c>
      <c r="DD329" s="58">
        <v>0.04</v>
      </c>
      <c r="DE329" s="21">
        <v>0</v>
      </c>
      <c r="DF329" s="21"/>
      <c r="DG329" s="33">
        <v>0</v>
      </c>
      <c r="DH329" s="33">
        <v>0</v>
      </c>
      <c r="DI329" s="21" t="s">
        <v>16</v>
      </c>
      <c r="DJ329" s="21"/>
      <c r="DK329" s="21" t="s">
        <v>16</v>
      </c>
      <c r="DL329" s="21" t="s">
        <v>16</v>
      </c>
      <c r="DM329" s="21" t="s">
        <v>16</v>
      </c>
      <c r="DN329" s="21"/>
      <c r="DO329" s="33">
        <f t="shared" si="89"/>
        <v>1</v>
      </c>
      <c r="DP329" s="33">
        <f t="shared" si="90"/>
        <v>1</v>
      </c>
      <c r="DQ329" s="33">
        <f t="shared" si="91"/>
        <v>0</v>
      </c>
      <c r="DR329" s="33">
        <f t="shared" si="92"/>
        <v>0</v>
      </c>
      <c r="DS329" s="27">
        <f t="shared" si="93"/>
        <v>130770</v>
      </c>
      <c r="DT329" s="27">
        <f t="shared" si="94"/>
        <v>130770</v>
      </c>
      <c r="DU329" s="27">
        <f t="shared" si="95"/>
        <v>0</v>
      </c>
      <c r="DV329" s="27">
        <f t="shared" si="96"/>
        <v>0</v>
      </c>
      <c r="DW329" s="27">
        <f t="shared" si="85"/>
        <v>130770</v>
      </c>
      <c r="DX329" s="21" t="s">
        <v>16</v>
      </c>
      <c r="DY329" s="21" t="s">
        <v>16</v>
      </c>
      <c r="DZ329" s="21">
        <v>18</v>
      </c>
      <c r="EA329" s="21" t="s">
        <v>16</v>
      </c>
      <c r="EB329" s="21">
        <v>130770</v>
      </c>
      <c r="EC329" s="21">
        <v>0</v>
      </c>
      <c r="ED329" s="21" t="s">
        <v>16</v>
      </c>
      <c r="EE329" s="21">
        <v>0</v>
      </c>
      <c r="EF329" s="58">
        <v>0.1</v>
      </c>
      <c r="EG329" s="20" t="s">
        <v>316</v>
      </c>
      <c r="EI329" s="21">
        <v>11</v>
      </c>
      <c r="EJ329" s="21">
        <v>10</v>
      </c>
      <c r="EK329" s="21">
        <v>0</v>
      </c>
      <c r="EL329" s="21" t="s">
        <v>281</v>
      </c>
      <c r="EM329" s="64" t="s">
        <v>4502</v>
      </c>
      <c r="EN329" s="20" t="s">
        <v>16</v>
      </c>
      <c r="EO329" s="20" t="s">
        <v>16</v>
      </c>
      <c r="EP329" s="20" t="s">
        <v>16</v>
      </c>
      <c r="EQ329" s="21">
        <v>143</v>
      </c>
      <c r="ER329" s="21" t="s">
        <v>4654</v>
      </c>
      <c r="ES329" s="64" t="s">
        <v>4547</v>
      </c>
      <c r="ET329" s="64">
        <v>21</v>
      </c>
      <c r="EU329" s="25">
        <v>15530</v>
      </c>
      <c r="EV329" s="64" t="s">
        <v>1237</v>
      </c>
      <c r="EW329" s="64" t="s">
        <v>251</v>
      </c>
      <c r="EX329" s="64">
        <v>40</v>
      </c>
      <c r="EY329" s="73">
        <v>1</v>
      </c>
    </row>
    <row r="330" spans="1:158" s="64" customFormat="1" ht="15" customHeight="1" x14ac:dyDescent="0.2">
      <c r="A330" s="64" t="s">
        <v>4449</v>
      </c>
      <c r="B330" s="64" t="s">
        <v>4416</v>
      </c>
      <c r="C330" s="64">
        <v>1003200</v>
      </c>
      <c r="D330" s="64" t="s">
        <v>4449</v>
      </c>
      <c r="E330" s="64" t="s">
        <v>4516</v>
      </c>
      <c r="F330" s="64" t="s">
        <v>4416</v>
      </c>
      <c r="G330" s="20" t="s">
        <v>194</v>
      </c>
      <c r="H330" s="64">
        <v>6220</v>
      </c>
      <c r="I330" s="64" t="s">
        <v>358</v>
      </c>
      <c r="J330" s="64" t="s">
        <v>4502</v>
      </c>
      <c r="K330" s="21">
        <v>0</v>
      </c>
      <c r="L330" s="23">
        <v>1</v>
      </c>
      <c r="M330" s="28" t="s">
        <v>16</v>
      </c>
      <c r="N330" s="21">
        <v>1</v>
      </c>
      <c r="O330" s="64" t="s">
        <v>4474</v>
      </c>
      <c r="P330" s="64" t="s">
        <v>4595</v>
      </c>
      <c r="Q330" s="64" t="s">
        <v>4576</v>
      </c>
      <c r="R330" s="64" t="s">
        <v>4548</v>
      </c>
      <c r="S330" s="64">
        <v>4</v>
      </c>
      <c r="T330" s="25">
        <v>4830</v>
      </c>
      <c r="U330" s="64" t="s">
        <v>807</v>
      </c>
      <c r="V330" s="64" t="s">
        <v>251</v>
      </c>
      <c r="W330" s="64" t="s">
        <v>4656</v>
      </c>
      <c r="X330" s="21">
        <v>138</v>
      </c>
      <c r="Y330" s="21" t="s">
        <v>251</v>
      </c>
      <c r="Z330" s="20" t="str">
        <f t="shared" si="87"/>
        <v>-</v>
      </c>
      <c r="AA330" s="64" t="s">
        <v>4794</v>
      </c>
      <c r="AB330" s="20">
        <v>46101</v>
      </c>
      <c r="AC330" s="21">
        <v>6670753.3399999999</v>
      </c>
      <c r="AD330" s="21" t="s">
        <v>281</v>
      </c>
      <c r="AE330" s="20" t="s">
        <v>16</v>
      </c>
      <c r="AF330" s="20" t="s">
        <v>16</v>
      </c>
      <c r="AG330" s="20" t="s">
        <v>16</v>
      </c>
      <c r="AH330" s="20" t="s">
        <v>16</v>
      </c>
      <c r="AI330" s="20" t="s">
        <v>16</v>
      </c>
      <c r="AJ330" s="20" t="s">
        <v>16</v>
      </c>
      <c r="AK330" s="20" t="s">
        <v>16</v>
      </c>
      <c r="AL330" s="20" t="s">
        <v>16</v>
      </c>
      <c r="AM330" s="20" t="s">
        <v>16</v>
      </c>
      <c r="AN330" s="20" t="s">
        <v>16</v>
      </c>
      <c r="AO330" s="20" t="s">
        <v>16</v>
      </c>
      <c r="AP330" s="81">
        <v>42890</v>
      </c>
      <c r="AQ330" s="26" t="s">
        <v>16</v>
      </c>
      <c r="AR330" s="26" t="s">
        <v>16</v>
      </c>
      <c r="AS330" s="21" t="s">
        <v>16</v>
      </c>
      <c r="AT330" s="26" t="s">
        <v>4683</v>
      </c>
      <c r="AU330" s="26" t="s">
        <v>4687</v>
      </c>
      <c r="AV330" s="26" t="s">
        <v>4705</v>
      </c>
      <c r="AW330" s="21" t="s">
        <v>4704</v>
      </c>
      <c r="AX330" s="62">
        <v>42858</v>
      </c>
      <c r="AY330" s="28" t="s">
        <v>16</v>
      </c>
      <c r="AZ330" s="28" t="s">
        <v>16</v>
      </c>
      <c r="BA330" s="28" t="s">
        <v>16</v>
      </c>
      <c r="BB330" s="21">
        <v>1</v>
      </c>
      <c r="BC330" s="26">
        <v>42891</v>
      </c>
      <c r="BD330" s="82">
        <v>43039</v>
      </c>
      <c r="BE330" s="62">
        <v>42891</v>
      </c>
      <c r="BF330" s="64" t="s">
        <v>4502</v>
      </c>
      <c r="BG330" s="74">
        <v>0.1</v>
      </c>
      <c r="BH330" s="21">
        <v>100320</v>
      </c>
      <c r="BI330" s="20">
        <v>0</v>
      </c>
      <c r="BJ330" s="21" t="s">
        <v>16</v>
      </c>
      <c r="BK330" s="21" t="s">
        <v>16</v>
      </c>
      <c r="BL330" s="21" t="s">
        <v>16</v>
      </c>
      <c r="BM330" s="21">
        <v>11</v>
      </c>
      <c r="BN330" s="21">
        <v>10</v>
      </c>
      <c r="BO330" s="21">
        <v>5</v>
      </c>
      <c r="BP330" s="21">
        <v>5</v>
      </c>
      <c r="BQ330" s="28" t="s">
        <v>16</v>
      </c>
      <c r="BR330" s="28" t="s">
        <v>16</v>
      </c>
      <c r="BS330" s="28" t="s">
        <v>16</v>
      </c>
      <c r="BT330" s="21">
        <v>143</v>
      </c>
      <c r="BU330" s="21">
        <v>31</v>
      </c>
      <c r="BV330" s="21">
        <v>1</v>
      </c>
      <c r="BW330" s="21">
        <v>10</v>
      </c>
      <c r="BX330" s="21">
        <v>0</v>
      </c>
      <c r="BY330" s="21" t="s">
        <v>16</v>
      </c>
      <c r="BZ330" s="21" t="s">
        <v>16</v>
      </c>
      <c r="CA330" s="21" t="s">
        <v>16</v>
      </c>
      <c r="CB330" s="21">
        <v>0</v>
      </c>
      <c r="CC330" s="21">
        <v>0</v>
      </c>
      <c r="CD330" s="21">
        <v>0</v>
      </c>
      <c r="CE330" s="20">
        <f t="shared" si="88"/>
        <v>0</v>
      </c>
      <c r="CF330" s="20" t="str">
        <f t="shared" si="77"/>
        <v>YES</v>
      </c>
      <c r="CG330" s="20" t="str">
        <f t="shared" si="78"/>
        <v>YES</v>
      </c>
      <c r="CH330" s="21">
        <v>10</v>
      </c>
      <c r="CI330" s="21">
        <v>0</v>
      </c>
      <c r="CJ330" s="28" t="s">
        <v>16</v>
      </c>
      <c r="CK330" s="28" t="s">
        <v>16</v>
      </c>
      <c r="CL330" s="28" t="s">
        <v>16</v>
      </c>
      <c r="CM330" s="28" t="s">
        <v>16</v>
      </c>
      <c r="CN330" s="28" t="s">
        <v>16</v>
      </c>
      <c r="CO330" s="28" t="s">
        <v>16</v>
      </c>
      <c r="CP330" s="28" t="s">
        <v>16</v>
      </c>
      <c r="CQ330" s="28" t="s">
        <v>16</v>
      </c>
      <c r="CR330" s="28" t="s">
        <v>16</v>
      </c>
      <c r="CS330" s="21">
        <v>1003200</v>
      </c>
      <c r="CT330" s="79">
        <f>IF(OR(CS330="",CS330="-"),"NA",IF(CS330&gt;10000000000,1,IF(CS330&gt;3000000000,2,IF(CS330&gt;1000000000,3,IF(CS330&gt;600000000,4,IF(CS330&gt;200000000,5,IF(CS330&gt;100000000,6,IF(CS330&gt;50000000,7,IF(CS330&gt;30000000,8,IF(CS330&gt;10000000,9,IF(CS330&gt;7000000,10,IF(CS330&gt;4000000,11,IF(CS330&gt;2000000,12,IF(CS330&gt;1000000,13,IF(CS330&gt;700000,14,IF(CS330&gt;600000,15,IF(CS330&gt;500000,16,IF(CS330&gt;400000,17,IF(CS330&gt;300000,18,IF(CS330&gt;200000,19,IF(CS330&gt;=0,20,ERROR”)))))))))))))))))))))</f>
        <v>13</v>
      </c>
      <c r="CU330" s="21">
        <v>1003200</v>
      </c>
      <c r="CV330" s="27">
        <f t="shared" si="86"/>
        <v>5667553.3399999999</v>
      </c>
      <c r="CW330" s="57">
        <f t="shared" si="82"/>
        <v>0.84961218787921788</v>
      </c>
      <c r="CX330" s="57">
        <f t="shared" si="83"/>
        <v>0.15038781212078214</v>
      </c>
      <c r="CY330" s="21">
        <f t="shared" si="84"/>
        <v>5667553.3399999999</v>
      </c>
      <c r="CZ330" s="64">
        <v>60</v>
      </c>
      <c r="DA330" s="66">
        <f>IF(OR(CZ330="",CZ330="-"),"NA",IF(CZ330&gt;300,1,IF(CZ330&gt;200,2,IF(CZ330&gt;100,3,IF(CZ330&gt;50,4,IF(CZ330&gt;40,5,IF(CZ330&gt;30,6,IF(CZ330&gt;20,7,IF(CZ330&gt;10,8,IF(CZ330&lt;=9,9,”ERROR”))))))))))</f>
        <v>4</v>
      </c>
      <c r="DB330" s="21">
        <v>50</v>
      </c>
      <c r="DC330" s="20">
        <f t="shared" si="80"/>
        <v>1.6666666666666667</v>
      </c>
      <c r="DD330" s="58">
        <v>0.04</v>
      </c>
      <c r="DE330" s="21">
        <v>0</v>
      </c>
      <c r="DF330" s="21"/>
      <c r="DG330" s="33">
        <v>0</v>
      </c>
      <c r="DH330" s="33">
        <v>0</v>
      </c>
      <c r="DI330" s="21" t="s">
        <v>16</v>
      </c>
      <c r="DJ330" s="21"/>
      <c r="DK330" s="21" t="s">
        <v>16</v>
      </c>
      <c r="DL330" s="21" t="s">
        <v>16</v>
      </c>
      <c r="DM330" s="21" t="s">
        <v>16</v>
      </c>
      <c r="DN330" s="21"/>
      <c r="DO330" s="33">
        <f t="shared" si="89"/>
        <v>1</v>
      </c>
      <c r="DP330" s="33">
        <f t="shared" si="90"/>
        <v>1</v>
      </c>
      <c r="DQ330" s="33">
        <f t="shared" si="91"/>
        <v>0</v>
      </c>
      <c r="DR330" s="33">
        <f t="shared" si="92"/>
        <v>0</v>
      </c>
      <c r="DS330" s="27">
        <f t="shared" si="93"/>
        <v>1003200</v>
      </c>
      <c r="DT330" s="27">
        <f t="shared" si="94"/>
        <v>1003200</v>
      </c>
      <c r="DU330" s="27">
        <f t="shared" si="95"/>
        <v>0</v>
      </c>
      <c r="DV330" s="27">
        <f t="shared" si="96"/>
        <v>0</v>
      </c>
      <c r="DW330" s="27">
        <f t="shared" si="85"/>
        <v>1003200</v>
      </c>
      <c r="DX330" s="21" t="s">
        <v>16</v>
      </c>
      <c r="DY330" s="21" t="s">
        <v>16</v>
      </c>
      <c r="DZ330" s="21">
        <v>18</v>
      </c>
      <c r="EA330" s="21" t="s">
        <v>16</v>
      </c>
      <c r="EB330" s="21">
        <v>1003200</v>
      </c>
      <c r="EC330" s="21">
        <v>0</v>
      </c>
      <c r="ED330" s="21" t="s">
        <v>16</v>
      </c>
      <c r="EE330" s="21">
        <v>0</v>
      </c>
      <c r="EF330" s="58">
        <v>0.1</v>
      </c>
      <c r="EG330" s="20" t="s">
        <v>655</v>
      </c>
      <c r="EI330" s="21">
        <v>11</v>
      </c>
      <c r="EJ330" s="21">
        <v>10</v>
      </c>
      <c r="EK330" s="21">
        <v>0</v>
      </c>
      <c r="EL330" s="21" t="s">
        <v>281</v>
      </c>
      <c r="EM330" s="64" t="s">
        <v>4502</v>
      </c>
      <c r="EN330" s="20" t="s">
        <v>16</v>
      </c>
      <c r="EO330" s="20" t="s">
        <v>16</v>
      </c>
      <c r="EP330" s="20" t="s">
        <v>16</v>
      </c>
      <c r="EQ330" s="21">
        <v>143</v>
      </c>
      <c r="ER330" s="21" t="s">
        <v>4655</v>
      </c>
      <c r="ES330" s="64" t="s">
        <v>4548</v>
      </c>
      <c r="ET330" s="64">
        <v>4</v>
      </c>
      <c r="EU330" s="25">
        <v>4830</v>
      </c>
      <c r="EV330" s="64" t="s">
        <v>807</v>
      </c>
      <c r="EW330" s="64" t="s">
        <v>251</v>
      </c>
      <c r="EX330" s="64">
        <v>40</v>
      </c>
      <c r="EY330" s="73">
        <v>1</v>
      </c>
    </row>
    <row r="331" spans="1:158" s="64" customFormat="1" ht="15" customHeight="1" x14ac:dyDescent="0.2">
      <c r="A331" s="64" t="s">
        <v>4450</v>
      </c>
      <c r="B331" s="64" t="s">
        <v>4417</v>
      </c>
      <c r="C331" s="64">
        <v>5900</v>
      </c>
      <c r="D331" s="64" t="s">
        <v>4450</v>
      </c>
      <c r="E331" s="64" t="s">
        <v>4516</v>
      </c>
      <c r="F331" s="64" t="s">
        <v>4417</v>
      </c>
      <c r="G331" s="54" t="s">
        <v>194</v>
      </c>
      <c r="H331" s="64">
        <v>6220</v>
      </c>
      <c r="I331" s="64" t="s">
        <v>358</v>
      </c>
      <c r="J331" s="64" t="s">
        <v>4502</v>
      </c>
      <c r="K331" s="21">
        <v>0</v>
      </c>
      <c r="L331" s="23">
        <v>1</v>
      </c>
      <c r="M331" s="28" t="s">
        <v>16</v>
      </c>
      <c r="N331" s="21">
        <v>1</v>
      </c>
      <c r="O331" s="64" t="s">
        <v>4475</v>
      </c>
      <c r="P331" s="64" t="s">
        <v>4659</v>
      </c>
      <c r="Q331" s="64" t="s">
        <v>4577</v>
      </c>
      <c r="R331" s="64" t="s">
        <v>4549</v>
      </c>
      <c r="S331" s="64">
        <v>714</v>
      </c>
      <c r="T331" s="25">
        <v>37330</v>
      </c>
      <c r="U331" s="64" t="s">
        <v>4550</v>
      </c>
      <c r="V331" s="64" t="s">
        <v>741</v>
      </c>
      <c r="W331" s="64" t="s">
        <v>4658</v>
      </c>
      <c r="X331" s="21">
        <v>26</v>
      </c>
      <c r="Y331" s="21" t="s">
        <v>741</v>
      </c>
      <c r="Z331" s="20" t="str">
        <f t="shared" si="87"/>
        <v>-</v>
      </c>
      <c r="AA331" s="64" t="s">
        <v>4795</v>
      </c>
      <c r="AB331" s="20">
        <v>46101</v>
      </c>
      <c r="AC331" s="21">
        <v>6670753.3399999999</v>
      </c>
      <c r="AD331" s="21" t="s">
        <v>281</v>
      </c>
      <c r="AE331" s="20" t="s">
        <v>16</v>
      </c>
      <c r="AF331" s="20" t="s">
        <v>16</v>
      </c>
      <c r="AG331" s="20" t="s">
        <v>16</v>
      </c>
      <c r="AH331" s="20" t="s">
        <v>16</v>
      </c>
      <c r="AI331" s="20" t="s">
        <v>16</v>
      </c>
      <c r="AJ331" s="20" t="s">
        <v>16</v>
      </c>
      <c r="AK331" s="20" t="s">
        <v>16</v>
      </c>
      <c r="AL331" s="20" t="s">
        <v>16</v>
      </c>
      <c r="AM331" s="20" t="s">
        <v>16</v>
      </c>
      <c r="AN331" s="20" t="s">
        <v>16</v>
      </c>
      <c r="AO331" s="20" t="s">
        <v>16</v>
      </c>
      <c r="AP331" s="81">
        <v>42890</v>
      </c>
      <c r="AQ331" s="26" t="s">
        <v>16</v>
      </c>
      <c r="AR331" s="26" t="s">
        <v>16</v>
      </c>
      <c r="AS331" s="21" t="s">
        <v>16</v>
      </c>
      <c r="AT331" s="26" t="s">
        <v>4683</v>
      </c>
      <c r="AU331" s="26" t="s">
        <v>4687</v>
      </c>
      <c r="AV331" s="26" t="s">
        <v>4705</v>
      </c>
      <c r="AW331" s="21" t="s">
        <v>4704</v>
      </c>
      <c r="AX331" s="62">
        <v>42858</v>
      </c>
      <c r="AY331" s="28" t="s">
        <v>16</v>
      </c>
      <c r="AZ331" s="28" t="s">
        <v>16</v>
      </c>
      <c r="BA331" s="28" t="s">
        <v>16</v>
      </c>
      <c r="BB331" s="21">
        <v>1</v>
      </c>
      <c r="BC331" s="26">
        <v>42891</v>
      </c>
      <c r="BD331" s="26">
        <v>43038</v>
      </c>
      <c r="BE331" s="62">
        <v>42891</v>
      </c>
      <c r="BF331" s="64" t="s">
        <v>4502</v>
      </c>
      <c r="BG331" s="74">
        <v>0.1</v>
      </c>
      <c r="BH331" s="21">
        <v>590</v>
      </c>
      <c r="BI331" s="20">
        <v>0</v>
      </c>
      <c r="BJ331" s="21" t="s">
        <v>16</v>
      </c>
      <c r="BK331" s="21" t="s">
        <v>16</v>
      </c>
      <c r="BL331" s="21" t="s">
        <v>16</v>
      </c>
      <c r="BM331" s="21">
        <v>11</v>
      </c>
      <c r="BN331" s="21">
        <v>10</v>
      </c>
      <c r="BO331" s="21">
        <v>5</v>
      </c>
      <c r="BP331" s="21">
        <v>5</v>
      </c>
      <c r="BQ331" s="28" t="s">
        <v>16</v>
      </c>
      <c r="BR331" s="28" t="s">
        <v>16</v>
      </c>
      <c r="BS331" s="28" t="s">
        <v>16</v>
      </c>
      <c r="BT331" s="21">
        <v>143</v>
      </c>
      <c r="BU331" s="21">
        <v>7</v>
      </c>
      <c r="BV331" s="21">
        <v>1</v>
      </c>
      <c r="BW331" s="21">
        <v>10</v>
      </c>
      <c r="BX331" s="21">
        <v>0</v>
      </c>
      <c r="BY331" s="21" t="s">
        <v>16</v>
      </c>
      <c r="BZ331" s="21" t="s">
        <v>16</v>
      </c>
      <c r="CA331" s="21" t="s">
        <v>16</v>
      </c>
      <c r="CB331" s="21">
        <v>0</v>
      </c>
      <c r="CC331" s="21">
        <v>0</v>
      </c>
      <c r="CD331" s="21">
        <v>0</v>
      </c>
      <c r="CE331" s="20">
        <f t="shared" si="88"/>
        <v>0</v>
      </c>
      <c r="CF331" s="20" t="str">
        <f t="shared" si="77"/>
        <v>YES</v>
      </c>
      <c r="CG331" s="20" t="str">
        <f t="shared" si="78"/>
        <v>YES</v>
      </c>
      <c r="CH331" s="21">
        <v>10</v>
      </c>
      <c r="CI331" s="21">
        <v>0</v>
      </c>
      <c r="CJ331" s="28" t="s">
        <v>16</v>
      </c>
      <c r="CK331" s="28" t="s">
        <v>16</v>
      </c>
      <c r="CL331" s="28" t="s">
        <v>16</v>
      </c>
      <c r="CM331" s="28" t="s">
        <v>16</v>
      </c>
      <c r="CN331" s="28" t="s">
        <v>16</v>
      </c>
      <c r="CO331" s="28" t="s">
        <v>16</v>
      </c>
      <c r="CP331" s="28" t="s">
        <v>16</v>
      </c>
      <c r="CQ331" s="28" t="s">
        <v>16</v>
      </c>
      <c r="CR331" s="28" t="s">
        <v>16</v>
      </c>
      <c r="CS331" s="21">
        <v>5900</v>
      </c>
      <c r="CT331" s="79">
        <f>IF(OR(CS331="",CS331="-"),"NA",IF(CS331&gt;10000000000,1,IF(CS331&gt;3000000000,2,IF(CS331&gt;1000000000,3,IF(CS331&gt;600000000,4,IF(CS331&gt;200000000,5,IF(CS331&gt;100000000,6,IF(CS331&gt;50000000,7,IF(CS331&gt;30000000,8,IF(CS331&gt;10000000,9,IF(CS331&gt;7000000,10,IF(CS331&gt;4000000,11,IF(CS331&gt;2000000,12,IF(CS331&gt;1000000,13,IF(CS331&gt;700000,14,IF(CS331&gt;600000,15,IF(CS331&gt;500000,16,IF(CS331&gt;400000,17,IF(CS331&gt;300000,18,IF(CS331&gt;200000,19,IF(CS331&gt;=0,20,ERROR”)))))))))))))))))))))</f>
        <v>20</v>
      </c>
      <c r="CU331" s="21">
        <v>5900</v>
      </c>
      <c r="CV331" s="27">
        <f t="shared" si="86"/>
        <v>6664853.3399999999</v>
      </c>
      <c r="CW331" s="57">
        <f t="shared" si="82"/>
        <v>0.99911554217353205</v>
      </c>
      <c r="CX331" s="57">
        <f t="shared" si="83"/>
        <v>8.8445782646791738E-4</v>
      </c>
      <c r="CY331" s="21">
        <f t="shared" si="84"/>
        <v>6664853.3399999999</v>
      </c>
      <c r="CZ331" s="64">
        <v>60</v>
      </c>
      <c r="DA331" s="66">
        <f>IF(OR(CZ331="",CZ331="-"),"NA",IF(CZ331&gt;300,1,IF(CZ331&gt;200,2,IF(CZ331&gt;100,3,IF(CZ331&gt;50,4,IF(CZ331&gt;40,5,IF(CZ331&gt;30,6,IF(CZ331&gt;20,7,IF(CZ331&gt;10,8,IF(CZ331&lt;=9,9,”ERROR”))))))))))</f>
        <v>4</v>
      </c>
      <c r="DB331" s="21">
        <v>50</v>
      </c>
      <c r="DC331" s="20">
        <f t="shared" si="80"/>
        <v>1.6666666666666667</v>
      </c>
      <c r="DD331" s="58">
        <v>0.04</v>
      </c>
      <c r="DE331" s="21">
        <v>0</v>
      </c>
      <c r="DF331" s="21"/>
      <c r="DG331" s="33">
        <v>0</v>
      </c>
      <c r="DH331" s="33">
        <v>0</v>
      </c>
      <c r="DI331" s="21" t="s">
        <v>16</v>
      </c>
      <c r="DJ331" s="21"/>
      <c r="DK331" s="21" t="s">
        <v>16</v>
      </c>
      <c r="DL331" s="21" t="s">
        <v>16</v>
      </c>
      <c r="DM331" s="21" t="s">
        <v>16</v>
      </c>
      <c r="DN331" s="21"/>
      <c r="DO331" s="33">
        <f t="shared" si="89"/>
        <v>1</v>
      </c>
      <c r="DP331" s="33">
        <f t="shared" si="90"/>
        <v>1</v>
      </c>
      <c r="DQ331" s="33">
        <f t="shared" si="91"/>
        <v>0</v>
      </c>
      <c r="DR331" s="33">
        <f t="shared" si="92"/>
        <v>0</v>
      </c>
      <c r="DS331" s="27">
        <f t="shared" si="93"/>
        <v>5900</v>
      </c>
      <c r="DT331" s="27">
        <f t="shared" si="94"/>
        <v>5900</v>
      </c>
      <c r="DU331" s="27">
        <f t="shared" si="95"/>
        <v>0</v>
      </c>
      <c r="DV331" s="27">
        <f t="shared" si="96"/>
        <v>0</v>
      </c>
      <c r="DW331" s="27">
        <f t="shared" si="85"/>
        <v>5900</v>
      </c>
      <c r="DX331" s="21" t="s">
        <v>16</v>
      </c>
      <c r="DY331" s="21" t="s">
        <v>16</v>
      </c>
      <c r="DZ331" s="21">
        <v>18</v>
      </c>
      <c r="EA331" s="21" t="s">
        <v>16</v>
      </c>
      <c r="EB331" s="21">
        <v>5900</v>
      </c>
      <c r="EC331" s="21">
        <v>0</v>
      </c>
      <c r="ED331" s="21" t="s">
        <v>16</v>
      </c>
      <c r="EE331" s="21">
        <v>0</v>
      </c>
      <c r="EF331" s="58">
        <v>0.1</v>
      </c>
      <c r="EG331" s="20" t="s">
        <v>16</v>
      </c>
      <c r="EI331" s="21">
        <v>11</v>
      </c>
      <c r="EJ331" s="21">
        <v>10</v>
      </c>
      <c r="EK331" s="21">
        <v>0</v>
      </c>
      <c r="EL331" s="21" t="s">
        <v>281</v>
      </c>
      <c r="EM331" s="64" t="s">
        <v>4502</v>
      </c>
      <c r="EN331" s="20" t="s">
        <v>16</v>
      </c>
      <c r="EO331" s="20" t="s">
        <v>16</v>
      </c>
      <c r="EP331" s="20" t="s">
        <v>16</v>
      </c>
      <c r="EQ331" s="21">
        <v>143</v>
      </c>
      <c r="ER331" s="21" t="s">
        <v>4657</v>
      </c>
      <c r="ES331" s="64" t="s">
        <v>4549</v>
      </c>
      <c r="ET331" s="64">
        <v>714</v>
      </c>
      <c r="EU331" s="25">
        <v>37330</v>
      </c>
      <c r="EV331" s="64" t="s">
        <v>4550</v>
      </c>
      <c r="EW331" s="64" t="s">
        <v>741</v>
      </c>
      <c r="EX331" s="64">
        <v>40</v>
      </c>
      <c r="EY331" s="73">
        <v>1</v>
      </c>
    </row>
    <row r="332" spans="1:158" s="64" customFormat="1" ht="15" customHeight="1" x14ac:dyDescent="0.2">
      <c r="A332" s="64" t="s">
        <v>4451</v>
      </c>
      <c r="B332" s="64" t="s">
        <v>4418</v>
      </c>
      <c r="C332" s="64">
        <v>350870</v>
      </c>
      <c r="D332" s="64" t="s">
        <v>4451</v>
      </c>
      <c r="E332" s="64" t="s">
        <v>4516</v>
      </c>
      <c r="F332" s="64" t="s">
        <v>4418</v>
      </c>
      <c r="G332" s="54" t="s">
        <v>194</v>
      </c>
      <c r="H332" s="64">
        <v>6220</v>
      </c>
      <c r="I332" s="64" t="s">
        <v>358</v>
      </c>
      <c r="J332" s="64" t="s">
        <v>4502</v>
      </c>
      <c r="K332" s="21">
        <v>0</v>
      </c>
      <c r="L332" s="23">
        <v>1</v>
      </c>
      <c r="M332" s="28" t="s">
        <v>16</v>
      </c>
      <c r="N332" s="21">
        <v>1</v>
      </c>
      <c r="O332" s="64" t="s">
        <v>4476</v>
      </c>
      <c r="P332" s="64" t="s">
        <v>4476</v>
      </c>
      <c r="Q332" s="64" t="s">
        <v>4476</v>
      </c>
      <c r="R332" s="64" t="s">
        <v>4551</v>
      </c>
      <c r="S332" s="64">
        <v>226</v>
      </c>
      <c r="T332" s="64">
        <v>52918</v>
      </c>
      <c r="U332" s="64" t="s">
        <v>2510</v>
      </c>
      <c r="V332" s="64" t="s">
        <v>576</v>
      </c>
      <c r="W332" s="64" t="s">
        <v>1031</v>
      </c>
      <c r="X332" s="64" t="s">
        <v>16</v>
      </c>
      <c r="Y332" s="21" t="s">
        <v>16</v>
      </c>
      <c r="Z332" s="20" t="str">
        <f t="shared" si="87"/>
        <v>-</v>
      </c>
      <c r="AA332" s="64" t="s">
        <v>16</v>
      </c>
      <c r="AB332" s="20">
        <v>46101</v>
      </c>
      <c r="AC332" s="21">
        <v>6670753.3399999999</v>
      </c>
      <c r="AD332" s="21" t="s">
        <v>281</v>
      </c>
      <c r="AE332" s="20" t="s">
        <v>16</v>
      </c>
      <c r="AF332" s="20" t="s">
        <v>16</v>
      </c>
      <c r="AG332" s="20" t="s">
        <v>16</v>
      </c>
      <c r="AH332" s="20" t="s">
        <v>16</v>
      </c>
      <c r="AI332" s="20" t="s">
        <v>16</v>
      </c>
      <c r="AJ332" s="20" t="s">
        <v>16</v>
      </c>
      <c r="AK332" s="20" t="s">
        <v>16</v>
      </c>
      <c r="AL332" s="20" t="s">
        <v>16</v>
      </c>
      <c r="AM332" s="20" t="s">
        <v>16</v>
      </c>
      <c r="AN332" s="20" t="s">
        <v>16</v>
      </c>
      <c r="AO332" s="20" t="s">
        <v>16</v>
      </c>
      <c r="AP332" s="81">
        <v>42890</v>
      </c>
      <c r="AQ332" s="26" t="s">
        <v>16</v>
      </c>
      <c r="AR332" s="26" t="s">
        <v>16</v>
      </c>
      <c r="AS332" s="21" t="s">
        <v>16</v>
      </c>
      <c r="AT332" s="26" t="s">
        <v>4683</v>
      </c>
      <c r="AU332" s="26" t="s">
        <v>4687</v>
      </c>
      <c r="AV332" s="26" t="s">
        <v>4705</v>
      </c>
      <c r="AW332" s="21" t="s">
        <v>4704</v>
      </c>
      <c r="AX332" s="62">
        <v>42858</v>
      </c>
      <c r="AY332" s="28" t="s">
        <v>16</v>
      </c>
      <c r="AZ332" s="28" t="s">
        <v>16</v>
      </c>
      <c r="BA332" s="28" t="s">
        <v>16</v>
      </c>
      <c r="BB332" s="21">
        <v>1</v>
      </c>
      <c r="BC332" s="26">
        <v>42891</v>
      </c>
      <c r="BD332" s="82">
        <v>43039</v>
      </c>
      <c r="BE332" s="62">
        <v>42891</v>
      </c>
      <c r="BF332" s="64" t="s">
        <v>4502</v>
      </c>
      <c r="BG332" s="74">
        <v>0.1</v>
      </c>
      <c r="BH332" s="21">
        <v>35087</v>
      </c>
      <c r="BI332" s="20">
        <v>0</v>
      </c>
      <c r="BJ332" s="21" t="s">
        <v>16</v>
      </c>
      <c r="BK332" s="21" t="s">
        <v>16</v>
      </c>
      <c r="BL332" s="21" t="s">
        <v>16</v>
      </c>
      <c r="BM332" s="21">
        <v>11</v>
      </c>
      <c r="BN332" s="21">
        <v>10</v>
      </c>
      <c r="BO332" s="21">
        <v>5</v>
      </c>
      <c r="BP332" s="21">
        <v>5</v>
      </c>
      <c r="BQ332" s="28" t="s">
        <v>16</v>
      </c>
      <c r="BR332" s="28" t="s">
        <v>16</v>
      </c>
      <c r="BS332" s="28" t="s">
        <v>16</v>
      </c>
      <c r="BT332" s="21">
        <v>143</v>
      </c>
      <c r="BU332" s="21">
        <v>0</v>
      </c>
      <c r="BV332" s="21">
        <v>1</v>
      </c>
      <c r="BW332" s="21">
        <v>10</v>
      </c>
      <c r="BX332" s="21">
        <v>0</v>
      </c>
      <c r="BY332" s="21" t="s">
        <v>16</v>
      </c>
      <c r="BZ332" s="21" t="s">
        <v>16</v>
      </c>
      <c r="CA332" s="21" t="s">
        <v>16</v>
      </c>
      <c r="CB332" s="21">
        <v>0</v>
      </c>
      <c r="CC332" s="21">
        <v>0</v>
      </c>
      <c r="CD332" s="21">
        <v>0</v>
      </c>
      <c r="CE332" s="20">
        <f t="shared" si="88"/>
        <v>0</v>
      </c>
      <c r="CF332" s="20" t="str">
        <f t="shared" si="77"/>
        <v>YES</v>
      </c>
      <c r="CG332" s="20" t="str">
        <f t="shared" si="78"/>
        <v>YES</v>
      </c>
      <c r="CH332" s="21">
        <v>10</v>
      </c>
      <c r="CI332" s="21">
        <v>0</v>
      </c>
      <c r="CJ332" s="28" t="s">
        <v>16</v>
      </c>
      <c r="CK332" s="28" t="s">
        <v>16</v>
      </c>
      <c r="CL332" s="28" t="s">
        <v>16</v>
      </c>
      <c r="CM332" s="28" t="s">
        <v>16</v>
      </c>
      <c r="CN332" s="28" t="s">
        <v>16</v>
      </c>
      <c r="CO332" s="28" t="s">
        <v>16</v>
      </c>
      <c r="CP332" s="28" t="s">
        <v>16</v>
      </c>
      <c r="CQ332" s="28" t="s">
        <v>16</v>
      </c>
      <c r="CR332" s="28" t="s">
        <v>16</v>
      </c>
      <c r="CS332" s="21">
        <v>350870</v>
      </c>
      <c r="CT332" s="79">
        <f>IF(OR(CS332="",CS332="-"),"NA",IF(CS332&gt;10000000000,1,IF(CS332&gt;3000000000,2,IF(CS332&gt;1000000000,3,IF(CS332&gt;600000000,4,IF(CS332&gt;200000000,5,IF(CS332&gt;100000000,6,IF(CS332&gt;50000000,7,IF(CS332&gt;30000000,8,IF(CS332&gt;10000000,9,IF(CS332&gt;7000000,10,IF(CS332&gt;4000000,11,IF(CS332&gt;2000000,12,IF(CS332&gt;1000000,13,IF(CS332&gt;700000,14,IF(CS332&gt;600000,15,IF(CS332&gt;500000,16,IF(CS332&gt;400000,17,IF(CS332&gt;300000,18,IF(CS332&gt;200000,19,IF(CS332&gt;=0,20,ERROR”)))))))))))))))))))))</f>
        <v>18</v>
      </c>
      <c r="CU332" s="21">
        <v>350870</v>
      </c>
      <c r="CV332" s="27">
        <f t="shared" si="86"/>
        <v>6319883.3399999999</v>
      </c>
      <c r="CW332" s="57">
        <f t="shared" si="82"/>
        <v>0.94740174278427147</v>
      </c>
      <c r="CX332" s="57">
        <f t="shared" si="83"/>
        <v>5.25982572157285E-2</v>
      </c>
      <c r="CY332" s="21">
        <f t="shared" si="84"/>
        <v>6319883.3399999999</v>
      </c>
      <c r="CZ332" s="64">
        <v>60</v>
      </c>
      <c r="DA332" s="66">
        <f>IF(OR(CZ332="",CZ332="-"),"NA",IF(CZ332&gt;300,1,IF(CZ332&gt;200,2,IF(CZ332&gt;100,3,IF(CZ332&gt;50,4,IF(CZ332&gt;40,5,IF(CZ332&gt;30,6,IF(CZ332&gt;20,7,IF(CZ332&gt;10,8,IF(CZ332&lt;=9,9,”ERROR”))))))))))</f>
        <v>4</v>
      </c>
      <c r="DB332" s="21">
        <v>50</v>
      </c>
      <c r="DC332" s="20">
        <f t="shared" si="80"/>
        <v>1.6666666666666667</v>
      </c>
      <c r="DD332" s="58">
        <v>0.04</v>
      </c>
      <c r="DE332" s="21">
        <v>0</v>
      </c>
      <c r="DF332" s="21"/>
      <c r="DG332" s="33">
        <v>0</v>
      </c>
      <c r="DH332" s="33">
        <v>0</v>
      </c>
      <c r="DI332" s="21" t="s">
        <v>16</v>
      </c>
      <c r="DJ332" s="21"/>
      <c r="DK332" s="21" t="s">
        <v>16</v>
      </c>
      <c r="DL332" s="21" t="s">
        <v>16</v>
      </c>
      <c r="DM332" s="21" t="s">
        <v>16</v>
      </c>
      <c r="DN332" s="21"/>
      <c r="DO332" s="33">
        <f t="shared" si="89"/>
        <v>1</v>
      </c>
      <c r="DP332" s="33">
        <f t="shared" si="90"/>
        <v>1</v>
      </c>
      <c r="DQ332" s="33">
        <f t="shared" si="91"/>
        <v>0</v>
      </c>
      <c r="DR332" s="33">
        <f t="shared" si="92"/>
        <v>0</v>
      </c>
      <c r="DS332" s="27">
        <f t="shared" si="93"/>
        <v>350870</v>
      </c>
      <c r="DT332" s="27">
        <f t="shared" si="94"/>
        <v>350870</v>
      </c>
      <c r="DU332" s="27">
        <f t="shared" si="95"/>
        <v>0</v>
      </c>
      <c r="DV332" s="27">
        <f t="shared" si="96"/>
        <v>0</v>
      </c>
      <c r="DW332" s="27">
        <f t="shared" si="85"/>
        <v>350870</v>
      </c>
      <c r="DX332" s="21" t="s">
        <v>16</v>
      </c>
      <c r="DY332" s="21" t="s">
        <v>16</v>
      </c>
      <c r="DZ332" s="21">
        <v>18</v>
      </c>
      <c r="EA332" s="21" t="s">
        <v>16</v>
      </c>
      <c r="EB332" s="21">
        <v>350870</v>
      </c>
      <c r="EC332" s="21">
        <v>0</v>
      </c>
      <c r="ED332" s="21" t="s">
        <v>16</v>
      </c>
      <c r="EE332" s="21">
        <v>0</v>
      </c>
      <c r="EF332" s="58">
        <v>0.1</v>
      </c>
      <c r="EG332" s="21" t="s">
        <v>403</v>
      </c>
      <c r="EI332" s="21">
        <v>11</v>
      </c>
      <c r="EJ332" s="21">
        <v>10</v>
      </c>
      <c r="EK332" s="21">
        <v>0</v>
      </c>
      <c r="EL332" s="21" t="s">
        <v>281</v>
      </c>
      <c r="EM332" s="64" t="s">
        <v>4502</v>
      </c>
      <c r="EN332" s="20" t="s">
        <v>16</v>
      </c>
      <c r="EO332" s="20" t="s">
        <v>16</v>
      </c>
      <c r="EP332" s="20" t="s">
        <v>16</v>
      </c>
      <c r="EQ332" s="21">
        <v>143</v>
      </c>
      <c r="ER332" s="21" t="s">
        <v>16</v>
      </c>
      <c r="ES332" s="64" t="s">
        <v>4551</v>
      </c>
      <c r="ET332" s="64">
        <v>226</v>
      </c>
      <c r="EU332" s="64">
        <v>52918</v>
      </c>
      <c r="EV332" s="64" t="s">
        <v>2510</v>
      </c>
      <c r="EW332" s="64" t="s">
        <v>576</v>
      </c>
      <c r="EX332" s="64">
        <v>40</v>
      </c>
      <c r="EY332" s="73">
        <v>1</v>
      </c>
    </row>
    <row r="333" spans="1:158" s="64" customFormat="1" ht="15" customHeight="1" x14ac:dyDescent="0.2">
      <c r="A333" s="64" t="s">
        <v>4452</v>
      </c>
      <c r="B333" s="64" t="s">
        <v>4419</v>
      </c>
      <c r="C333" s="64">
        <v>961840</v>
      </c>
      <c r="D333" s="64" t="s">
        <v>4452</v>
      </c>
      <c r="E333" s="64" t="s">
        <v>4516</v>
      </c>
      <c r="F333" s="64" t="s">
        <v>4419</v>
      </c>
      <c r="G333" s="20" t="s">
        <v>194</v>
      </c>
      <c r="H333" s="64">
        <v>6220</v>
      </c>
      <c r="I333" s="64" t="s">
        <v>358</v>
      </c>
      <c r="J333" s="64" t="s">
        <v>4502</v>
      </c>
      <c r="K333" s="21">
        <v>0</v>
      </c>
      <c r="L333" s="23">
        <v>1</v>
      </c>
      <c r="M333" s="28" t="s">
        <v>16</v>
      </c>
      <c r="N333" s="21">
        <v>1</v>
      </c>
      <c r="O333" s="64" t="s">
        <v>4477</v>
      </c>
      <c r="P333" s="64" t="s">
        <v>4596</v>
      </c>
      <c r="Q333" s="64" t="s">
        <v>4578</v>
      </c>
      <c r="R333" s="64" t="s">
        <v>4552</v>
      </c>
      <c r="S333" s="64">
        <v>410</v>
      </c>
      <c r="T333" s="25">
        <v>3000</v>
      </c>
      <c r="U333" s="64" t="s">
        <v>365</v>
      </c>
      <c r="V333" s="64" t="s">
        <v>251</v>
      </c>
      <c r="W333" s="81">
        <v>42251</v>
      </c>
      <c r="X333" s="21">
        <v>149</v>
      </c>
      <c r="Y333" s="21" t="s">
        <v>251</v>
      </c>
      <c r="Z333" s="20">
        <f t="shared" si="87"/>
        <v>640</v>
      </c>
      <c r="AA333" s="64" t="s">
        <v>4796</v>
      </c>
      <c r="AB333" s="20">
        <v>46101</v>
      </c>
      <c r="AC333" s="21">
        <v>6670753.3399999999</v>
      </c>
      <c r="AD333" s="21" t="s">
        <v>281</v>
      </c>
      <c r="AE333" s="20" t="s">
        <v>16</v>
      </c>
      <c r="AF333" s="20" t="s">
        <v>16</v>
      </c>
      <c r="AG333" s="20" t="s">
        <v>16</v>
      </c>
      <c r="AH333" s="20" t="s">
        <v>16</v>
      </c>
      <c r="AI333" s="20" t="s">
        <v>16</v>
      </c>
      <c r="AJ333" s="20" t="s">
        <v>16</v>
      </c>
      <c r="AK333" s="20" t="s">
        <v>16</v>
      </c>
      <c r="AL333" s="20" t="s">
        <v>16</v>
      </c>
      <c r="AM333" s="20" t="s">
        <v>16</v>
      </c>
      <c r="AN333" s="20" t="s">
        <v>16</v>
      </c>
      <c r="AO333" s="20" t="s">
        <v>16</v>
      </c>
      <c r="AP333" s="81">
        <v>42890</v>
      </c>
      <c r="AQ333" s="26" t="s">
        <v>16</v>
      </c>
      <c r="AR333" s="26" t="s">
        <v>16</v>
      </c>
      <c r="AS333" s="21" t="s">
        <v>16</v>
      </c>
      <c r="AT333" s="26" t="s">
        <v>4683</v>
      </c>
      <c r="AU333" s="26" t="s">
        <v>4687</v>
      </c>
      <c r="AV333" s="26" t="s">
        <v>4705</v>
      </c>
      <c r="AW333" s="21" t="s">
        <v>4704</v>
      </c>
      <c r="AX333" s="62">
        <v>42858</v>
      </c>
      <c r="AY333" s="28" t="s">
        <v>16</v>
      </c>
      <c r="AZ333" s="28" t="s">
        <v>16</v>
      </c>
      <c r="BA333" s="28" t="s">
        <v>16</v>
      </c>
      <c r="BB333" s="21">
        <v>1</v>
      </c>
      <c r="BC333" s="26">
        <v>42891</v>
      </c>
      <c r="BD333" s="82">
        <v>43039</v>
      </c>
      <c r="BE333" s="62">
        <v>42891</v>
      </c>
      <c r="BF333" s="64" t="s">
        <v>4502</v>
      </c>
      <c r="BG333" s="74">
        <v>0.1</v>
      </c>
      <c r="BH333" s="21">
        <v>96184</v>
      </c>
      <c r="BI333" s="20">
        <v>0</v>
      </c>
      <c r="BJ333" s="21" t="s">
        <v>16</v>
      </c>
      <c r="BK333" s="21" t="s">
        <v>16</v>
      </c>
      <c r="BL333" s="21" t="s">
        <v>16</v>
      </c>
      <c r="BM333" s="21">
        <v>11</v>
      </c>
      <c r="BN333" s="21">
        <v>10</v>
      </c>
      <c r="BO333" s="21">
        <v>5</v>
      </c>
      <c r="BP333" s="21">
        <v>5</v>
      </c>
      <c r="BQ333" s="28" t="s">
        <v>16</v>
      </c>
      <c r="BR333" s="28" t="s">
        <v>16</v>
      </c>
      <c r="BS333" s="28" t="s">
        <v>16</v>
      </c>
      <c r="BT333" s="21">
        <v>143</v>
      </c>
      <c r="BU333" s="21">
        <v>0</v>
      </c>
      <c r="BV333" s="21">
        <v>1</v>
      </c>
      <c r="BW333" s="21">
        <v>10</v>
      </c>
      <c r="BX333" s="21">
        <v>0</v>
      </c>
      <c r="BY333" s="21" t="s">
        <v>16</v>
      </c>
      <c r="BZ333" s="21" t="s">
        <v>16</v>
      </c>
      <c r="CA333" s="21" t="s">
        <v>16</v>
      </c>
      <c r="CB333" s="21">
        <v>0</v>
      </c>
      <c r="CC333" s="21">
        <v>0</v>
      </c>
      <c r="CD333" s="21">
        <v>0</v>
      </c>
      <c r="CE333" s="20">
        <f t="shared" si="88"/>
        <v>0</v>
      </c>
      <c r="CF333" s="20" t="str">
        <f t="shared" si="77"/>
        <v>YES</v>
      </c>
      <c r="CG333" s="20" t="str">
        <f t="shared" si="78"/>
        <v>YES</v>
      </c>
      <c r="CH333" s="21">
        <v>10</v>
      </c>
      <c r="CI333" s="21">
        <v>0</v>
      </c>
      <c r="CJ333" s="28" t="s">
        <v>16</v>
      </c>
      <c r="CK333" s="28" t="s">
        <v>16</v>
      </c>
      <c r="CL333" s="28" t="s">
        <v>16</v>
      </c>
      <c r="CM333" s="28" t="s">
        <v>16</v>
      </c>
      <c r="CN333" s="28" t="s">
        <v>16</v>
      </c>
      <c r="CO333" s="28" t="s">
        <v>16</v>
      </c>
      <c r="CP333" s="28" t="s">
        <v>16</v>
      </c>
      <c r="CQ333" s="28" t="s">
        <v>16</v>
      </c>
      <c r="CR333" s="28" t="s">
        <v>16</v>
      </c>
      <c r="CS333" s="21">
        <v>961840</v>
      </c>
      <c r="CT333" s="79">
        <f>IF(OR(CS333="",CS333="-"),"NA",IF(CS333&gt;10000000000,1,IF(CS333&gt;3000000000,2,IF(CS333&gt;1000000000,3,IF(CS333&gt;600000000,4,IF(CS333&gt;200000000,5,IF(CS333&gt;100000000,6,IF(CS333&gt;50000000,7,IF(CS333&gt;30000000,8,IF(CS333&gt;10000000,9,IF(CS333&gt;7000000,10,IF(CS333&gt;4000000,11,IF(CS333&gt;2000000,12,IF(CS333&gt;1000000,13,IF(CS333&gt;700000,14,IF(CS333&gt;600000,15,IF(CS333&gt;500000,16,IF(CS333&gt;400000,17,IF(CS333&gt;300000,18,IF(CS333&gt;200000,19,IF(CS333&gt;=0,20,ERROR”)))))))))))))))))))))</f>
        <v>14</v>
      </c>
      <c r="CU333" s="21">
        <v>961840</v>
      </c>
      <c r="CV333" s="27">
        <f t="shared" si="86"/>
        <v>5708913.3399999999</v>
      </c>
      <c r="CW333" s="57">
        <f t="shared" si="82"/>
        <v>0.85581238715086416</v>
      </c>
      <c r="CX333" s="57">
        <f t="shared" si="83"/>
        <v>0.14418761284913587</v>
      </c>
      <c r="CY333" s="21">
        <f t="shared" si="84"/>
        <v>5708913.3399999999</v>
      </c>
      <c r="CZ333" s="64">
        <v>60</v>
      </c>
      <c r="DA333" s="66">
        <f>IF(OR(CZ333="",CZ333="-"),"NA",IF(CZ333&gt;300,1,IF(CZ333&gt;200,2,IF(CZ333&gt;100,3,IF(CZ333&gt;50,4,IF(CZ333&gt;40,5,IF(CZ333&gt;30,6,IF(CZ333&gt;20,7,IF(CZ333&gt;10,8,IF(CZ333&lt;=9,9,”ERROR”))))))))))</f>
        <v>4</v>
      </c>
      <c r="DB333" s="21">
        <v>50</v>
      </c>
      <c r="DC333" s="20">
        <f t="shared" si="80"/>
        <v>1.6666666666666667</v>
      </c>
      <c r="DD333" s="58">
        <v>0.04</v>
      </c>
      <c r="DE333" s="21">
        <v>0</v>
      </c>
      <c r="DF333" s="21"/>
      <c r="DG333" s="33">
        <v>0</v>
      </c>
      <c r="DH333" s="33">
        <v>0</v>
      </c>
      <c r="DI333" s="21" t="s">
        <v>16</v>
      </c>
      <c r="DJ333" s="21"/>
      <c r="DK333" s="21" t="s">
        <v>16</v>
      </c>
      <c r="DL333" s="21" t="s">
        <v>16</v>
      </c>
      <c r="DM333" s="21" t="s">
        <v>16</v>
      </c>
      <c r="DN333" s="21"/>
      <c r="DO333" s="33">
        <f t="shared" si="89"/>
        <v>1</v>
      </c>
      <c r="DP333" s="33">
        <f t="shared" si="90"/>
        <v>1</v>
      </c>
      <c r="DQ333" s="33">
        <f t="shared" si="91"/>
        <v>0</v>
      </c>
      <c r="DR333" s="33">
        <f t="shared" si="92"/>
        <v>0</v>
      </c>
      <c r="DS333" s="27">
        <f t="shared" si="93"/>
        <v>961840</v>
      </c>
      <c r="DT333" s="27">
        <f t="shared" si="94"/>
        <v>961840</v>
      </c>
      <c r="DU333" s="27">
        <f t="shared" si="95"/>
        <v>0</v>
      </c>
      <c r="DV333" s="27">
        <f t="shared" si="96"/>
        <v>0</v>
      </c>
      <c r="DW333" s="27">
        <f t="shared" si="85"/>
        <v>961840</v>
      </c>
      <c r="DX333" s="21" t="s">
        <v>16</v>
      </c>
      <c r="DY333" s="21" t="s">
        <v>16</v>
      </c>
      <c r="DZ333" s="21">
        <v>18</v>
      </c>
      <c r="EA333" s="21" t="s">
        <v>16</v>
      </c>
      <c r="EB333" s="21">
        <v>961840</v>
      </c>
      <c r="EC333" s="21">
        <v>0</v>
      </c>
      <c r="ED333" s="21" t="s">
        <v>16</v>
      </c>
      <c r="EE333" s="21">
        <v>0</v>
      </c>
      <c r="EF333" s="58">
        <v>0.1</v>
      </c>
      <c r="EG333" s="20" t="s">
        <v>316</v>
      </c>
      <c r="EI333" s="21">
        <v>11</v>
      </c>
      <c r="EJ333" s="21">
        <v>10</v>
      </c>
      <c r="EK333" s="21">
        <v>0</v>
      </c>
      <c r="EL333" s="21" t="s">
        <v>281</v>
      </c>
      <c r="EM333" s="64" t="s">
        <v>4502</v>
      </c>
      <c r="EN333" s="20" t="s">
        <v>16</v>
      </c>
      <c r="EO333" s="20" t="s">
        <v>16</v>
      </c>
      <c r="EP333" s="20" t="s">
        <v>16</v>
      </c>
      <c r="EQ333" s="21">
        <v>143</v>
      </c>
      <c r="ER333" s="21" t="s">
        <v>4660</v>
      </c>
      <c r="ES333" s="64" t="s">
        <v>4552</v>
      </c>
      <c r="ET333" s="64">
        <v>410</v>
      </c>
      <c r="EU333" s="25">
        <v>3000</v>
      </c>
      <c r="EV333" s="64" t="s">
        <v>365</v>
      </c>
      <c r="EW333" s="64" t="s">
        <v>251</v>
      </c>
      <c r="EX333" s="64">
        <v>40</v>
      </c>
      <c r="EY333" s="73">
        <v>1</v>
      </c>
    </row>
    <row r="334" spans="1:158" s="64" customFormat="1" ht="15" customHeight="1" x14ac:dyDescent="0.2">
      <c r="A334" s="64" t="s">
        <v>4453</v>
      </c>
      <c r="B334" s="64" t="s">
        <v>4420</v>
      </c>
      <c r="C334" s="64">
        <v>103400</v>
      </c>
      <c r="D334" s="64" t="s">
        <v>4453</v>
      </c>
      <c r="E334" s="64" t="s">
        <v>4516</v>
      </c>
      <c r="F334" s="64" t="s">
        <v>4420</v>
      </c>
      <c r="G334" s="54" t="s">
        <v>194</v>
      </c>
      <c r="H334" s="64">
        <v>6220</v>
      </c>
      <c r="I334" s="64" t="s">
        <v>358</v>
      </c>
      <c r="J334" s="64" t="s">
        <v>4502</v>
      </c>
      <c r="K334" s="21">
        <v>0</v>
      </c>
      <c r="L334" s="23">
        <v>1</v>
      </c>
      <c r="M334" s="28" t="s">
        <v>16</v>
      </c>
      <c r="N334" s="21">
        <v>1</v>
      </c>
      <c r="O334" s="64" t="s">
        <v>4478</v>
      </c>
      <c r="P334" s="64" t="s">
        <v>4597</v>
      </c>
      <c r="Q334" s="64" t="s">
        <v>4579</v>
      </c>
      <c r="R334" s="64" t="s">
        <v>4553</v>
      </c>
      <c r="S334" s="64">
        <v>2900</v>
      </c>
      <c r="T334" s="25">
        <v>54040</v>
      </c>
      <c r="U334" s="64" t="s">
        <v>4554</v>
      </c>
      <c r="V334" s="64" t="s">
        <v>576</v>
      </c>
      <c r="W334" s="81">
        <v>39788</v>
      </c>
      <c r="X334" s="21">
        <v>10</v>
      </c>
      <c r="Y334" s="21" t="s">
        <v>251</v>
      </c>
      <c r="Z334" s="20">
        <f t="shared" si="87"/>
        <v>3103</v>
      </c>
      <c r="AA334" s="64" t="s">
        <v>4797</v>
      </c>
      <c r="AB334" s="20">
        <v>46101</v>
      </c>
      <c r="AC334" s="21">
        <v>6670753.3399999999</v>
      </c>
      <c r="AD334" s="21" t="s">
        <v>281</v>
      </c>
      <c r="AE334" s="20" t="s">
        <v>16</v>
      </c>
      <c r="AF334" s="20" t="s">
        <v>16</v>
      </c>
      <c r="AG334" s="20" t="s">
        <v>16</v>
      </c>
      <c r="AH334" s="20" t="s">
        <v>16</v>
      </c>
      <c r="AI334" s="20" t="s">
        <v>16</v>
      </c>
      <c r="AJ334" s="20" t="s">
        <v>16</v>
      </c>
      <c r="AK334" s="20" t="s">
        <v>16</v>
      </c>
      <c r="AL334" s="20" t="s">
        <v>16</v>
      </c>
      <c r="AM334" s="20" t="s">
        <v>16</v>
      </c>
      <c r="AN334" s="20" t="s">
        <v>16</v>
      </c>
      <c r="AO334" s="20" t="s">
        <v>16</v>
      </c>
      <c r="AP334" s="81">
        <v>42890</v>
      </c>
      <c r="AQ334" s="26" t="s">
        <v>16</v>
      </c>
      <c r="AR334" s="26" t="s">
        <v>16</v>
      </c>
      <c r="AS334" s="21" t="s">
        <v>16</v>
      </c>
      <c r="AT334" s="26" t="s">
        <v>4683</v>
      </c>
      <c r="AU334" s="26" t="s">
        <v>4687</v>
      </c>
      <c r="AV334" s="26" t="s">
        <v>4705</v>
      </c>
      <c r="AW334" s="21" t="s">
        <v>4704</v>
      </c>
      <c r="AX334" s="62">
        <v>42858</v>
      </c>
      <c r="AY334" s="28" t="s">
        <v>16</v>
      </c>
      <c r="AZ334" s="28" t="s">
        <v>16</v>
      </c>
      <c r="BA334" s="28" t="s">
        <v>16</v>
      </c>
      <c r="BB334" s="21">
        <v>1</v>
      </c>
      <c r="BC334" s="26">
        <v>42891</v>
      </c>
      <c r="BD334" s="82">
        <v>43039</v>
      </c>
      <c r="BE334" s="62">
        <v>42891</v>
      </c>
      <c r="BF334" s="64" t="s">
        <v>4502</v>
      </c>
      <c r="BG334" s="74">
        <v>0.1</v>
      </c>
      <c r="BH334" s="21">
        <v>10340</v>
      </c>
      <c r="BI334" s="20">
        <v>0</v>
      </c>
      <c r="BJ334" s="21" t="s">
        <v>16</v>
      </c>
      <c r="BK334" s="21" t="s">
        <v>16</v>
      </c>
      <c r="BL334" s="21" t="s">
        <v>16</v>
      </c>
      <c r="BM334" s="21">
        <v>11</v>
      </c>
      <c r="BN334" s="21">
        <v>10</v>
      </c>
      <c r="BO334" s="21">
        <v>5</v>
      </c>
      <c r="BP334" s="21">
        <v>5</v>
      </c>
      <c r="BQ334" s="28" t="s">
        <v>16</v>
      </c>
      <c r="BR334" s="28" t="s">
        <v>16</v>
      </c>
      <c r="BS334" s="28" t="s">
        <v>16</v>
      </c>
      <c r="BT334" s="21">
        <v>143</v>
      </c>
      <c r="BU334" s="21">
        <v>0</v>
      </c>
      <c r="BV334" s="21">
        <v>1</v>
      </c>
      <c r="BW334" s="21">
        <v>10</v>
      </c>
      <c r="BX334" s="21">
        <v>0</v>
      </c>
      <c r="BY334" s="21" t="s">
        <v>16</v>
      </c>
      <c r="BZ334" s="21" t="s">
        <v>16</v>
      </c>
      <c r="CA334" s="21" t="s">
        <v>16</v>
      </c>
      <c r="CB334" s="21">
        <v>0</v>
      </c>
      <c r="CC334" s="21">
        <v>0</v>
      </c>
      <c r="CD334" s="21">
        <v>0</v>
      </c>
      <c r="CE334" s="20">
        <f t="shared" si="88"/>
        <v>0</v>
      </c>
      <c r="CF334" s="20" t="str">
        <f t="shared" si="77"/>
        <v>YES</v>
      </c>
      <c r="CG334" s="20" t="str">
        <f t="shared" si="78"/>
        <v>YES</v>
      </c>
      <c r="CH334" s="21">
        <v>10</v>
      </c>
      <c r="CI334" s="21">
        <v>0</v>
      </c>
      <c r="CJ334" s="28" t="s">
        <v>16</v>
      </c>
      <c r="CK334" s="28" t="s">
        <v>16</v>
      </c>
      <c r="CL334" s="28" t="s">
        <v>16</v>
      </c>
      <c r="CM334" s="28" t="s">
        <v>16</v>
      </c>
      <c r="CN334" s="28" t="s">
        <v>16</v>
      </c>
      <c r="CO334" s="28" t="s">
        <v>16</v>
      </c>
      <c r="CP334" s="28" t="s">
        <v>16</v>
      </c>
      <c r="CQ334" s="28" t="s">
        <v>16</v>
      </c>
      <c r="CR334" s="28" t="s">
        <v>16</v>
      </c>
      <c r="CS334" s="21">
        <v>103400</v>
      </c>
      <c r="CT334" s="79">
        <f>IF(OR(CS334="",CS334="-"),"NA",IF(CS334&gt;10000000000,1,IF(CS334&gt;3000000000,2,IF(CS334&gt;1000000000,3,IF(CS334&gt;600000000,4,IF(CS334&gt;200000000,5,IF(CS334&gt;100000000,6,IF(CS334&gt;50000000,7,IF(CS334&gt;30000000,8,IF(CS334&gt;10000000,9,IF(CS334&gt;7000000,10,IF(CS334&gt;4000000,11,IF(CS334&gt;2000000,12,IF(CS334&gt;1000000,13,IF(CS334&gt;700000,14,IF(CS334&gt;600000,15,IF(CS334&gt;500000,16,IF(CS334&gt;400000,17,IF(CS334&gt;300000,18,IF(CS334&gt;200000,19,IF(CS334&gt;=0,20,ERROR”)))))))))))))))))))))</f>
        <v>20</v>
      </c>
      <c r="CU334" s="21">
        <v>103400</v>
      </c>
      <c r="CV334" s="27">
        <f t="shared" si="86"/>
        <v>6567353.3399999999</v>
      </c>
      <c r="CW334" s="57">
        <f t="shared" si="82"/>
        <v>0.9844995018208843</v>
      </c>
      <c r="CX334" s="57">
        <f t="shared" si="83"/>
        <v>1.5500498179115705E-2</v>
      </c>
      <c r="CY334" s="21">
        <f t="shared" si="84"/>
        <v>6567353.3399999999</v>
      </c>
      <c r="CZ334" s="64">
        <v>60</v>
      </c>
      <c r="DA334" s="66">
        <f>IF(OR(CZ334="",CZ334="-"),"NA",IF(CZ334&gt;300,1,IF(CZ334&gt;200,2,IF(CZ334&gt;100,3,IF(CZ334&gt;50,4,IF(CZ334&gt;40,5,IF(CZ334&gt;30,6,IF(CZ334&gt;20,7,IF(CZ334&gt;10,8,IF(CZ334&lt;=9,9,”ERROR”))))))))))</f>
        <v>4</v>
      </c>
      <c r="DB334" s="21">
        <v>50</v>
      </c>
      <c r="DC334" s="20">
        <f t="shared" si="80"/>
        <v>1.6666666666666667</v>
      </c>
      <c r="DD334" s="58">
        <v>0.04</v>
      </c>
      <c r="DE334" s="21">
        <v>0</v>
      </c>
      <c r="DF334" s="21"/>
      <c r="DG334" s="33">
        <v>0</v>
      </c>
      <c r="DH334" s="33">
        <v>0</v>
      </c>
      <c r="DI334" s="21" t="s">
        <v>16</v>
      </c>
      <c r="DJ334" s="21"/>
      <c r="DK334" s="21" t="s">
        <v>16</v>
      </c>
      <c r="DL334" s="21" t="s">
        <v>16</v>
      </c>
      <c r="DM334" s="21" t="s">
        <v>16</v>
      </c>
      <c r="DN334" s="21"/>
      <c r="DO334" s="33">
        <f t="shared" si="89"/>
        <v>1</v>
      </c>
      <c r="DP334" s="33">
        <f t="shared" si="90"/>
        <v>1</v>
      </c>
      <c r="DQ334" s="33">
        <f t="shared" si="91"/>
        <v>0</v>
      </c>
      <c r="DR334" s="33">
        <f t="shared" si="92"/>
        <v>0</v>
      </c>
      <c r="DS334" s="27">
        <f t="shared" si="93"/>
        <v>103400</v>
      </c>
      <c r="DT334" s="27">
        <f t="shared" si="94"/>
        <v>103400</v>
      </c>
      <c r="DU334" s="27">
        <f t="shared" si="95"/>
        <v>0</v>
      </c>
      <c r="DV334" s="27">
        <f t="shared" si="96"/>
        <v>0</v>
      </c>
      <c r="DW334" s="27">
        <f t="shared" si="85"/>
        <v>103400</v>
      </c>
      <c r="DX334" s="21" t="s">
        <v>16</v>
      </c>
      <c r="DY334" s="21" t="s">
        <v>16</v>
      </c>
      <c r="DZ334" s="21">
        <v>18</v>
      </c>
      <c r="EA334" s="21" t="s">
        <v>16</v>
      </c>
      <c r="EB334" s="21">
        <v>103400</v>
      </c>
      <c r="EC334" s="21">
        <v>0</v>
      </c>
      <c r="ED334" s="21" t="s">
        <v>16</v>
      </c>
      <c r="EE334" s="21">
        <v>0</v>
      </c>
      <c r="EF334" s="58">
        <v>0.1</v>
      </c>
      <c r="EG334" s="20" t="s">
        <v>4714</v>
      </c>
      <c r="EI334" s="21">
        <v>11</v>
      </c>
      <c r="EJ334" s="21">
        <v>10</v>
      </c>
      <c r="EK334" s="21">
        <v>0</v>
      </c>
      <c r="EL334" s="21" t="s">
        <v>281</v>
      </c>
      <c r="EM334" s="64" t="s">
        <v>4502</v>
      </c>
      <c r="EN334" s="20" t="s">
        <v>16</v>
      </c>
      <c r="EO334" s="20" t="s">
        <v>16</v>
      </c>
      <c r="EP334" s="20" t="s">
        <v>16</v>
      </c>
      <c r="EQ334" s="21">
        <v>143</v>
      </c>
      <c r="ER334" s="21" t="s">
        <v>4603</v>
      </c>
      <c r="ES334" s="64" t="s">
        <v>4553</v>
      </c>
      <c r="ET334" s="64">
        <v>2900</v>
      </c>
      <c r="EU334" s="25">
        <v>54040</v>
      </c>
      <c r="EV334" s="64" t="s">
        <v>4554</v>
      </c>
      <c r="EW334" s="64" t="s">
        <v>576</v>
      </c>
      <c r="EX334" s="64">
        <v>40</v>
      </c>
      <c r="EY334" s="73">
        <v>1</v>
      </c>
    </row>
    <row r="335" spans="1:158" s="64" customFormat="1" ht="15" customHeight="1" x14ac:dyDescent="0.2">
      <c r="A335" s="64" t="s">
        <v>4454</v>
      </c>
      <c r="B335" s="64" t="s">
        <v>4421</v>
      </c>
      <c r="C335" s="64">
        <v>710775.85</v>
      </c>
      <c r="D335" s="64" t="s">
        <v>4454</v>
      </c>
      <c r="E335" s="64" t="s">
        <v>4517</v>
      </c>
      <c r="F335" s="64" t="s">
        <v>4421</v>
      </c>
      <c r="G335" s="54" t="s">
        <v>194</v>
      </c>
      <c r="H335" s="64">
        <v>3610</v>
      </c>
      <c r="I335" s="64" t="s">
        <v>4457</v>
      </c>
      <c r="J335" s="64" t="s">
        <v>4503</v>
      </c>
      <c r="K335" s="21">
        <v>0</v>
      </c>
      <c r="L335" s="23">
        <v>1</v>
      </c>
      <c r="M335" s="28" t="s">
        <v>16</v>
      </c>
      <c r="N335" s="21">
        <v>1</v>
      </c>
      <c r="O335" s="64" t="s">
        <v>4479</v>
      </c>
      <c r="P335" s="64" t="s">
        <v>4598</v>
      </c>
      <c r="Q335" s="64" t="s">
        <v>4580</v>
      </c>
      <c r="R335" s="64" t="s">
        <v>4555</v>
      </c>
      <c r="S335" s="64">
        <v>748</v>
      </c>
      <c r="T335" s="25">
        <v>11590</v>
      </c>
      <c r="U335" s="64" t="s">
        <v>467</v>
      </c>
      <c r="V335" s="64" t="s">
        <v>251</v>
      </c>
      <c r="W335" s="81">
        <v>33519</v>
      </c>
      <c r="X335" s="21">
        <v>89</v>
      </c>
      <c r="Y335" s="21" t="s">
        <v>251</v>
      </c>
      <c r="Z335" s="20">
        <f t="shared" si="87"/>
        <v>9372</v>
      </c>
      <c r="AA335" s="64" t="s">
        <v>4780</v>
      </c>
      <c r="AB335" s="20">
        <v>46101</v>
      </c>
      <c r="AC335" s="21">
        <v>3382190.19</v>
      </c>
      <c r="AD335" s="21" t="s">
        <v>281</v>
      </c>
      <c r="AE335" s="20" t="s">
        <v>16</v>
      </c>
      <c r="AF335" s="20" t="s">
        <v>16</v>
      </c>
      <c r="AG335" s="20" t="s">
        <v>16</v>
      </c>
      <c r="AH335" s="20" t="s">
        <v>16</v>
      </c>
      <c r="AI335" s="20" t="s">
        <v>16</v>
      </c>
      <c r="AJ335" s="20" t="s">
        <v>16</v>
      </c>
      <c r="AK335" s="20" t="s">
        <v>16</v>
      </c>
      <c r="AL335" s="20" t="s">
        <v>16</v>
      </c>
      <c r="AM335" s="20" t="s">
        <v>16</v>
      </c>
      <c r="AN335" s="20" t="s">
        <v>16</v>
      </c>
      <c r="AO335" s="20" t="s">
        <v>16</v>
      </c>
      <c r="AP335" s="81">
        <v>43013</v>
      </c>
      <c r="AQ335" s="82" t="s">
        <v>16</v>
      </c>
      <c r="AR335" s="26" t="s">
        <v>16</v>
      </c>
      <c r="AS335" s="21" t="s">
        <v>16</v>
      </c>
      <c r="AT335" s="26" t="s">
        <v>4689</v>
      </c>
      <c r="AU335" s="26" t="s">
        <v>4690</v>
      </c>
      <c r="AV335" s="82" t="s">
        <v>16</v>
      </c>
      <c r="AW335" s="21" t="s">
        <v>16</v>
      </c>
      <c r="AX335" s="82" t="s">
        <v>16</v>
      </c>
      <c r="AY335" s="28" t="s">
        <v>16</v>
      </c>
      <c r="AZ335" s="28" t="s">
        <v>16</v>
      </c>
      <c r="BA335" s="28" t="s">
        <v>16</v>
      </c>
      <c r="BB335" s="21">
        <v>1</v>
      </c>
      <c r="BC335" s="26">
        <v>42891</v>
      </c>
      <c r="BD335" s="82">
        <v>43100</v>
      </c>
      <c r="BE335" s="62">
        <v>42891</v>
      </c>
      <c r="BF335" s="64" t="s">
        <v>4503</v>
      </c>
      <c r="BG335" s="74">
        <v>0.1</v>
      </c>
      <c r="BH335" s="21">
        <v>71077.58</v>
      </c>
      <c r="BI335" s="64">
        <v>1</v>
      </c>
      <c r="BJ335" s="64">
        <v>1</v>
      </c>
      <c r="BK335" s="21" t="s">
        <v>16</v>
      </c>
      <c r="BL335" s="21" t="s">
        <v>16</v>
      </c>
      <c r="BM335" s="21">
        <v>3</v>
      </c>
      <c r="BN335" s="64" t="s">
        <v>16</v>
      </c>
      <c r="BO335" s="64" t="s">
        <v>16</v>
      </c>
      <c r="BP335" s="64" t="s">
        <v>16</v>
      </c>
      <c r="BQ335" s="64" t="s">
        <v>16</v>
      </c>
      <c r="BR335" s="64" t="s">
        <v>16</v>
      </c>
      <c r="BS335" s="28" t="s">
        <v>16</v>
      </c>
      <c r="BT335" s="21">
        <v>54</v>
      </c>
      <c r="BU335" s="21">
        <v>3</v>
      </c>
      <c r="BV335" s="21">
        <v>1</v>
      </c>
      <c r="BW335" s="21">
        <v>10</v>
      </c>
      <c r="BX335" s="21">
        <v>0</v>
      </c>
      <c r="BY335" s="21" t="s">
        <v>16</v>
      </c>
      <c r="BZ335" s="21" t="s">
        <v>16</v>
      </c>
      <c r="CA335" s="21" t="s">
        <v>16</v>
      </c>
      <c r="CB335" s="21">
        <v>0</v>
      </c>
      <c r="CC335" s="21">
        <v>0</v>
      </c>
      <c r="CD335" s="21">
        <v>0</v>
      </c>
      <c r="CE335" s="20">
        <f t="shared" si="88"/>
        <v>0</v>
      </c>
      <c r="CF335" s="20" t="str">
        <f t="shared" si="77"/>
        <v>YES</v>
      </c>
      <c r="CG335" s="20" t="str">
        <f t="shared" si="78"/>
        <v>YES</v>
      </c>
      <c r="CH335" s="21">
        <v>10</v>
      </c>
      <c r="CI335" s="21">
        <v>0</v>
      </c>
      <c r="CJ335" s="28" t="s">
        <v>16</v>
      </c>
      <c r="CK335" s="28" t="s">
        <v>16</v>
      </c>
      <c r="CL335" s="28" t="s">
        <v>16</v>
      </c>
      <c r="CM335" s="28" t="s">
        <v>16</v>
      </c>
      <c r="CN335" s="28" t="s">
        <v>16</v>
      </c>
      <c r="CO335" s="28" t="s">
        <v>16</v>
      </c>
      <c r="CP335" s="28" t="s">
        <v>16</v>
      </c>
      <c r="CQ335" s="28" t="s">
        <v>16</v>
      </c>
      <c r="CR335" s="28" t="s">
        <v>16</v>
      </c>
      <c r="CS335" s="21">
        <v>710775.85</v>
      </c>
      <c r="CT335" s="79">
        <f>IF(OR(CS335="",CS335="-"),"NA",IF(CS335&gt;10000000000,1,IF(CS335&gt;3000000000,2,IF(CS335&gt;1000000000,3,IF(CS335&gt;600000000,4,IF(CS335&gt;200000000,5,IF(CS335&gt;100000000,6,IF(CS335&gt;50000000,7,IF(CS335&gt;30000000,8,IF(CS335&gt;10000000,9,IF(CS335&gt;7000000,10,IF(CS335&gt;4000000,11,IF(CS335&gt;2000000,12,IF(CS335&gt;1000000,13,IF(CS335&gt;700000,14,IF(CS335&gt;600000,15,IF(CS335&gt;500000,16,IF(CS335&gt;400000,17,IF(CS335&gt;300000,18,IF(CS335&gt;200000,19,IF(CS335&gt;=0,20,ERROR”)))))))))))))))))))))</f>
        <v>14</v>
      </c>
      <c r="CU335" s="21">
        <v>710775.85</v>
      </c>
      <c r="CV335" s="27">
        <f t="shared" si="86"/>
        <v>2671414.34</v>
      </c>
      <c r="CW335" s="57">
        <f t="shared" si="82"/>
        <v>0.78984746271764217</v>
      </c>
      <c r="CX335" s="57">
        <f t="shared" si="83"/>
        <v>0.21015253728235786</v>
      </c>
      <c r="CY335" s="21">
        <f t="shared" si="84"/>
        <v>2671414.34</v>
      </c>
      <c r="CZ335" s="64">
        <v>26</v>
      </c>
      <c r="DA335" s="66">
        <f>IF(OR(CZ335="",CZ335="-"),"NA",IF(CZ335&gt;300,1,IF(CZ335&gt;200,2,IF(CZ335&gt;100,3,IF(CZ335&gt;50,4,IF(CZ335&gt;40,5,IF(CZ335&gt;30,6,IF(CZ335&gt;20,7,IF(CZ335&gt;10,8,IF(CZ335&lt;=9,9,”ERROR”))))))))))</f>
        <v>7</v>
      </c>
      <c r="DB335" s="21">
        <v>50</v>
      </c>
      <c r="DC335" s="20">
        <f t="shared" si="80"/>
        <v>1.6666666666666667</v>
      </c>
      <c r="DD335" s="58">
        <v>0.04</v>
      </c>
      <c r="DE335" s="21">
        <v>0</v>
      </c>
      <c r="DF335" s="21"/>
      <c r="DG335" s="33">
        <v>0</v>
      </c>
      <c r="DH335" s="33">
        <v>0</v>
      </c>
      <c r="DI335" s="21" t="s">
        <v>16</v>
      </c>
      <c r="DJ335" s="21"/>
      <c r="DK335" s="21" t="s">
        <v>16</v>
      </c>
      <c r="DL335" s="21" t="s">
        <v>16</v>
      </c>
      <c r="DM335" s="21" t="s">
        <v>16</v>
      </c>
      <c r="DN335" s="21"/>
      <c r="DO335" s="33">
        <f t="shared" si="89"/>
        <v>1</v>
      </c>
      <c r="DP335" s="33">
        <f t="shared" si="90"/>
        <v>1</v>
      </c>
      <c r="DQ335" s="33">
        <f t="shared" si="91"/>
        <v>0</v>
      </c>
      <c r="DR335" s="33">
        <f t="shared" si="92"/>
        <v>0</v>
      </c>
      <c r="DS335" s="27">
        <f t="shared" si="93"/>
        <v>710775.85</v>
      </c>
      <c r="DT335" s="27">
        <f t="shared" si="94"/>
        <v>710775.85</v>
      </c>
      <c r="DU335" s="27">
        <f t="shared" si="95"/>
        <v>0</v>
      </c>
      <c r="DV335" s="27">
        <f t="shared" si="96"/>
        <v>0</v>
      </c>
      <c r="DW335" s="27">
        <f t="shared" si="85"/>
        <v>710775.85</v>
      </c>
      <c r="DX335" s="64">
        <v>11</v>
      </c>
      <c r="DY335" s="64">
        <v>98</v>
      </c>
      <c r="DZ335" s="21">
        <v>14</v>
      </c>
      <c r="EA335" s="21" t="s">
        <v>2812</v>
      </c>
      <c r="EB335" s="21">
        <v>710775.85</v>
      </c>
      <c r="EC335" s="21">
        <v>0</v>
      </c>
      <c r="ED335" s="21" t="s">
        <v>16</v>
      </c>
      <c r="EE335" s="21">
        <v>0</v>
      </c>
      <c r="EF335" s="58">
        <v>0.1</v>
      </c>
      <c r="EG335" s="27" t="s">
        <v>602</v>
      </c>
      <c r="EI335" s="21">
        <v>3</v>
      </c>
      <c r="EJ335" s="21">
        <v>10</v>
      </c>
      <c r="EK335" s="21">
        <v>0</v>
      </c>
      <c r="EL335" s="21" t="s">
        <v>281</v>
      </c>
      <c r="EM335" s="64" t="s">
        <v>4503</v>
      </c>
      <c r="EN335" s="20" t="s">
        <v>16</v>
      </c>
      <c r="EO335" s="20" t="s">
        <v>16</v>
      </c>
      <c r="EP335" s="20" t="s">
        <v>16</v>
      </c>
      <c r="EQ335" s="21">
        <v>54</v>
      </c>
      <c r="ER335" s="21" t="s">
        <v>1390</v>
      </c>
      <c r="ES335" s="64" t="s">
        <v>4555</v>
      </c>
      <c r="ET335" s="64">
        <v>748</v>
      </c>
      <c r="EU335" s="25">
        <v>11590</v>
      </c>
      <c r="EV335" s="64" t="s">
        <v>467</v>
      </c>
      <c r="EW335" s="64" t="s">
        <v>251</v>
      </c>
      <c r="EX335" s="64">
        <v>16</v>
      </c>
      <c r="EY335" s="73">
        <v>1</v>
      </c>
    </row>
    <row r="336" spans="1:158" s="64" customFormat="1" ht="15" customHeight="1" x14ac:dyDescent="0.2">
      <c r="A336" s="64" t="s">
        <v>4455</v>
      </c>
      <c r="B336" s="64" t="s">
        <v>4422</v>
      </c>
      <c r="C336" s="64">
        <v>132134899.83</v>
      </c>
      <c r="D336" s="64" t="s">
        <v>4455</v>
      </c>
      <c r="E336" s="64" t="s">
        <v>4422</v>
      </c>
      <c r="F336" s="64" t="s">
        <v>4422</v>
      </c>
      <c r="G336" s="20" t="s">
        <v>194</v>
      </c>
      <c r="H336" s="64">
        <v>6220</v>
      </c>
      <c r="I336" s="64" t="s">
        <v>358</v>
      </c>
      <c r="J336" s="64" t="s">
        <v>4504</v>
      </c>
      <c r="K336" s="21">
        <v>0</v>
      </c>
      <c r="L336" s="23">
        <v>1</v>
      </c>
      <c r="M336" s="28" t="s">
        <v>16</v>
      </c>
      <c r="N336" s="21">
        <v>1</v>
      </c>
      <c r="O336" s="24" t="s">
        <v>246</v>
      </c>
      <c r="P336" s="20" t="s">
        <v>729</v>
      </c>
      <c r="Q336" s="20" t="s">
        <v>248</v>
      </c>
      <c r="R336" s="20" t="s">
        <v>730</v>
      </c>
      <c r="S336" s="20">
        <v>4249</v>
      </c>
      <c r="T336" s="25" t="s">
        <v>731</v>
      </c>
      <c r="U336" s="20" t="s">
        <v>250</v>
      </c>
      <c r="V336" s="20" t="s">
        <v>251</v>
      </c>
      <c r="W336" s="26" t="s">
        <v>732</v>
      </c>
      <c r="X336" s="20">
        <v>49</v>
      </c>
      <c r="Y336" s="20" t="s">
        <v>251</v>
      </c>
      <c r="Z336" s="20" t="str">
        <f t="shared" si="87"/>
        <v>-</v>
      </c>
      <c r="AA336" s="20" t="s">
        <v>279</v>
      </c>
      <c r="AB336" s="20">
        <v>46101</v>
      </c>
      <c r="AC336" s="21">
        <v>180000000</v>
      </c>
      <c r="AD336" s="21" t="s">
        <v>281</v>
      </c>
      <c r="AE336" s="20" t="s">
        <v>16</v>
      </c>
      <c r="AF336" s="20" t="s">
        <v>16</v>
      </c>
      <c r="AG336" s="20" t="s">
        <v>16</v>
      </c>
      <c r="AH336" s="20" t="s">
        <v>16</v>
      </c>
      <c r="AI336" s="20" t="s">
        <v>16</v>
      </c>
      <c r="AJ336" s="20" t="s">
        <v>16</v>
      </c>
      <c r="AK336" s="20" t="s">
        <v>16</v>
      </c>
      <c r="AL336" s="20" t="s">
        <v>16</v>
      </c>
      <c r="AM336" s="20" t="s">
        <v>16</v>
      </c>
      <c r="AN336" s="20" t="s">
        <v>16</v>
      </c>
      <c r="AO336" s="20" t="s">
        <v>16</v>
      </c>
      <c r="AP336" s="20" t="s">
        <v>287</v>
      </c>
      <c r="AQ336" s="82" t="s">
        <v>4691</v>
      </c>
      <c r="AR336" s="26" t="s">
        <v>16</v>
      </c>
      <c r="AS336" s="21" t="s">
        <v>16</v>
      </c>
      <c r="AT336" s="26" t="s">
        <v>4706</v>
      </c>
      <c r="AU336" s="26" t="s">
        <v>4692</v>
      </c>
      <c r="AV336" s="82" t="s">
        <v>4707</v>
      </c>
      <c r="AW336" s="83">
        <v>42768</v>
      </c>
      <c r="AX336" s="82" t="s">
        <v>16</v>
      </c>
      <c r="AY336" s="28" t="s">
        <v>16</v>
      </c>
      <c r="AZ336" s="28" t="s">
        <v>16</v>
      </c>
      <c r="BA336" s="28" t="s">
        <v>16</v>
      </c>
      <c r="BB336" s="21">
        <v>1</v>
      </c>
      <c r="BC336" s="26">
        <v>42801</v>
      </c>
      <c r="BD336" s="82">
        <v>43067</v>
      </c>
      <c r="BE336" s="62">
        <v>42801</v>
      </c>
      <c r="BF336" s="64" t="s">
        <v>4504</v>
      </c>
      <c r="BG336" s="74">
        <v>0.4</v>
      </c>
      <c r="BH336" s="21">
        <v>61310593.520000003</v>
      </c>
      <c r="BI336" s="64">
        <v>1</v>
      </c>
      <c r="BJ336" s="64">
        <v>5</v>
      </c>
      <c r="BK336" s="21" t="s">
        <v>16</v>
      </c>
      <c r="BL336" s="21" t="s">
        <v>16</v>
      </c>
      <c r="BM336" s="21">
        <v>28</v>
      </c>
      <c r="BN336" s="21">
        <v>28</v>
      </c>
      <c r="BO336" s="21">
        <v>28</v>
      </c>
      <c r="BP336" s="64" t="s">
        <v>16</v>
      </c>
      <c r="BQ336" s="28" t="s">
        <v>16</v>
      </c>
      <c r="BR336" s="28" t="s">
        <v>16</v>
      </c>
      <c r="BS336" s="28" t="s">
        <v>16</v>
      </c>
      <c r="BT336" s="21">
        <v>304</v>
      </c>
      <c r="BU336" s="21">
        <v>13</v>
      </c>
      <c r="BV336" s="21">
        <v>1</v>
      </c>
      <c r="BW336" s="21">
        <v>29</v>
      </c>
      <c r="BX336" s="21">
        <v>18</v>
      </c>
      <c r="BY336" s="21">
        <v>3</v>
      </c>
      <c r="BZ336" s="21">
        <v>2</v>
      </c>
      <c r="CA336" s="21">
        <v>1</v>
      </c>
      <c r="CB336" s="21">
        <v>4</v>
      </c>
      <c r="CC336" s="21">
        <v>3</v>
      </c>
      <c r="CD336" s="21">
        <v>11</v>
      </c>
      <c r="CE336" s="20">
        <f t="shared" si="88"/>
        <v>18</v>
      </c>
      <c r="CF336" s="20" t="str">
        <f t="shared" si="77"/>
        <v>YES</v>
      </c>
      <c r="CG336" s="20" t="str">
        <f t="shared" si="78"/>
        <v>YES</v>
      </c>
      <c r="CH336" s="21">
        <v>11</v>
      </c>
      <c r="CI336" s="21">
        <v>17</v>
      </c>
      <c r="CJ336" s="21">
        <v>4133374.61</v>
      </c>
      <c r="CK336" s="21">
        <v>0</v>
      </c>
      <c r="CL336" s="21">
        <v>21454888.690000001</v>
      </c>
      <c r="CM336" s="28" t="s">
        <v>16</v>
      </c>
      <c r="CN336" s="28" t="s">
        <v>16</v>
      </c>
      <c r="CO336" s="28" t="s">
        <v>16</v>
      </c>
      <c r="CP336" s="28" t="s">
        <v>16</v>
      </c>
      <c r="CQ336" s="28" t="s">
        <v>16</v>
      </c>
      <c r="CR336" s="28" t="s">
        <v>16</v>
      </c>
      <c r="CS336" s="63">
        <v>132134899.83</v>
      </c>
      <c r="CT336" s="79">
        <f>IF(OR(CS336="",CS336="-"),"NA",IF(CS336&gt;10000000000,1,IF(CS336&gt;3000000000,2,IF(CS336&gt;1000000000,3,IF(CS336&gt;600000000,4,IF(CS336&gt;200000000,5,IF(CS336&gt;100000000,6,IF(CS336&gt;50000000,7,IF(CS336&gt;30000000,8,IF(CS336&gt;10000000,9,IF(CS336&gt;7000000,10,IF(CS336&gt;4000000,11,IF(CS336&gt;2000000,12,IF(CS336&gt;1000000,13,IF(CS336&gt;700000,14,IF(CS336&gt;600000,15,IF(CS336&gt;500000,16,IF(CS336&gt;400000,17,IF(CS336&gt;300000,18,IF(CS336&gt;200000,19,IF(CS336&gt;=0,20,ERROR”)))))))))))))))))))))</f>
        <v>6</v>
      </c>
      <c r="CU336" s="63">
        <v>132134899.83</v>
      </c>
      <c r="CV336" s="27">
        <f t="shared" si="86"/>
        <v>47865100.170000002</v>
      </c>
      <c r="CW336" s="57">
        <f t="shared" si="82"/>
        <v>0.26591722316666666</v>
      </c>
      <c r="CX336" s="57">
        <f t="shared" si="83"/>
        <v>0.73408277683333334</v>
      </c>
      <c r="CY336" s="21">
        <f t="shared" si="84"/>
        <v>47865100.170000002</v>
      </c>
      <c r="CZ336" s="64">
        <v>53</v>
      </c>
      <c r="DA336" s="66">
        <f>IF(OR(CZ336="",CZ336="-"),"NA",IF(CZ336&gt;300,1,IF(CZ336&gt;200,2,IF(CZ336&gt;100,3,IF(CZ336&gt;50,4,IF(CZ336&gt;40,5,IF(CZ336&gt;30,6,IF(CZ336&gt;20,7,IF(CZ336&gt;10,8,IF(CZ336&lt;=9,9,”ERROR”))))))))))</f>
        <v>4</v>
      </c>
      <c r="DB336" s="21">
        <v>240</v>
      </c>
      <c r="DC336" s="20">
        <f t="shared" si="80"/>
        <v>8</v>
      </c>
      <c r="DD336" s="74">
        <v>0.1</v>
      </c>
      <c r="DE336" s="21">
        <v>1</v>
      </c>
      <c r="DF336" s="21">
        <v>1</v>
      </c>
      <c r="DG336" s="64" t="s">
        <v>4770</v>
      </c>
      <c r="DH336" s="33">
        <v>6</v>
      </c>
      <c r="DI336" s="66">
        <v>2</v>
      </c>
      <c r="DJ336" s="66">
        <v>0</v>
      </c>
      <c r="DK336" s="21" t="s">
        <v>16</v>
      </c>
      <c r="DL336" s="21" t="s">
        <v>16</v>
      </c>
      <c r="DM336" s="21" t="s">
        <v>16</v>
      </c>
      <c r="DN336" s="21"/>
      <c r="DO336" s="33">
        <f t="shared" si="89"/>
        <v>2</v>
      </c>
      <c r="DP336" s="33">
        <f t="shared" si="90"/>
        <v>2</v>
      </c>
      <c r="DQ336" s="33">
        <f t="shared" si="91"/>
        <v>0</v>
      </c>
      <c r="DR336" s="33">
        <f t="shared" si="92"/>
        <v>0</v>
      </c>
      <c r="DS336" s="27">
        <f t="shared" si="93"/>
        <v>8058434864.8299999</v>
      </c>
      <c r="DT336" s="27">
        <f t="shared" si="94"/>
        <v>8058434864.8299999</v>
      </c>
      <c r="DU336" s="27">
        <f t="shared" si="95"/>
        <v>0</v>
      </c>
      <c r="DV336" s="27">
        <f t="shared" si="96"/>
        <v>0</v>
      </c>
      <c r="DW336" s="27">
        <f t="shared" si="85"/>
        <v>4029217432.415</v>
      </c>
      <c r="DX336" s="64">
        <v>10</v>
      </c>
      <c r="DY336" s="64">
        <v>144</v>
      </c>
      <c r="DZ336" s="21">
        <v>9</v>
      </c>
      <c r="EA336" s="21" t="s">
        <v>2812</v>
      </c>
      <c r="EB336" s="63">
        <v>132134899.83</v>
      </c>
      <c r="EC336" s="74">
        <v>0.2</v>
      </c>
      <c r="ED336" s="21" t="s">
        <v>4715</v>
      </c>
      <c r="EE336" s="74">
        <v>0.1</v>
      </c>
      <c r="EF336" s="74">
        <v>0.1</v>
      </c>
      <c r="EG336" s="20" t="s">
        <v>3615</v>
      </c>
      <c r="EI336" s="21">
        <v>28</v>
      </c>
      <c r="EJ336" s="21">
        <v>29</v>
      </c>
      <c r="EK336" s="21">
        <v>17</v>
      </c>
      <c r="EL336" s="21" t="s">
        <v>281</v>
      </c>
      <c r="EM336" s="64" t="s">
        <v>4504</v>
      </c>
      <c r="EN336" s="20" t="s">
        <v>16</v>
      </c>
      <c r="EO336" s="20" t="s">
        <v>16</v>
      </c>
      <c r="EP336" s="20" t="s">
        <v>16</v>
      </c>
      <c r="EQ336" s="21">
        <v>304</v>
      </c>
      <c r="ER336" s="20" t="s">
        <v>317</v>
      </c>
      <c r="ES336" s="20" t="s">
        <v>730</v>
      </c>
      <c r="ET336" s="20">
        <v>4249</v>
      </c>
      <c r="EU336" s="25" t="s">
        <v>731</v>
      </c>
      <c r="EV336" s="20" t="s">
        <v>250</v>
      </c>
      <c r="EW336" s="20" t="s">
        <v>251</v>
      </c>
      <c r="EX336" s="64">
        <v>33</v>
      </c>
      <c r="EY336" s="73">
        <v>0.78049999999999997</v>
      </c>
    </row>
    <row r="337" spans="1:156" s="64" customFormat="1" ht="15" customHeight="1" x14ac:dyDescent="0.2">
      <c r="A337" s="64" t="s">
        <v>4456</v>
      </c>
      <c r="B337" s="64" t="s">
        <v>4423</v>
      </c>
      <c r="C337" s="64">
        <v>22521075.379999999</v>
      </c>
      <c r="D337" s="64" t="s">
        <v>4456</v>
      </c>
      <c r="E337" s="64" t="s">
        <v>4423</v>
      </c>
      <c r="F337" s="64" t="s">
        <v>4423</v>
      </c>
      <c r="G337" s="54" t="s">
        <v>194</v>
      </c>
      <c r="H337" s="64">
        <v>6220</v>
      </c>
      <c r="I337" s="64" t="s">
        <v>358</v>
      </c>
      <c r="J337" s="64" t="s">
        <v>4505</v>
      </c>
      <c r="K337" s="21">
        <v>1</v>
      </c>
      <c r="L337" s="23">
        <v>1</v>
      </c>
      <c r="M337" s="23">
        <v>2</v>
      </c>
      <c r="N337" s="21">
        <v>1</v>
      </c>
      <c r="O337" s="64" t="s">
        <v>4480</v>
      </c>
      <c r="P337" s="64" t="s">
        <v>4524</v>
      </c>
      <c r="Q337" s="64" t="s">
        <v>4581</v>
      </c>
      <c r="R337" s="64" t="s">
        <v>4556</v>
      </c>
      <c r="S337" s="64">
        <v>107</v>
      </c>
      <c r="T337" s="25">
        <v>51350</v>
      </c>
      <c r="U337" s="64" t="s">
        <v>4557</v>
      </c>
      <c r="V337" s="64" t="s">
        <v>576</v>
      </c>
      <c r="W337" s="64" t="s">
        <v>4663</v>
      </c>
      <c r="X337" s="21">
        <v>27</v>
      </c>
      <c r="Y337" s="21" t="s">
        <v>845</v>
      </c>
      <c r="Z337" s="20" t="str">
        <f t="shared" si="87"/>
        <v>-</v>
      </c>
      <c r="AA337" s="21" t="s">
        <v>4798</v>
      </c>
      <c r="AB337" s="20">
        <v>46101</v>
      </c>
      <c r="AC337" s="21">
        <v>1135539.8600000001</v>
      </c>
      <c r="AD337" s="21" t="s">
        <v>281</v>
      </c>
      <c r="AE337" s="20" t="s">
        <v>16</v>
      </c>
      <c r="AF337" s="20" t="s">
        <v>16</v>
      </c>
      <c r="AG337" s="20" t="s">
        <v>16</v>
      </c>
      <c r="AH337" s="20" t="s">
        <v>16</v>
      </c>
      <c r="AI337" s="20" t="s">
        <v>16</v>
      </c>
      <c r="AJ337" s="20" t="s">
        <v>16</v>
      </c>
      <c r="AK337" s="20" t="s">
        <v>16</v>
      </c>
      <c r="AL337" s="20" t="s">
        <v>16</v>
      </c>
      <c r="AM337" s="20" t="s">
        <v>16</v>
      </c>
      <c r="AN337" s="20" t="s">
        <v>16</v>
      </c>
      <c r="AO337" s="20" t="s">
        <v>16</v>
      </c>
      <c r="AP337" s="81">
        <v>43074</v>
      </c>
      <c r="AQ337" s="82" t="s">
        <v>4693</v>
      </c>
      <c r="AR337" s="26" t="s">
        <v>16</v>
      </c>
      <c r="AS337" s="21" t="s">
        <v>16</v>
      </c>
      <c r="AT337" s="26" t="s">
        <v>4694</v>
      </c>
      <c r="AU337" s="26" t="s">
        <v>4695</v>
      </c>
      <c r="AV337" s="28" t="s">
        <v>16</v>
      </c>
      <c r="AW337" s="28" t="s">
        <v>16</v>
      </c>
      <c r="AX337" s="28" t="s">
        <v>16</v>
      </c>
      <c r="AY337" s="28" t="s">
        <v>16</v>
      </c>
      <c r="AZ337" s="28" t="s">
        <v>16</v>
      </c>
      <c r="BA337" s="28" t="s">
        <v>16</v>
      </c>
      <c r="BB337" s="21">
        <v>1</v>
      </c>
      <c r="BC337" s="26">
        <v>42885</v>
      </c>
      <c r="BD337" s="82">
        <v>43036</v>
      </c>
      <c r="BE337" s="62">
        <v>42885</v>
      </c>
      <c r="BF337" s="64" t="s">
        <v>4505</v>
      </c>
      <c r="BG337" s="74">
        <v>0.5</v>
      </c>
      <c r="BH337" s="21">
        <v>13062223.710000001</v>
      </c>
      <c r="BI337" s="64">
        <v>1</v>
      </c>
      <c r="BJ337" s="64">
        <v>10</v>
      </c>
      <c r="BK337" s="21" t="s">
        <v>16</v>
      </c>
      <c r="BL337" s="21" t="s">
        <v>16</v>
      </c>
      <c r="BM337" s="21">
        <v>7</v>
      </c>
      <c r="BN337" s="64" t="s">
        <v>16</v>
      </c>
      <c r="BO337" s="64" t="s">
        <v>16</v>
      </c>
      <c r="BP337" s="64" t="s">
        <v>16</v>
      </c>
      <c r="BQ337" s="64" t="s">
        <v>16</v>
      </c>
      <c r="BR337" s="64" t="s">
        <v>16</v>
      </c>
      <c r="BS337" s="64" t="s">
        <v>16</v>
      </c>
      <c r="BT337" s="21">
        <v>30</v>
      </c>
      <c r="BU337" s="21">
        <v>0</v>
      </c>
      <c r="BV337" s="21">
        <v>1</v>
      </c>
      <c r="BW337" s="21">
        <v>6</v>
      </c>
      <c r="BX337" s="21">
        <v>0</v>
      </c>
      <c r="BY337" s="21" t="s">
        <v>16</v>
      </c>
      <c r="BZ337" s="21" t="s">
        <v>16</v>
      </c>
      <c r="CA337" s="21" t="s">
        <v>16</v>
      </c>
      <c r="CB337" s="21">
        <v>0</v>
      </c>
      <c r="CC337" s="64">
        <v>0</v>
      </c>
      <c r="CD337" s="64">
        <v>0</v>
      </c>
      <c r="CE337" s="20">
        <f t="shared" si="88"/>
        <v>0</v>
      </c>
      <c r="CF337" s="20" t="str">
        <f t="shared" si="77"/>
        <v>YES</v>
      </c>
      <c r="CG337" s="20" t="str">
        <f t="shared" si="78"/>
        <v>YES</v>
      </c>
      <c r="CH337" s="21">
        <v>6</v>
      </c>
      <c r="CI337" s="21">
        <v>0</v>
      </c>
      <c r="CJ337" s="64">
        <v>1826212.84</v>
      </c>
      <c r="CK337" s="64">
        <v>1</v>
      </c>
      <c r="CL337" s="64">
        <v>6220862.1699999999</v>
      </c>
      <c r="CM337" s="28" t="s">
        <v>16</v>
      </c>
      <c r="CN337" s="28" t="s">
        <v>16</v>
      </c>
      <c r="CO337" s="28" t="s">
        <v>16</v>
      </c>
      <c r="CP337" s="28" t="s">
        <v>16</v>
      </c>
      <c r="CQ337" s="28" t="s">
        <v>16</v>
      </c>
      <c r="CR337" s="28" t="s">
        <v>16</v>
      </c>
      <c r="CS337" s="21">
        <v>22521075.379999999</v>
      </c>
      <c r="CT337" s="79">
        <f>IF(OR(CS337="",CS337="-"),"NA",IF(CS337&gt;10000000000,1,IF(CS337&gt;3000000000,2,IF(CS337&gt;1000000000,3,IF(CS337&gt;600000000,4,IF(CS337&gt;200000000,5,IF(CS337&gt;100000000,6,IF(CS337&gt;50000000,7,IF(CS337&gt;30000000,8,IF(CS337&gt;10000000,9,IF(CS337&gt;7000000,10,IF(CS337&gt;4000000,11,IF(CS337&gt;2000000,12,IF(CS337&gt;1000000,13,IF(CS337&gt;700000,14,IF(CS337&gt;600000,15,IF(CS337&gt;500000,16,IF(CS337&gt;400000,17,IF(CS337&gt;300000,18,IF(CS337&gt;200000,19,IF(CS337&gt;=0,20,ERROR”)))))))))))))))))))))</f>
        <v>9</v>
      </c>
      <c r="CU337" s="21">
        <v>22521075.379999999</v>
      </c>
      <c r="CV337" s="27">
        <f t="shared" si="86"/>
        <v>-21385535.52</v>
      </c>
      <c r="CW337" s="57">
        <f t="shared" si="82"/>
        <v>18.832923680900112</v>
      </c>
      <c r="CX337" s="57">
        <f t="shared" si="83"/>
        <v>19.832923680900112</v>
      </c>
      <c r="CY337" s="21">
        <f t="shared" si="84"/>
        <v>-21385535.52</v>
      </c>
      <c r="CZ337" s="64">
        <v>18</v>
      </c>
      <c r="DA337" s="66">
        <f>IF(OR(CZ337="",CZ337="-"),"NA",IF(CZ337&gt;300,1,IF(CZ337&gt;200,2,IF(CZ337&gt;100,3,IF(CZ337&gt;50,4,IF(CZ337&gt;40,5,IF(CZ337&gt;30,6,IF(CZ337&gt;20,7,IF(CZ337&gt;10,8,IF(CZ337&lt;=9,9,”ERROR”))))))))))</f>
        <v>8</v>
      </c>
      <c r="DB337" s="21">
        <v>150</v>
      </c>
      <c r="DC337" s="20">
        <f t="shared" si="80"/>
        <v>5</v>
      </c>
      <c r="DD337" s="74">
        <v>0.1</v>
      </c>
      <c r="DE337" s="21">
        <v>1</v>
      </c>
      <c r="DF337" s="21">
        <v>1</v>
      </c>
      <c r="DG337" s="64" t="s">
        <v>4770</v>
      </c>
      <c r="DH337" s="33">
        <v>6</v>
      </c>
      <c r="DI337" s="66">
        <v>2</v>
      </c>
      <c r="DJ337" s="66">
        <v>0</v>
      </c>
      <c r="DK337" s="21" t="s">
        <v>16</v>
      </c>
      <c r="DL337" s="21" t="s">
        <v>16</v>
      </c>
      <c r="DM337" s="21" t="s">
        <v>16</v>
      </c>
      <c r="DN337" s="21"/>
      <c r="DO337" s="33">
        <f t="shared" si="89"/>
        <v>1</v>
      </c>
      <c r="DP337" s="33">
        <f t="shared" si="90"/>
        <v>1</v>
      </c>
      <c r="DQ337" s="33">
        <f t="shared" si="91"/>
        <v>0</v>
      </c>
      <c r="DR337" s="33">
        <f t="shared" si="92"/>
        <v>0</v>
      </c>
      <c r="DS337" s="27">
        <f t="shared" si="93"/>
        <v>22521075.379999999</v>
      </c>
      <c r="DT337" s="27">
        <f t="shared" si="94"/>
        <v>22521075.379999999</v>
      </c>
      <c r="DU337" s="27">
        <f t="shared" si="95"/>
        <v>0</v>
      </c>
      <c r="DV337" s="27">
        <f t="shared" si="96"/>
        <v>0</v>
      </c>
      <c r="DW337" s="27">
        <f t="shared" si="85"/>
        <v>22521075.379999999</v>
      </c>
      <c r="DX337" s="64">
        <v>10</v>
      </c>
      <c r="DY337" s="64">
        <v>144</v>
      </c>
      <c r="DZ337" s="21">
        <v>9</v>
      </c>
      <c r="EA337" s="21" t="s">
        <v>2812</v>
      </c>
      <c r="EB337" s="21">
        <v>22521075.379999999</v>
      </c>
      <c r="EC337" s="74">
        <v>0.3</v>
      </c>
      <c r="ED337" s="27" t="s">
        <v>602</v>
      </c>
      <c r="EE337" s="74">
        <v>0.1</v>
      </c>
      <c r="EF337" s="74">
        <v>0.1</v>
      </c>
      <c r="EG337" s="27" t="s">
        <v>602</v>
      </c>
      <c r="EI337" s="21">
        <v>7</v>
      </c>
      <c r="EJ337" s="21">
        <v>6</v>
      </c>
      <c r="EK337" s="21">
        <v>0</v>
      </c>
      <c r="EL337" s="21" t="s">
        <v>281</v>
      </c>
      <c r="EM337" s="64" t="s">
        <v>4505</v>
      </c>
      <c r="EN337" s="20" t="s">
        <v>16</v>
      </c>
      <c r="EO337" s="20" t="s">
        <v>16</v>
      </c>
      <c r="EP337" s="20" t="s">
        <v>16</v>
      </c>
      <c r="EQ337" s="21">
        <v>30</v>
      </c>
      <c r="ER337" s="21" t="s">
        <v>4664</v>
      </c>
      <c r="ES337" s="64" t="s">
        <v>4556</v>
      </c>
      <c r="ET337" s="64">
        <v>107</v>
      </c>
      <c r="EU337" s="25">
        <v>51350</v>
      </c>
      <c r="EV337" s="64" t="s">
        <v>4557</v>
      </c>
      <c r="EW337" s="64" t="s">
        <v>576</v>
      </c>
      <c r="EX337" s="64">
        <v>17</v>
      </c>
      <c r="EY337" s="73">
        <v>0.53369999999999995</v>
      </c>
    </row>
    <row r="338" spans="1:156" s="64" customFormat="1" ht="15" customHeight="1" x14ac:dyDescent="0.2">
      <c r="A338" s="64" t="s">
        <v>16</v>
      </c>
      <c r="B338" s="64" t="s">
        <v>4423</v>
      </c>
      <c r="C338" s="64" t="s">
        <v>16</v>
      </c>
      <c r="D338" s="20" t="s">
        <v>16</v>
      </c>
      <c r="E338" s="64" t="s">
        <v>16</v>
      </c>
      <c r="F338" s="21" t="s">
        <v>4423</v>
      </c>
      <c r="G338" s="54" t="s">
        <v>194</v>
      </c>
      <c r="H338" s="64">
        <v>6221</v>
      </c>
      <c r="I338" s="64" t="s">
        <v>358</v>
      </c>
      <c r="J338" s="64" t="s">
        <v>4505</v>
      </c>
      <c r="K338" s="21">
        <v>1</v>
      </c>
      <c r="L338" s="23">
        <v>1</v>
      </c>
      <c r="M338" s="23">
        <v>2</v>
      </c>
      <c r="N338" s="23">
        <v>2</v>
      </c>
      <c r="O338" s="64" t="s">
        <v>4661</v>
      </c>
      <c r="P338" s="64" t="s">
        <v>4668</v>
      </c>
      <c r="Q338" s="64" t="s">
        <v>4662</v>
      </c>
      <c r="R338" s="64" t="s">
        <v>4547</v>
      </c>
      <c r="S338" s="64">
        <v>62</v>
      </c>
      <c r="T338" s="25">
        <v>7860</v>
      </c>
      <c r="U338" s="64" t="s">
        <v>1320</v>
      </c>
      <c r="V338" s="64" t="s">
        <v>251</v>
      </c>
      <c r="W338" s="64" t="s">
        <v>4665</v>
      </c>
      <c r="X338" s="21">
        <v>11</v>
      </c>
      <c r="Y338" s="21" t="s">
        <v>4666</v>
      </c>
      <c r="Z338" s="20" t="str">
        <f t="shared" si="87"/>
        <v>-</v>
      </c>
      <c r="AA338" s="21" t="s">
        <v>4799</v>
      </c>
      <c r="AB338" s="20">
        <v>46101</v>
      </c>
      <c r="AC338" s="21">
        <v>1135539.8600000001</v>
      </c>
      <c r="AD338" s="21" t="s">
        <v>281</v>
      </c>
      <c r="AE338" s="20" t="s">
        <v>16</v>
      </c>
      <c r="AF338" s="20" t="s">
        <v>16</v>
      </c>
      <c r="AG338" s="20" t="s">
        <v>16</v>
      </c>
      <c r="AH338" s="20" t="s">
        <v>16</v>
      </c>
      <c r="AI338" s="20" t="s">
        <v>16</v>
      </c>
      <c r="AJ338" s="20" t="s">
        <v>16</v>
      </c>
      <c r="AK338" s="20" t="s">
        <v>16</v>
      </c>
      <c r="AL338" s="20" t="s">
        <v>16</v>
      </c>
      <c r="AM338" s="20" t="s">
        <v>16</v>
      </c>
      <c r="AN338" s="20" t="s">
        <v>16</v>
      </c>
      <c r="AO338" s="20" t="s">
        <v>16</v>
      </c>
      <c r="AP338" s="20" t="s">
        <v>16</v>
      </c>
      <c r="AQ338" s="26" t="s">
        <v>16</v>
      </c>
      <c r="AR338" s="26" t="s">
        <v>16</v>
      </c>
      <c r="AS338" s="21" t="s">
        <v>16</v>
      </c>
      <c r="AT338" s="21" t="s">
        <v>16</v>
      </c>
      <c r="AU338" s="21" t="s">
        <v>16</v>
      </c>
      <c r="AV338" s="21" t="s">
        <v>16</v>
      </c>
      <c r="AW338" s="21" t="s">
        <v>16</v>
      </c>
      <c r="AX338" s="21" t="s">
        <v>16</v>
      </c>
      <c r="AY338" s="21" t="s">
        <v>16</v>
      </c>
      <c r="AZ338" s="21" t="s">
        <v>16</v>
      </c>
      <c r="BA338" s="21" t="s">
        <v>16</v>
      </c>
      <c r="BB338" s="21" t="s">
        <v>16</v>
      </c>
      <c r="BC338" s="82" t="s">
        <v>16</v>
      </c>
      <c r="BD338" s="82" t="s">
        <v>16</v>
      </c>
      <c r="BE338" s="21" t="s">
        <v>16</v>
      </c>
      <c r="BF338" s="21" t="s">
        <v>16</v>
      </c>
      <c r="BG338" s="21" t="s">
        <v>16</v>
      </c>
      <c r="BH338" s="21" t="s">
        <v>16</v>
      </c>
      <c r="BI338" s="21" t="s">
        <v>16</v>
      </c>
      <c r="BJ338" s="21" t="s">
        <v>16</v>
      </c>
      <c r="BK338" s="21" t="s">
        <v>16</v>
      </c>
      <c r="BL338" s="21" t="s">
        <v>16</v>
      </c>
      <c r="BM338" s="64" t="s">
        <v>16</v>
      </c>
      <c r="BN338" s="64" t="s">
        <v>16</v>
      </c>
      <c r="BO338" s="64" t="s">
        <v>16</v>
      </c>
      <c r="BP338" s="64" t="s">
        <v>16</v>
      </c>
      <c r="BQ338" s="64" t="s">
        <v>16</v>
      </c>
      <c r="BR338" s="64" t="s">
        <v>16</v>
      </c>
      <c r="BS338" s="64" t="s">
        <v>16</v>
      </c>
      <c r="BT338" s="64" t="s">
        <v>16</v>
      </c>
      <c r="BU338" s="64" t="s">
        <v>16</v>
      </c>
      <c r="BV338" s="21">
        <v>1</v>
      </c>
      <c r="BW338" s="21">
        <v>6</v>
      </c>
      <c r="BX338" s="21">
        <v>0</v>
      </c>
      <c r="BY338" s="21" t="s">
        <v>16</v>
      </c>
      <c r="BZ338" s="21" t="s">
        <v>16</v>
      </c>
      <c r="CA338" s="21" t="s">
        <v>16</v>
      </c>
      <c r="CB338" s="21">
        <v>0</v>
      </c>
      <c r="CC338" s="64">
        <v>0</v>
      </c>
      <c r="CD338" s="64">
        <v>0</v>
      </c>
      <c r="CE338" s="20">
        <f t="shared" si="88"/>
        <v>0</v>
      </c>
      <c r="CF338" s="20" t="str">
        <f t="shared" si="77"/>
        <v>YES</v>
      </c>
      <c r="CG338" s="20" t="str">
        <f t="shared" si="78"/>
        <v>YES</v>
      </c>
      <c r="CH338" s="21">
        <v>6</v>
      </c>
      <c r="CI338" s="21">
        <v>0</v>
      </c>
      <c r="CK338" s="64">
        <v>1</v>
      </c>
      <c r="CN338" s="28" t="s">
        <v>16</v>
      </c>
      <c r="CO338" s="28" t="s">
        <v>16</v>
      </c>
      <c r="CP338" s="28" t="s">
        <v>16</v>
      </c>
      <c r="CQ338" s="28" t="s">
        <v>16</v>
      </c>
      <c r="CR338" s="28" t="s">
        <v>16</v>
      </c>
      <c r="CS338" s="21">
        <v>22521075.379999999</v>
      </c>
      <c r="CT338" s="79">
        <f>IF(OR(CS338="",CS338="-"),"NA",IF(CS338&gt;10000000000,1,IF(CS338&gt;3000000000,2,IF(CS338&gt;1000000000,3,IF(CS338&gt;600000000,4,IF(CS338&gt;200000000,5,IF(CS338&gt;100000000,6,IF(CS338&gt;50000000,7,IF(CS338&gt;30000000,8,IF(CS338&gt;10000000,9,IF(CS338&gt;7000000,10,IF(CS338&gt;4000000,11,IF(CS338&gt;2000000,12,IF(CS338&gt;1000000,13,IF(CS338&gt;700000,14,IF(CS338&gt;600000,15,IF(CS338&gt;500000,16,IF(CS338&gt;400000,17,IF(CS338&gt;300000,18,IF(CS338&gt;200000,19,IF(CS338&gt;=0,20,ERROR”)))))))))))))))))))))</f>
        <v>9</v>
      </c>
      <c r="CU338" s="21">
        <v>22521075.379999999</v>
      </c>
      <c r="CV338" s="27">
        <f t="shared" si="86"/>
        <v>-21385535.52</v>
      </c>
      <c r="CW338" s="58">
        <v>18.829999999999998</v>
      </c>
      <c r="CX338" s="58">
        <v>19.829999999999998</v>
      </c>
      <c r="CY338" s="21">
        <v>-21385535.52</v>
      </c>
      <c r="CZ338" s="64" t="s">
        <v>16</v>
      </c>
      <c r="DA338" s="66" t="s">
        <v>16</v>
      </c>
      <c r="DB338" s="64" t="s">
        <v>16</v>
      </c>
      <c r="DC338" s="20" t="s">
        <v>16</v>
      </c>
      <c r="DD338" s="64" t="s">
        <v>16</v>
      </c>
      <c r="DE338" s="64" t="s">
        <v>16</v>
      </c>
      <c r="DG338" s="64" t="s">
        <v>16</v>
      </c>
      <c r="DH338" s="64" t="s">
        <v>16</v>
      </c>
      <c r="DI338" s="64" t="s">
        <v>16</v>
      </c>
      <c r="DK338" s="64" t="s">
        <v>16</v>
      </c>
      <c r="DL338" s="64" t="s">
        <v>16</v>
      </c>
      <c r="DM338" s="64" t="s">
        <v>16</v>
      </c>
      <c r="DO338" s="33">
        <f t="shared" si="89"/>
        <v>1</v>
      </c>
      <c r="DP338" s="33">
        <f t="shared" si="90"/>
        <v>1</v>
      </c>
      <c r="DQ338" s="33">
        <f t="shared" si="91"/>
        <v>0</v>
      </c>
      <c r="DR338" s="33">
        <f t="shared" si="92"/>
        <v>0</v>
      </c>
      <c r="DS338" s="27">
        <f t="shared" si="93"/>
        <v>22521075.379999999</v>
      </c>
      <c r="DT338" s="27">
        <f t="shared" si="94"/>
        <v>22521075.379999999</v>
      </c>
      <c r="DU338" s="27">
        <f t="shared" si="95"/>
        <v>0</v>
      </c>
      <c r="DV338" s="27">
        <f t="shared" si="96"/>
        <v>0</v>
      </c>
      <c r="DW338" s="27">
        <f t="shared" si="85"/>
        <v>22521075.379999999</v>
      </c>
      <c r="EB338" s="28" t="s">
        <v>16</v>
      </c>
      <c r="EI338" s="64" t="s">
        <v>16</v>
      </c>
      <c r="EJ338" s="64" t="s">
        <v>16</v>
      </c>
      <c r="EK338" s="64" t="s">
        <v>16</v>
      </c>
      <c r="EL338" s="21" t="s">
        <v>281</v>
      </c>
      <c r="EM338" s="21" t="s">
        <v>16</v>
      </c>
      <c r="EN338" s="20" t="s">
        <v>16</v>
      </c>
      <c r="EO338" s="20" t="s">
        <v>16</v>
      </c>
      <c r="EP338" s="20" t="s">
        <v>16</v>
      </c>
      <c r="EQ338" s="64" t="s">
        <v>16</v>
      </c>
      <c r="ER338" s="21" t="s">
        <v>4667</v>
      </c>
      <c r="ES338" s="64" t="s">
        <v>4547</v>
      </c>
      <c r="ET338" s="64">
        <v>62</v>
      </c>
      <c r="EU338" s="25">
        <v>7860</v>
      </c>
      <c r="EV338" s="64" t="s">
        <v>1320</v>
      </c>
      <c r="EW338" s="64" t="s">
        <v>251</v>
      </c>
      <c r="EX338" s="64" t="s">
        <v>16</v>
      </c>
      <c r="EY338" s="64" t="s">
        <v>16</v>
      </c>
    </row>
    <row r="339" spans="1:156" customFormat="1" ht="15" customHeight="1" x14ac:dyDescent="0.15">
      <c r="L339" s="23">
        <v>1</v>
      </c>
    </row>
    <row r="340" spans="1:156" ht="15" customHeight="1" x14ac:dyDescent="0.2">
      <c r="D340" s="20"/>
      <c r="AR340" s="26"/>
      <c r="AS340" s="21"/>
    </row>
    <row r="341" spans="1:156" ht="15" customHeight="1" x14ac:dyDescent="0.2">
      <c r="D341" s="20"/>
      <c r="AR341" s="26"/>
      <c r="AS341" s="21"/>
      <c r="CS341" s="75"/>
      <c r="EY341" s="65"/>
      <c r="EZ341" s="78"/>
    </row>
    <row r="342" spans="1:156" ht="15" customHeight="1" x14ac:dyDescent="0.2">
      <c r="D342" s="20"/>
      <c r="AR342" s="26"/>
      <c r="AS342" s="21"/>
    </row>
    <row r="343" spans="1:156" ht="15" customHeight="1" x14ac:dyDescent="0.2">
      <c r="D343" s="20"/>
      <c r="AR343" s="26"/>
      <c r="AS343" s="21"/>
    </row>
    <row r="344" spans="1:156" ht="15" customHeight="1" x14ac:dyDescent="0.2">
      <c r="D344" s="20"/>
      <c r="AR344" s="26"/>
      <c r="AS344" s="21"/>
    </row>
    <row r="345" spans="1:156" ht="15" customHeight="1" x14ac:dyDescent="0.2">
      <c r="D345" s="20"/>
      <c r="AR345" s="26"/>
      <c r="AS345" s="21"/>
    </row>
    <row r="346" spans="1:156" ht="15" customHeight="1" x14ac:dyDescent="0.2">
      <c r="D346" s="20"/>
    </row>
    <row r="347" spans="1:156" ht="15" customHeight="1" x14ac:dyDescent="0.2">
      <c r="D347" s="20"/>
    </row>
    <row r="348" spans="1:156" ht="15" customHeight="1" x14ac:dyDescent="0.2">
      <c r="D348" s="20"/>
    </row>
    <row r="349" spans="1:156" ht="15" customHeight="1" x14ac:dyDescent="0.2">
      <c r="D349" s="20"/>
    </row>
    <row r="350" spans="1:156" ht="15" customHeight="1" x14ac:dyDescent="0.2">
      <c r="D350" s="20"/>
    </row>
    <row r="351" spans="1:156" ht="15" customHeight="1" x14ac:dyDescent="0.2">
      <c r="D351" s="20"/>
    </row>
    <row r="352" spans="1:156" ht="15" customHeight="1" x14ac:dyDescent="0.2">
      <c r="D352" s="20"/>
    </row>
    <row r="353" spans="4:4" ht="15" customHeight="1" x14ac:dyDescent="0.2">
      <c r="D353" s="20"/>
    </row>
    <row r="354" spans="4:4" ht="15" customHeight="1" x14ac:dyDescent="0.2">
      <c r="D354" s="20"/>
    </row>
    <row r="355" spans="4:4" ht="15" customHeight="1" x14ac:dyDescent="0.2">
      <c r="D355" s="20"/>
    </row>
    <row r="356" spans="4:4" ht="15" customHeight="1" x14ac:dyDescent="0.2">
      <c r="D356" s="20"/>
    </row>
  </sheetData>
  <sortState ref="C2:EX353">
    <sortCondition ref="F1"/>
  </sortState>
  <conditionalFormatting sqref="F340:F1048576 F1:F5 F16:F20">
    <cfRule type="duplicateValues" dxfId="3" priority="15"/>
  </conditionalFormatting>
  <conditionalFormatting sqref="C2:C5 C16:C20">
    <cfRule type="duplicateValues" dxfId="2" priority="20"/>
  </conditionalFormatting>
  <hyperlinks>
    <hyperlink ref="D128" r:id="rId1" xr:uid="{00000000-0004-0000-0000-000000000000}"/>
    <hyperlink ref="D138" r:id="rId2" xr:uid="{00000000-0004-0000-0000-000001000000}"/>
    <hyperlink ref="D116" r:id="rId3" xr:uid="{00000000-0004-0000-0000-000002000000}"/>
    <hyperlink ref="D139" r:id="rId4" xr:uid="{00000000-0004-0000-0000-000003000000}"/>
    <hyperlink ref="D108" r:id="rId5" xr:uid="{00000000-0004-0000-0000-000004000000}"/>
    <hyperlink ref="D132" r:id="rId6" xr:uid="{00000000-0004-0000-0000-000005000000}"/>
    <hyperlink ref="D2" r:id="rId7" xr:uid="{00000000-0004-0000-0000-000006000000}"/>
    <hyperlink ref="D48" r:id="rId8" xr:uid="{00000000-0004-0000-0000-000007000000}"/>
    <hyperlink ref="D191" r:id="rId9" xr:uid="{00000000-0004-0000-0000-000008000000}"/>
    <hyperlink ref="D192" r:id="rId10" xr:uid="{00000000-0004-0000-0000-000009000000}"/>
    <hyperlink ref="D159" r:id="rId11" xr:uid="{00000000-0004-0000-0000-00000A000000}"/>
    <hyperlink ref="D160" r:id="rId12" xr:uid="{00000000-0004-0000-0000-00000B000000}"/>
    <hyperlink ref="D177" r:id="rId13" xr:uid="{00000000-0004-0000-0000-00000C000000}"/>
    <hyperlink ref="D199" r:id="rId14" xr:uid="{00000000-0004-0000-0000-00000D000000}"/>
    <hyperlink ref="D40" r:id="rId15" xr:uid="{00000000-0004-0000-0000-00000E000000}"/>
    <hyperlink ref="D58" r:id="rId16" xr:uid="{00000000-0004-0000-0000-00000F000000}"/>
    <hyperlink ref="D60" r:id="rId17" xr:uid="{00000000-0004-0000-0000-000010000000}"/>
    <hyperlink ref="D59" r:id="rId18" xr:uid="{00000000-0004-0000-0000-000011000000}"/>
    <hyperlink ref="D89" r:id="rId19" xr:uid="{00000000-0004-0000-0000-000012000000}"/>
    <hyperlink ref="D61" r:id="rId20" xr:uid="{00000000-0004-0000-0000-000013000000}"/>
    <hyperlink ref="D124" r:id="rId21" xr:uid="{00000000-0004-0000-0000-000014000000}"/>
    <hyperlink ref="D62" r:id="rId22" xr:uid="{00000000-0004-0000-0000-000015000000}"/>
    <hyperlink ref="D5" r:id="rId23" xr:uid="{00000000-0004-0000-0000-000016000000}"/>
    <hyperlink ref="D9" r:id="rId24" xr:uid="{00000000-0004-0000-0000-000017000000}"/>
    <hyperlink ref="D63" r:id="rId25" xr:uid="{00000000-0004-0000-0000-000018000000}"/>
    <hyperlink ref="D147" r:id="rId26" xr:uid="{00000000-0004-0000-0000-000019000000}"/>
    <hyperlink ref="D215" r:id="rId27" xr:uid="{00000000-0004-0000-0000-00001A000000}"/>
    <hyperlink ref="D269" r:id="rId28" xr:uid="{00000000-0004-0000-0000-00001B000000}"/>
    <hyperlink ref="D265" r:id="rId29" xr:uid="{00000000-0004-0000-0000-00001C000000}"/>
    <hyperlink ref="D268" r:id="rId30" xr:uid="{00000000-0004-0000-0000-00001D000000}"/>
    <hyperlink ref="D267" r:id="rId31" xr:uid="{00000000-0004-0000-0000-00001E000000}"/>
    <hyperlink ref="D266" r:id="rId32" xr:uid="{00000000-0004-0000-0000-00001F000000}"/>
    <hyperlink ref="D270" r:id="rId33" xr:uid="{00000000-0004-0000-0000-000020000000}"/>
    <hyperlink ref="D258" r:id="rId34" xr:uid="{00000000-0004-0000-0000-000021000000}"/>
    <hyperlink ref="D245" r:id="rId35" xr:uid="{00000000-0004-0000-0000-000022000000}"/>
    <hyperlink ref="D276" r:id="rId36" xr:uid="{00000000-0004-0000-0000-000023000000}"/>
    <hyperlink ref="D213" r:id="rId37" xr:uid="{00000000-0004-0000-0000-000024000000}"/>
    <hyperlink ref="D184" r:id="rId38" xr:uid="{00000000-0004-0000-0000-000025000000}"/>
    <hyperlink ref="D153" r:id="rId39" xr:uid="{00000000-0004-0000-0000-000026000000}"/>
    <hyperlink ref="D175" r:id="rId40" xr:uid="{00000000-0004-0000-0000-000027000000}"/>
    <hyperlink ref="D174" r:id="rId41" xr:uid="{00000000-0004-0000-0000-000028000000}"/>
    <hyperlink ref="D173" r:id="rId42" xr:uid="{00000000-0004-0000-0000-000029000000}"/>
    <hyperlink ref="D156" r:id="rId43" xr:uid="{00000000-0004-0000-0000-00002A000000}"/>
    <hyperlink ref="D185" r:id="rId44" xr:uid="{00000000-0004-0000-0000-00002B000000}"/>
    <hyperlink ref="D100" r:id="rId45" xr:uid="{00000000-0004-0000-0000-00002C000000}"/>
    <hyperlink ref="D313" r:id="rId46" xr:uid="{00000000-0004-0000-0000-00002D000000}"/>
    <hyperlink ref="D299" r:id="rId47" xr:uid="{00000000-0004-0000-0000-00002E000000}"/>
    <hyperlink ref="D300" r:id="rId48" xr:uid="{00000000-0004-0000-0000-00002F000000}"/>
    <hyperlink ref="D301" r:id="rId49" xr:uid="{00000000-0004-0000-0000-000030000000}"/>
    <hyperlink ref="D302" r:id="rId50" xr:uid="{00000000-0004-0000-0000-000031000000}"/>
    <hyperlink ref="D303" r:id="rId51" xr:uid="{00000000-0004-0000-0000-000032000000}"/>
    <hyperlink ref="D304" r:id="rId52" xr:uid="{00000000-0004-0000-0000-000033000000}"/>
    <hyperlink ref="D305" r:id="rId53" xr:uid="{00000000-0004-0000-0000-000034000000}"/>
    <hyperlink ref="D306" r:id="rId54" xr:uid="{00000000-0004-0000-0000-000035000000}"/>
    <hyperlink ref="D307" r:id="rId55" xr:uid="{00000000-0004-0000-0000-000036000000}"/>
    <hyperlink ref="D308" r:id="rId56" xr:uid="{00000000-0004-0000-0000-000037000000}"/>
    <hyperlink ref="D310" r:id="rId57" xr:uid="{00000000-0004-0000-0000-000038000000}"/>
    <hyperlink ref="D311" r:id="rId58" xr:uid="{00000000-0004-0000-0000-000039000000}"/>
    <hyperlink ref="D312" r:id="rId59" xr:uid="{00000000-0004-0000-0000-00003A000000}"/>
    <hyperlink ref="D314" r:id="rId60" xr:uid="{00000000-0004-0000-0000-00003B000000}"/>
    <hyperlink ref="D315" r:id="rId61" xr:uid="{00000000-0004-0000-0000-00003C000000}"/>
    <hyperlink ref="D316" r:id="rId62" xr:uid="{00000000-0004-0000-0000-00003D000000}"/>
    <hyperlink ref="D317" r:id="rId63" xr:uid="{00000000-0004-0000-0000-00003E000000}"/>
    <hyperlink ref="D318" r:id="rId64" xr:uid="{00000000-0004-0000-0000-00003F000000}"/>
    <hyperlink ref="D320" r:id="rId65" xr:uid="{00000000-0004-0000-0000-000040000000}"/>
    <hyperlink ref="D322" r:id="rId66" xr:uid="{00000000-0004-0000-0000-000041000000}"/>
    <hyperlink ref="D323" r:id="rId67" xr:uid="{00000000-0004-0000-0000-000042000000}"/>
    <hyperlink ref="D325" r:id="rId68" xr:uid="{00000000-0004-0000-0000-000043000000}"/>
    <hyperlink ref="D327" r:id="rId69" xr:uid="{00000000-0004-0000-0000-000044000000}"/>
    <hyperlink ref="D328" r:id="rId70" xr:uid="{00000000-0004-0000-0000-000045000000}"/>
    <hyperlink ref="D329" r:id="rId71" xr:uid="{00000000-0004-0000-0000-000046000000}"/>
    <hyperlink ref="D330" r:id="rId72" xr:uid="{00000000-0004-0000-0000-000047000000}"/>
    <hyperlink ref="D331" r:id="rId73" xr:uid="{00000000-0004-0000-0000-000048000000}"/>
    <hyperlink ref="D332" r:id="rId74" xr:uid="{00000000-0004-0000-0000-000049000000}"/>
    <hyperlink ref="D333" r:id="rId75" xr:uid="{00000000-0004-0000-0000-00004A000000}"/>
    <hyperlink ref="D334" r:id="rId76" xr:uid="{00000000-0004-0000-0000-00004B000000}"/>
    <hyperlink ref="D335" r:id="rId77" xr:uid="{00000000-0004-0000-0000-00004C000000}"/>
    <hyperlink ref="D336" r:id="rId78" xr:uid="{00000000-0004-0000-0000-00004D000000}"/>
    <hyperlink ref="D337" r:id="rId79" xr:uid="{00000000-0004-0000-0000-00004E000000}"/>
    <hyperlink ref="D326" r:id="rId80" xr:uid="{00000000-0004-0000-0000-00004F000000}"/>
    <hyperlink ref="A128" r:id="rId81" xr:uid="{00000000-0004-0000-0000-000050000000}"/>
    <hyperlink ref="A138" r:id="rId82" xr:uid="{00000000-0004-0000-0000-000051000000}"/>
    <hyperlink ref="A116" r:id="rId83" xr:uid="{00000000-0004-0000-0000-000052000000}"/>
    <hyperlink ref="A139" r:id="rId84" xr:uid="{00000000-0004-0000-0000-000053000000}"/>
    <hyperlink ref="A108" r:id="rId85" xr:uid="{00000000-0004-0000-0000-000054000000}"/>
    <hyperlink ref="A132" r:id="rId86" xr:uid="{00000000-0004-0000-0000-000055000000}"/>
    <hyperlink ref="A2" r:id="rId87" xr:uid="{00000000-0004-0000-0000-000056000000}"/>
    <hyperlink ref="A48" r:id="rId88" xr:uid="{00000000-0004-0000-0000-000057000000}"/>
    <hyperlink ref="A191" r:id="rId89" xr:uid="{00000000-0004-0000-0000-000058000000}"/>
    <hyperlink ref="A192" r:id="rId90" xr:uid="{00000000-0004-0000-0000-000059000000}"/>
    <hyperlink ref="A159" r:id="rId91" xr:uid="{00000000-0004-0000-0000-00005A000000}"/>
    <hyperlink ref="A160" r:id="rId92" xr:uid="{00000000-0004-0000-0000-00005B000000}"/>
    <hyperlink ref="A177" r:id="rId93" xr:uid="{00000000-0004-0000-0000-00005C000000}"/>
    <hyperlink ref="A199" r:id="rId94" xr:uid="{00000000-0004-0000-0000-00005D000000}"/>
    <hyperlink ref="A40" r:id="rId95" xr:uid="{00000000-0004-0000-0000-00005E000000}"/>
    <hyperlink ref="A58" r:id="rId96" xr:uid="{00000000-0004-0000-0000-00005F000000}"/>
    <hyperlink ref="A60" r:id="rId97" xr:uid="{00000000-0004-0000-0000-000060000000}"/>
    <hyperlink ref="A59" r:id="rId98" xr:uid="{00000000-0004-0000-0000-000061000000}"/>
    <hyperlink ref="A89" r:id="rId99" xr:uid="{00000000-0004-0000-0000-000062000000}"/>
    <hyperlink ref="A61" r:id="rId100" xr:uid="{00000000-0004-0000-0000-000063000000}"/>
    <hyperlink ref="A124" r:id="rId101" xr:uid="{00000000-0004-0000-0000-000064000000}"/>
    <hyperlink ref="A62" r:id="rId102" xr:uid="{00000000-0004-0000-0000-000065000000}"/>
    <hyperlink ref="A5" r:id="rId103" xr:uid="{00000000-0004-0000-0000-000066000000}"/>
    <hyperlink ref="A9" r:id="rId104" xr:uid="{00000000-0004-0000-0000-000067000000}"/>
    <hyperlink ref="A63" r:id="rId105" xr:uid="{00000000-0004-0000-0000-000068000000}"/>
    <hyperlink ref="A147" r:id="rId106" xr:uid="{00000000-0004-0000-0000-000069000000}"/>
    <hyperlink ref="A215" r:id="rId107" xr:uid="{00000000-0004-0000-0000-00006A000000}"/>
    <hyperlink ref="A269" r:id="rId108" xr:uid="{00000000-0004-0000-0000-00006B000000}"/>
    <hyperlink ref="A265" r:id="rId109" xr:uid="{00000000-0004-0000-0000-00006C000000}"/>
    <hyperlink ref="A268" r:id="rId110" xr:uid="{00000000-0004-0000-0000-00006D000000}"/>
    <hyperlink ref="A267" r:id="rId111" xr:uid="{00000000-0004-0000-0000-00006E000000}"/>
    <hyperlink ref="A266" r:id="rId112" xr:uid="{00000000-0004-0000-0000-00006F000000}"/>
    <hyperlink ref="A270" r:id="rId113" xr:uid="{00000000-0004-0000-0000-000070000000}"/>
    <hyperlink ref="A258" r:id="rId114" xr:uid="{00000000-0004-0000-0000-000071000000}"/>
    <hyperlink ref="A245" r:id="rId115" xr:uid="{00000000-0004-0000-0000-000072000000}"/>
    <hyperlink ref="A276" r:id="rId116" xr:uid="{00000000-0004-0000-0000-000073000000}"/>
    <hyperlink ref="A213" r:id="rId117" xr:uid="{00000000-0004-0000-0000-000074000000}"/>
    <hyperlink ref="A184" r:id="rId118" xr:uid="{00000000-0004-0000-0000-000075000000}"/>
    <hyperlink ref="A153" r:id="rId119" xr:uid="{00000000-0004-0000-0000-000076000000}"/>
    <hyperlink ref="A175" r:id="rId120" xr:uid="{00000000-0004-0000-0000-000077000000}"/>
    <hyperlink ref="A174" r:id="rId121" xr:uid="{00000000-0004-0000-0000-000078000000}"/>
    <hyperlink ref="A173" r:id="rId122" xr:uid="{00000000-0004-0000-0000-000079000000}"/>
    <hyperlink ref="A156" r:id="rId123" xr:uid="{00000000-0004-0000-0000-00007A000000}"/>
    <hyperlink ref="A185" r:id="rId124" xr:uid="{00000000-0004-0000-0000-00007B000000}"/>
    <hyperlink ref="A100" r:id="rId125" xr:uid="{00000000-0004-0000-0000-00007C000000}"/>
    <hyperlink ref="A313" r:id="rId126" xr:uid="{00000000-0004-0000-0000-00007D000000}"/>
    <hyperlink ref="A299" r:id="rId127" xr:uid="{00000000-0004-0000-0000-00007E000000}"/>
    <hyperlink ref="A300" r:id="rId128" xr:uid="{00000000-0004-0000-0000-00007F000000}"/>
    <hyperlink ref="A301" r:id="rId129" xr:uid="{00000000-0004-0000-0000-000080000000}"/>
    <hyperlink ref="A302" r:id="rId130" xr:uid="{00000000-0004-0000-0000-000081000000}"/>
    <hyperlink ref="A303" r:id="rId131" xr:uid="{00000000-0004-0000-0000-000082000000}"/>
    <hyperlink ref="A304" r:id="rId132" xr:uid="{00000000-0004-0000-0000-000083000000}"/>
    <hyperlink ref="A305" r:id="rId133" xr:uid="{00000000-0004-0000-0000-000084000000}"/>
    <hyperlink ref="A306" r:id="rId134" xr:uid="{00000000-0004-0000-0000-000085000000}"/>
    <hyperlink ref="A307" r:id="rId135" xr:uid="{00000000-0004-0000-0000-000086000000}"/>
    <hyperlink ref="A308" r:id="rId136" xr:uid="{00000000-0004-0000-0000-000087000000}"/>
    <hyperlink ref="A310" r:id="rId137" xr:uid="{00000000-0004-0000-0000-000088000000}"/>
    <hyperlink ref="A311" r:id="rId138" xr:uid="{00000000-0004-0000-0000-000089000000}"/>
    <hyperlink ref="A312" r:id="rId139" xr:uid="{00000000-0004-0000-0000-00008A000000}"/>
    <hyperlink ref="A314" r:id="rId140" xr:uid="{00000000-0004-0000-0000-00008B000000}"/>
    <hyperlink ref="A315" r:id="rId141" xr:uid="{00000000-0004-0000-0000-00008C000000}"/>
    <hyperlink ref="A316" r:id="rId142" xr:uid="{00000000-0004-0000-0000-00008D000000}"/>
    <hyperlink ref="A317" r:id="rId143" xr:uid="{00000000-0004-0000-0000-00008E000000}"/>
    <hyperlink ref="A318" r:id="rId144" xr:uid="{00000000-0004-0000-0000-00008F000000}"/>
    <hyperlink ref="A320" r:id="rId145" xr:uid="{00000000-0004-0000-0000-000090000000}"/>
    <hyperlink ref="A322" r:id="rId146" xr:uid="{00000000-0004-0000-0000-000091000000}"/>
    <hyperlink ref="A323" r:id="rId147" xr:uid="{00000000-0004-0000-0000-000092000000}"/>
    <hyperlink ref="A325" r:id="rId148" xr:uid="{00000000-0004-0000-0000-000093000000}"/>
    <hyperlink ref="A327" r:id="rId149" xr:uid="{00000000-0004-0000-0000-000094000000}"/>
    <hyperlink ref="A328" r:id="rId150" xr:uid="{00000000-0004-0000-0000-000095000000}"/>
    <hyperlink ref="A329" r:id="rId151" xr:uid="{00000000-0004-0000-0000-000096000000}"/>
    <hyperlink ref="A330" r:id="rId152" xr:uid="{00000000-0004-0000-0000-000097000000}"/>
    <hyperlink ref="A331" r:id="rId153" xr:uid="{00000000-0004-0000-0000-000098000000}"/>
    <hyperlink ref="A332" r:id="rId154" xr:uid="{00000000-0004-0000-0000-000099000000}"/>
    <hyperlink ref="A333" r:id="rId155" xr:uid="{00000000-0004-0000-0000-00009A000000}"/>
    <hyperlink ref="A334" r:id="rId156" xr:uid="{00000000-0004-0000-0000-00009B000000}"/>
    <hyperlink ref="A335" r:id="rId157" xr:uid="{00000000-0004-0000-0000-00009C000000}"/>
    <hyperlink ref="A336" r:id="rId158" xr:uid="{00000000-0004-0000-0000-00009D000000}"/>
    <hyperlink ref="A337" r:id="rId159" xr:uid="{00000000-0004-0000-0000-00009E000000}"/>
    <hyperlink ref="A326" r:id="rId160" xr:uid="{00000000-0004-0000-0000-00009F000000}"/>
  </hyperlinks>
  <pageMargins left="0.7" right="0.7" top="0.75" bottom="0.75" header="0.3" footer="0.3"/>
  <pageSetup orientation="portrait" r:id="rId1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1"/>
  <sheetViews>
    <sheetView workbookViewId="0">
      <selection activeCell="B11" sqref="B11"/>
    </sheetView>
  </sheetViews>
  <sheetFormatPr baseColWidth="10" defaultColWidth="11.5" defaultRowHeight="13" x14ac:dyDescent="0.15"/>
  <cols>
    <col min="1" max="1" width="23.1640625" bestFit="1" customWidth="1"/>
    <col min="2" max="2" width="74.1640625" bestFit="1" customWidth="1"/>
    <col min="3" max="3" width="94.5" bestFit="1" customWidth="1"/>
    <col min="4" max="4" width="14.83203125" bestFit="1" customWidth="1"/>
  </cols>
  <sheetData>
    <row r="1" spans="1:5" ht="15" x14ac:dyDescent="0.15">
      <c r="A1" s="2" t="s">
        <v>5</v>
      </c>
      <c r="B1" s="2" t="s">
        <v>3873</v>
      </c>
      <c r="C1" s="2" t="s">
        <v>3926</v>
      </c>
      <c r="D1" s="2" t="s">
        <v>3927</v>
      </c>
      <c r="E1" s="2" t="s">
        <v>4867</v>
      </c>
    </row>
    <row r="2" spans="1:5" ht="15" x14ac:dyDescent="0.2">
      <c r="A2" s="1" t="s">
        <v>2</v>
      </c>
      <c r="B2" s="1" t="s">
        <v>1637</v>
      </c>
      <c r="C2" s="1">
        <v>1</v>
      </c>
      <c r="D2">
        <v>1918568293</v>
      </c>
      <c r="E2">
        <v>0</v>
      </c>
    </row>
    <row r="3" spans="1:5" ht="15" x14ac:dyDescent="0.2">
      <c r="A3" s="1" t="s">
        <v>2</v>
      </c>
      <c r="B3" s="1" t="s">
        <v>1662</v>
      </c>
      <c r="C3" s="1">
        <v>1</v>
      </c>
      <c r="D3">
        <v>1918568293</v>
      </c>
      <c r="E3">
        <v>0</v>
      </c>
    </row>
    <row r="4" spans="1:5" ht="15" x14ac:dyDescent="0.2">
      <c r="A4" s="1" t="s">
        <v>2</v>
      </c>
      <c r="B4" s="1" t="s">
        <v>1694</v>
      </c>
      <c r="C4" s="1">
        <v>1</v>
      </c>
      <c r="D4">
        <v>1918568293</v>
      </c>
      <c r="E4">
        <v>0</v>
      </c>
    </row>
    <row r="5" spans="1:5" ht="15" x14ac:dyDescent="0.2">
      <c r="A5" s="1" t="s">
        <v>2</v>
      </c>
      <c r="B5" s="1" t="s">
        <v>3874</v>
      </c>
      <c r="C5" s="1">
        <v>1</v>
      </c>
      <c r="D5">
        <v>1918568293</v>
      </c>
      <c r="E5">
        <v>0</v>
      </c>
    </row>
    <row r="6" spans="1:5" ht="15" x14ac:dyDescent="0.2">
      <c r="A6" s="1" t="s">
        <v>2</v>
      </c>
      <c r="B6" s="1" t="s">
        <v>1742</v>
      </c>
      <c r="C6" s="1">
        <v>2</v>
      </c>
      <c r="D6">
        <v>1999422996</v>
      </c>
      <c r="E6">
        <v>0</v>
      </c>
    </row>
    <row r="7" spans="1:5" ht="15" x14ac:dyDescent="0.2">
      <c r="A7" s="1" t="s">
        <v>2</v>
      </c>
      <c r="B7" s="1" t="s">
        <v>1779</v>
      </c>
      <c r="C7" s="1">
        <v>2</v>
      </c>
      <c r="D7">
        <v>1999422996</v>
      </c>
      <c r="E7">
        <v>0</v>
      </c>
    </row>
    <row r="8" spans="1:5" ht="15" x14ac:dyDescent="0.2">
      <c r="A8" s="1" t="s">
        <v>2</v>
      </c>
      <c r="B8" s="1" t="s">
        <v>218</v>
      </c>
      <c r="C8" s="1">
        <v>3</v>
      </c>
      <c r="D8">
        <v>1499908569</v>
      </c>
      <c r="E8">
        <v>0</v>
      </c>
    </row>
    <row r="9" spans="1:5" ht="15" x14ac:dyDescent="0.2">
      <c r="A9" s="1" t="s">
        <v>2</v>
      </c>
      <c r="B9" s="1" t="s">
        <v>1815</v>
      </c>
      <c r="C9" s="1">
        <v>3</v>
      </c>
      <c r="D9">
        <v>1499908569</v>
      </c>
      <c r="E9">
        <v>0</v>
      </c>
    </row>
    <row r="10" spans="1:5" ht="15" x14ac:dyDescent="0.2">
      <c r="A10" s="1" t="s">
        <v>2</v>
      </c>
      <c r="B10" s="1" t="s">
        <v>1860</v>
      </c>
      <c r="C10" s="1">
        <v>3</v>
      </c>
      <c r="D10">
        <v>1499908569</v>
      </c>
      <c r="E10">
        <v>0</v>
      </c>
    </row>
    <row r="11" spans="1:5" ht="15" x14ac:dyDescent="0.2">
      <c r="A11" s="1" t="s">
        <v>2</v>
      </c>
      <c r="B11" s="1" t="s">
        <v>1870</v>
      </c>
      <c r="C11" s="1">
        <v>3</v>
      </c>
      <c r="D11">
        <v>1499908569</v>
      </c>
      <c r="E11">
        <v>0</v>
      </c>
    </row>
    <row r="12" spans="1:5" ht="15" x14ac:dyDescent="0.2">
      <c r="A12" s="1" t="s">
        <v>2</v>
      </c>
      <c r="B12" s="1" t="s">
        <v>3875</v>
      </c>
      <c r="C12" s="1">
        <v>4</v>
      </c>
      <c r="D12">
        <v>1527342615</v>
      </c>
      <c r="E12">
        <v>0</v>
      </c>
    </row>
    <row r="13" spans="1:5" ht="15" x14ac:dyDescent="0.2">
      <c r="A13" s="1" t="s">
        <v>2</v>
      </c>
      <c r="B13" s="1" t="s">
        <v>1903</v>
      </c>
      <c r="C13" s="1">
        <v>4</v>
      </c>
      <c r="D13">
        <v>1527342615</v>
      </c>
      <c r="E13">
        <v>0</v>
      </c>
    </row>
    <row r="14" spans="1:5" ht="15" x14ac:dyDescent="0.2">
      <c r="A14" s="1" t="s">
        <v>2</v>
      </c>
      <c r="B14" s="1" t="s">
        <v>231</v>
      </c>
      <c r="C14" s="1">
        <v>4</v>
      </c>
      <c r="D14">
        <v>1527342615</v>
      </c>
      <c r="E14">
        <v>0</v>
      </c>
    </row>
    <row r="15" spans="1:5" ht="15" x14ac:dyDescent="0.2">
      <c r="A15" s="1" t="s">
        <v>2</v>
      </c>
      <c r="B15" s="1" t="s">
        <v>1934</v>
      </c>
      <c r="C15" s="1">
        <v>4</v>
      </c>
      <c r="D15">
        <v>1527342615</v>
      </c>
      <c r="E15">
        <v>0</v>
      </c>
    </row>
    <row r="16" spans="1:5" ht="15" x14ac:dyDescent="0.2">
      <c r="A16" s="1" t="s">
        <v>2</v>
      </c>
      <c r="B16" s="1" t="s">
        <v>1907</v>
      </c>
      <c r="C16" s="1">
        <v>4</v>
      </c>
      <c r="D16">
        <v>1527342615</v>
      </c>
      <c r="E16">
        <v>0</v>
      </c>
    </row>
    <row r="17" spans="1:5" ht="15" x14ac:dyDescent="0.2">
      <c r="A17" s="1" t="s">
        <v>2</v>
      </c>
      <c r="B17" s="1" t="s">
        <v>1862</v>
      </c>
      <c r="C17" s="1">
        <v>4</v>
      </c>
      <c r="D17">
        <v>1527342615</v>
      </c>
      <c r="E17">
        <v>0</v>
      </c>
    </row>
    <row r="18" spans="1:5" ht="15" x14ac:dyDescent="0.2">
      <c r="A18" s="1" t="s">
        <v>2</v>
      </c>
      <c r="B18" s="1" t="s">
        <v>1820</v>
      </c>
      <c r="C18" s="1">
        <v>5</v>
      </c>
      <c r="D18">
        <v>1587873639</v>
      </c>
      <c r="E18">
        <v>0</v>
      </c>
    </row>
    <row r="19" spans="1:5" ht="15" x14ac:dyDescent="0.2">
      <c r="A19" s="1" t="s">
        <v>2</v>
      </c>
      <c r="B19" s="1" t="s">
        <v>1940</v>
      </c>
      <c r="C19" s="1">
        <v>5</v>
      </c>
      <c r="D19">
        <v>1587873639</v>
      </c>
      <c r="E19">
        <v>0</v>
      </c>
    </row>
    <row r="20" spans="1:5" ht="15" x14ac:dyDescent="0.2">
      <c r="A20" s="1" t="s">
        <v>2</v>
      </c>
      <c r="B20" s="1" t="s">
        <v>1954</v>
      </c>
      <c r="C20" s="1">
        <v>6</v>
      </c>
      <c r="D20">
        <v>1643750306</v>
      </c>
      <c r="E20">
        <v>0</v>
      </c>
    </row>
    <row r="21" spans="1:5" ht="15" x14ac:dyDescent="0.2">
      <c r="A21" s="1" t="s">
        <v>2</v>
      </c>
      <c r="B21" s="1" t="s">
        <v>2113</v>
      </c>
      <c r="C21" s="1">
        <v>6</v>
      </c>
      <c r="D21">
        <v>1643750306</v>
      </c>
      <c r="E21">
        <v>0</v>
      </c>
    </row>
    <row r="22" spans="1:5" ht="15" x14ac:dyDescent="0.2">
      <c r="A22" s="1" t="s">
        <v>2</v>
      </c>
      <c r="B22" s="1" t="s">
        <v>1951</v>
      </c>
      <c r="C22" s="1">
        <v>6</v>
      </c>
      <c r="D22">
        <v>1643750306</v>
      </c>
      <c r="E22">
        <v>0</v>
      </c>
    </row>
    <row r="23" spans="1:5" ht="15" x14ac:dyDescent="0.2">
      <c r="A23" s="1" t="s">
        <v>2</v>
      </c>
      <c r="B23" s="1" t="s">
        <v>1970</v>
      </c>
      <c r="C23" s="1">
        <v>7</v>
      </c>
      <c r="D23">
        <v>1767969.64</v>
      </c>
      <c r="E23">
        <v>0</v>
      </c>
    </row>
    <row r="24" spans="1:5" ht="15" x14ac:dyDescent="0.2">
      <c r="A24" s="1" t="s">
        <v>2</v>
      </c>
      <c r="B24" s="1" t="s">
        <v>1975</v>
      </c>
      <c r="C24" s="1">
        <v>7</v>
      </c>
      <c r="D24">
        <v>1767969.64</v>
      </c>
      <c r="E24">
        <v>0</v>
      </c>
    </row>
    <row r="25" spans="1:5" ht="15" x14ac:dyDescent="0.2">
      <c r="A25" s="1" t="s">
        <v>2</v>
      </c>
      <c r="B25" s="1" t="s">
        <v>1986</v>
      </c>
      <c r="C25" s="1">
        <v>7</v>
      </c>
      <c r="D25">
        <v>1767969.64</v>
      </c>
      <c r="E25">
        <v>0</v>
      </c>
    </row>
    <row r="26" spans="1:5" ht="15" x14ac:dyDescent="0.2">
      <c r="A26" s="1" t="s">
        <v>2</v>
      </c>
      <c r="B26" s="1" t="s">
        <v>1992</v>
      </c>
      <c r="C26" s="1">
        <v>7</v>
      </c>
      <c r="D26">
        <v>1767969.64</v>
      </c>
      <c r="E26">
        <v>0</v>
      </c>
    </row>
    <row r="27" spans="1:5" ht="15" x14ac:dyDescent="0.2">
      <c r="A27" s="1" t="s">
        <v>2</v>
      </c>
      <c r="B27" s="1" t="s">
        <v>3876</v>
      </c>
      <c r="C27" s="1">
        <v>7</v>
      </c>
      <c r="D27">
        <v>1767969.64</v>
      </c>
      <c r="E27">
        <v>0</v>
      </c>
    </row>
    <row r="28" spans="1:5" ht="15" x14ac:dyDescent="0.2">
      <c r="A28" s="1" t="s">
        <v>2</v>
      </c>
      <c r="B28" s="1" t="s">
        <v>1883</v>
      </c>
      <c r="C28" s="1">
        <v>8</v>
      </c>
      <c r="D28">
        <v>1619818239</v>
      </c>
      <c r="E28">
        <v>0</v>
      </c>
    </row>
    <row r="29" spans="1:5" ht="15" x14ac:dyDescent="0.2">
      <c r="A29" s="1" t="s">
        <v>2</v>
      </c>
      <c r="B29" s="1" t="s">
        <v>212</v>
      </c>
      <c r="C29" s="1">
        <v>8</v>
      </c>
      <c r="D29">
        <v>1619818239</v>
      </c>
      <c r="E29">
        <v>0</v>
      </c>
    </row>
    <row r="30" spans="1:5" ht="15" x14ac:dyDescent="0.2">
      <c r="A30" s="1" t="s">
        <v>2</v>
      </c>
      <c r="B30" s="1" t="s">
        <v>2007</v>
      </c>
      <c r="C30" s="1">
        <v>8</v>
      </c>
      <c r="D30">
        <v>1619818239</v>
      </c>
      <c r="E30">
        <v>0</v>
      </c>
    </row>
    <row r="31" spans="1:5" ht="15" x14ac:dyDescent="0.2">
      <c r="A31" s="1" t="s">
        <v>2</v>
      </c>
      <c r="B31" s="1" t="s">
        <v>3877</v>
      </c>
      <c r="C31" s="1">
        <v>9</v>
      </c>
      <c r="D31">
        <v>2249897249</v>
      </c>
      <c r="E31">
        <v>0</v>
      </c>
    </row>
    <row r="32" spans="1:5" ht="15" x14ac:dyDescent="0.2">
      <c r="A32" s="1" t="s">
        <v>2</v>
      </c>
      <c r="B32" s="1" t="s">
        <v>225</v>
      </c>
      <c r="C32" s="1">
        <v>9</v>
      </c>
      <c r="D32">
        <v>2249897249</v>
      </c>
      <c r="E32">
        <v>0</v>
      </c>
    </row>
    <row r="33" spans="1:5" ht="15" x14ac:dyDescent="0.2">
      <c r="A33" s="1" t="s">
        <v>2</v>
      </c>
      <c r="B33" s="1" t="s">
        <v>204</v>
      </c>
      <c r="C33" s="1">
        <v>10</v>
      </c>
      <c r="D33">
        <v>1818641256</v>
      </c>
      <c r="E33">
        <v>0</v>
      </c>
    </row>
    <row r="34" spans="1:5" ht="15" x14ac:dyDescent="0.2">
      <c r="A34" s="1" t="s">
        <v>2</v>
      </c>
      <c r="B34" s="1" t="s">
        <v>210</v>
      </c>
      <c r="C34" s="1">
        <v>11</v>
      </c>
      <c r="D34">
        <v>2409702138</v>
      </c>
      <c r="E34">
        <v>0</v>
      </c>
    </row>
    <row r="35" spans="1:5" ht="15" x14ac:dyDescent="0.2">
      <c r="A35" s="1" t="s">
        <v>2</v>
      </c>
      <c r="B35" s="1" t="s">
        <v>3878</v>
      </c>
      <c r="C35" s="1">
        <v>11</v>
      </c>
      <c r="D35">
        <v>2409702138</v>
      </c>
      <c r="E35">
        <v>0</v>
      </c>
    </row>
    <row r="36" spans="1:5" ht="15" x14ac:dyDescent="0.2">
      <c r="A36" s="1" t="s">
        <v>2</v>
      </c>
      <c r="B36" s="1" t="s">
        <v>1657</v>
      </c>
      <c r="C36" s="1">
        <v>12</v>
      </c>
      <c r="D36">
        <v>1670153557</v>
      </c>
      <c r="E36">
        <v>0</v>
      </c>
    </row>
    <row r="37" spans="1:5" ht="15" x14ac:dyDescent="0.2">
      <c r="A37" s="1" t="s">
        <v>2</v>
      </c>
      <c r="B37" s="1" t="s">
        <v>3879</v>
      </c>
      <c r="C37" s="1">
        <v>12</v>
      </c>
      <c r="D37">
        <v>1670153557</v>
      </c>
      <c r="E37">
        <v>0</v>
      </c>
    </row>
    <row r="38" spans="1:5" ht="15" x14ac:dyDescent="0.2">
      <c r="A38" s="1" t="s">
        <v>2</v>
      </c>
      <c r="B38" s="1" t="s">
        <v>2054</v>
      </c>
      <c r="C38" s="1">
        <v>13</v>
      </c>
      <c r="D38">
        <v>1762123276</v>
      </c>
      <c r="E38">
        <v>0</v>
      </c>
    </row>
    <row r="39" spans="1:5" ht="15" x14ac:dyDescent="0.2">
      <c r="A39" s="1" t="s">
        <v>2</v>
      </c>
      <c r="B39" s="1" t="s">
        <v>1927</v>
      </c>
      <c r="C39" s="1">
        <v>13</v>
      </c>
      <c r="D39">
        <v>1762123276</v>
      </c>
      <c r="E39">
        <v>0</v>
      </c>
    </row>
    <row r="40" spans="1:5" ht="15" x14ac:dyDescent="0.2">
      <c r="A40" s="1" t="s">
        <v>2</v>
      </c>
      <c r="B40" s="1" t="s">
        <v>3880</v>
      </c>
      <c r="C40" s="1">
        <v>14</v>
      </c>
      <c r="D40">
        <v>2153230535</v>
      </c>
      <c r="E40">
        <v>0</v>
      </c>
    </row>
    <row r="41" spans="1:5" ht="15" x14ac:dyDescent="0.2">
      <c r="A41" s="1" t="s">
        <v>2</v>
      </c>
      <c r="B41" s="1" t="s">
        <v>1913</v>
      </c>
      <c r="C41" s="1">
        <v>15</v>
      </c>
      <c r="D41">
        <v>1852868955</v>
      </c>
      <c r="E41">
        <v>0</v>
      </c>
    </row>
    <row r="42" spans="1:5" ht="15" x14ac:dyDescent="0.2">
      <c r="A42" s="1" t="s">
        <v>2</v>
      </c>
      <c r="B42" s="1" t="s">
        <v>2020</v>
      </c>
      <c r="C42" s="1">
        <v>15</v>
      </c>
      <c r="D42">
        <v>1852868955</v>
      </c>
      <c r="E42">
        <v>0</v>
      </c>
    </row>
    <row r="43" spans="1:5" ht="15" x14ac:dyDescent="0.2">
      <c r="A43" s="1" t="s">
        <v>2</v>
      </c>
      <c r="B43" s="1" t="s">
        <v>222</v>
      </c>
      <c r="C43" s="1">
        <v>16</v>
      </c>
      <c r="D43">
        <v>2289377555</v>
      </c>
      <c r="E43">
        <v>0</v>
      </c>
    </row>
    <row r="44" spans="1:5" ht="15" x14ac:dyDescent="0.2">
      <c r="A44" s="1" t="s">
        <v>2</v>
      </c>
      <c r="B44" s="1" t="s">
        <v>1736</v>
      </c>
      <c r="C44" s="1">
        <v>16</v>
      </c>
      <c r="D44">
        <v>2289377555</v>
      </c>
      <c r="E44">
        <v>0</v>
      </c>
    </row>
    <row r="45" spans="1:5" ht="15" x14ac:dyDescent="0.2">
      <c r="A45" s="1" t="s">
        <v>2</v>
      </c>
      <c r="B45" s="1" t="s">
        <v>2112</v>
      </c>
      <c r="C45" s="1">
        <v>17</v>
      </c>
      <c r="D45">
        <v>1759530876</v>
      </c>
      <c r="E45">
        <v>0</v>
      </c>
    </row>
    <row r="46" spans="1:5" ht="15" x14ac:dyDescent="0.2">
      <c r="A46" s="1" t="s">
        <v>2</v>
      </c>
      <c r="B46" s="1" t="s">
        <v>772</v>
      </c>
      <c r="C46" s="1">
        <v>18</v>
      </c>
      <c r="D46">
        <v>2249994731</v>
      </c>
      <c r="E46">
        <v>0</v>
      </c>
    </row>
    <row r="47" spans="1:5" ht="15" x14ac:dyDescent="0.2">
      <c r="A47" s="1" t="s">
        <v>2</v>
      </c>
      <c r="B47" s="1" t="s">
        <v>783</v>
      </c>
      <c r="C47" s="1">
        <v>18</v>
      </c>
      <c r="D47">
        <v>2249994731</v>
      </c>
      <c r="E47">
        <v>0</v>
      </c>
    </row>
    <row r="48" spans="1:5" ht="15" x14ac:dyDescent="0.2">
      <c r="A48" s="1" t="s">
        <v>2</v>
      </c>
      <c r="B48" s="1" t="s">
        <v>2139</v>
      </c>
      <c r="C48" s="1">
        <v>19</v>
      </c>
      <c r="D48">
        <v>1885673367</v>
      </c>
      <c r="E48">
        <v>0</v>
      </c>
    </row>
    <row r="49" spans="1:5" ht="15" x14ac:dyDescent="0.2">
      <c r="A49" s="1" t="s">
        <v>2</v>
      </c>
      <c r="B49" s="1" t="s">
        <v>2126</v>
      </c>
      <c r="C49" s="1">
        <v>19</v>
      </c>
      <c r="D49">
        <v>1885673367</v>
      </c>
      <c r="E49">
        <v>0</v>
      </c>
    </row>
    <row r="50" spans="1:5" ht="15" x14ac:dyDescent="0.2">
      <c r="A50" s="1" t="s">
        <v>2</v>
      </c>
      <c r="B50" s="1" t="s">
        <v>2141</v>
      </c>
      <c r="C50" s="1">
        <v>19</v>
      </c>
      <c r="D50">
        <v>1885673367</v>
      </c>
      <c r="E50">
        <v>0</v>
      </c>
    </row>
    <row r="51" spans="1:5" ht="15" x14ac:dyDescent="0.2">
      <c r="A51" s="1" t="s">
        <v>2</v>
      </c>
      <c r="B51" s="1" t="s">
        <v>2144</v>
      </c>
      <c r="C51" s="1">
        <v>19</v>
      </c>
      <c r="D51">
        <v>1885673367</v>
      </c>
      <c r="E51">
        <v>0</v>
      </c>
    </row>
    <row r="52" spans="1:5" ht="15" x14ac:dyDescent="0.2">
      <c r="A52" s="1" t="s">
        <v>2</v>
      </c>
      <c r="B52" s="1" t="s">
        <v>1856</v>
      </c>
      <c r="C52" s="1">
        <v>20</v>
      </c>
      <c r="D52">
        <v>1638344349</v>
      </c>
      <c r="E52">
        <v>0</v>
      </c>
    </row>
    <row r="53" spans="1:5" ht="15" x14ac:dyDescent="0.2">
      <c r="A53" s="1" t="s">
        <v>2</v>
      </c>
      <c r="B53" s="1" t="s">
        <v>220</v>
      </c>
      <c r="C53" s="1">
        <v>20</v>
      </c>
      <c r="D53">
        <v>1638344349</v>
      </c>
      <c r="E53">
        <v>0</v>
      </c>
    </row>
    <row r="54" spans="1:5" ht="15" x14ac:dyDescent="0.2">
      <c r="A54" s="1" t="s">
        <v>2</v>
      </c>
      <c r="B54" s="1" t="s">
        <v>221</v>
      </c>
      <c r="C54" s="1">
        <v>20</v>
      </c>
      <c r="D54">
        <v>1638344349</v>
      </c>
      <c r="E54">
        <v>0</v>
      </c>
    </row>
    <row r="55" spans="1:5" ht="15" x14ac:dyDescent="0.2">
      <c r="A55" s="1" t="s">
        <v>2</v>
      </c>
      <c r="B55" s="1" t="s">
        <v>1783</v>
      </c>
      <c r="C55" s="1">
        <v>21</v>
      </c>
      <c r="D55">
        <v>2096775458</v>
      </c>
      <c r="E55">
        <v>0</v>
      </c>
    </row>
    <row r="56" spans="1:5" ht="15" x14ac:dyDescent="0.2">
      <c r="A56" s="1" t="s">
        <v>2</v>
      </c>
      <c r="B56" s="1" t="s">
        <v>1817</v>
      </c>
      <c r="C56" s="1">
        <v>21</v>
      </c>
      <c r="D56">
        <v>2096775458</v>
      </c>
      <c r="E56">
        <v>0</v>
      </c>
    </row>
    <row r="57" spans="1:5" ht="15" x14ac:dyDescent="0.2">
      <c r="A57" s="1" t="s">
        <v>2</v>
      </c>
      <c r="B57" s="1" t="s">
        <v>1804</v>
      </c>
      <c r="C57" s="1">
        <v>22</v>
      </c>
      <c r="D57">
        <v>2202403078</v>
      </c>
      <c r="E57">
        <v>0</v>
      </c>
    </row>
    <row r="58" spans="1:5" ht="15" x14ac:dyDescent="0.2">
      <c r="A58" s="1" t="s">
        <v>2</v>
      </c>
      <c r="B58" s="1" t="s">
        <v>1816</v>
      </c>
      <c r="C58" s="1">
        <v>22</v>
      </c>
      <c r="D58">
        <v>2202403078</v>
      </c>
      <c r="E58">
        <v>0</v>
      </c>
    </row>
    <row r="59" spans="1:5" ht="15" x14ac:dyDescent="0.2">
      <c r="A59" s="1" t="s">
        <v>2</v>
      </c>
      <c r="B59" s="1" t="s">
        <v>1994</v>
      </c>
      <c r="C59" s="1">
        <v>23</v>
      </c>
      <c r="D59">
        <v>856360212</v>
      </c>
      <c r="E59">
        <v>0</v>
      </c>
    </row>
    <row r="60" spans="1:5" ht="15" x14ac:dyDescent="0.2">
      <c r="A60" s="1" t="s">
        <v>2</v>
      </c>
      <c r="B60" s="1" t="s">
        <v>2006</v>
      </c>
      <c r="C60" s="1">
        <v>23</v>
      </c>
      <c r="D60">
        <v>856360212</v>
      </c>
      <c r="E60">
        <v>0</v>
      </c>
    </row>
    <row r="61" spans="1:5" ht="15" x14ac:dyDescent="0.2">
      <c r="A61" s="1" t="s">
        <v>2</v>
      </c>
      <c r="B61" s="1" t="s">
        <v>2145</v>
      </c>
      <c r="C61" s="1">
        <v>23</v>
      </c>
      <c r="D61">
        <v>856360212</v>
      </c>
      <c r="E61">
        <v>0</v>
      </c>
    </row>
    <row r="62" spans="1:5" ht="15" x14ac:dyDescent="0.2">
      <c r="A62" s="1" t="s">
        <v>2</v>
      </c>
      <c r="B62" s="1" t="s">
        <v>2009</v>
      </c>
      <c r="C62" s="1">
        <v>23</v>
      </c>
      <c r="D62">
        <v>856360212</v>
      </c>
      <c r="E62">
        <v>0</v>
      </c>
    </row>
    <row r="63" spans="1:5" ht="15" x14ac:dyDescent="0.2">
      <c r="A63" s="1" t="s">
        <v>2</v>
      </c>
      <c r="B63" s="1" t="s">
        <v>2054</v>
      </c>
      <c r="C63" s="1">
        <v>23</v>
      </c>
      <c r="D63">
        <v>856360212</v>
      </c>
      <c r="E63">
        <v>0</v>
      </c>
    </row>
    <row r="64" spans="1:5" ht="15" x14ac:dyDescent="0.2">
      <c r="A64" s="1" t="s">
        <v>2</v>
      </c>
      <c r="B64" s="1" t="s">
        <v>2147</v>
      </c>
      <c r="C64" s="1">
        <v>24</v>
      </c>
      <c r="D64">
        <v>2123466553</v>
      </c>
      <c r="E64">
        <v>0</v>
      </c>
    </row>
    <row r="65" spans="1:5" ht="15" x14ac:dyDescent="0.2">
      <c r="A65" s="1" t="s">
        <v>2</v>
      </c>
      <c r="B65" s="1" t="s">
        <v>1763</v>
      </c>
      <c r="C65" s="1">
        <v>24</v>
      </c>
      <c r="D65">
        <v>2123466553</v>
      </c>
      <c r="E65">
        <v>0</v>
      </c>
    </row>
    <row r="66" spans="1:5" ht="15" x14ac:dyDescent="0.2">
      <c r="A66" s="1" t="s">
        <v>2</v>
      </c>
      <c r="B66" s="1" t="s">
        <v>1690</v>
      </c>
      <c r="C66" s="1">
        <v>25</v>
      </c>
      <c r="D66">
        <v>2313644874</v>
      </c>
      <c r="E66">
        <v>0</v>
      </c>
    </row>
    <row r="67" spans="1:5" ht="15" x14ac:dyDescent="0.2">
      <c r="A67" s="1" t="s">
        <v>2</v>
      </c>
      <c r="B67" s="1" t="s">
        <v>1717</v>
      </c>
      <c r="C67" s="1">
        <v>25</v>
      </c>
      <c r="D67">
        <v>2313644874</v>
      </c>
      <c r="E67">
        <v>0</v>
      </c>
    </row>
    <row r="68" spans="1:5" ht="15" x14ac:dyDescent="0.2">
      <c r="A68" s="1" t="s">
        <v>2</v>
      </c>
      <c r="B68" s="1" t="s">
        <v>1885</v>
      </c>
      <c r="C68" s="1">
        <v>25</v>
      </c>
      <c r="D68">
        <v>2313644874</v>
      </c>
      <c r="E68">
        <v>0</v>
      </c>
    </row>
    <row r="69" spans="1:5" ht="15" x14ac:dyDescent="0.2">
      <c r="A69" s="1" t="s">
        <v>2</v>
      </c>
      <c r="B69" s="1" t="s">
        <v>2159</v>
      </c>
      <c r="C69" s="1">
        <v>26</v>
      </c>
      <c r="D69">
        <v>2159686293</v>
      </c>
      <c r="E69">
        <v>0</v>
      </c>
    </row>
    <row r="70" spans="1:5" ht="15" x14ac:dyDescent="0.2">
      <c r="A70" s="1" t="s">
        <v>2</v>
      </c>
      <c r="B70" s="1" t="s">
        <v>2160</v>
      </c>
      <c r="C70" s="1">
        <v>26</v>
      </c>
      <c r="D70">
        <v>2159686293</v>
      </c>
      <c r="E70">
        <v>0</v>
      </c>
    </row>
    <row r="71" spans="1:5" ht="15" x14ac:dyDescent="0.2">
      <c r="A71" s="1" t="s">
        <v>2</v>
      </c>
      <c r="B71" s="1" t="s">
        <v>2161</v>
      </c>
      <c r="C71" s="1">
        <v>26</v>
      </c>
      <c r="D71">
        <v>2159686293</v>
      </c>
      <c r="E71">
        <v>0</v>
      </c>
    </row>
    <row r="72" spans="1:5" ht="15" x14ac:dyDescent="0.2">
      <c r="A72" s="1" t="s">
        <v>2</v>
      </c>
      <c r="B72" s="1" t="s">
        <v>214</v>
      </c>
      <c r="C72" s="1">
        <v>27</v>
      </c>
      <c r="D72">
        <v>1688177236</v>
      </c>
      <c r="E72">
        <v>0</v>
      </c>
    </row>
    <row r="73" spans="1:5" ht="15" x14ac:dyDescent="0.2">
      <c r="A73" s="1" t="s">
        <v>2</v>
      </c>
      <c r="B73" s="1" t="s">
        <v>1851</v>
      </c>
      <c r="C73" s="1">
        <v>27</v>
      </c>
      <c r="D73">
        <v>1688177236</v>
      </c>
      <c r="E73">
        <v>0</v>
      </c>
    </row>
    <row r="74" spans="1:5" ht="15" x14ac:dyDescent="0.2">
      <c r="A74" s="1" t="s">
        <v>2</v>
      </c>
      <c r="B74" s="1" t="s">
        <v>3881</v>
      </c>
      <c r="C74" s="1">
        <v>28</v>
      </c>
      <c r="D74">
        <v>1313554755</v>
      </c>
      <c r="E74">
        <v>0</v>
      </c>
    </row>
    <row r="75" spans="1:5" ht="15" x14ac:dyDescent="0.2">
      <c r="A75" s="1" t="s">
        <v>2</v>
      </c>
      <c r="B75" s="1" t="s">
        <v>1977</v>
      </c>
      <c r="C75" s="1">
        <v>29</v>
      </c>
      <c r="D75">
        <v>1556161756</v>
      </c>
      <c r="E75">
        <v>0</v>
      </c>
    </row>
    <row r="76" spans="1:5" ht="15" x14ac:dyDescent="0.2">
      <c r="A76" s="1" t="s">
        <v>2</v>
      </c>
      <c r="B76" s="1" t="s">
        <v>3882</v>
      </c>
      <c r="C76" s="1">
        <v>29</v>
      </c>
      <c r="D76">
        <v>1556161756</v>
      </c>
      <c r="E76">
        <v>0</v>
      </c>
    </row>
    <row r="77" spans="1:5" ht="15" x14ac:dyDescent="0.2">
      <c r="A77" s="1" t="s">
        <v>2</v>
      </c>
      <c r="B77" s="1" t="s">
        <v>2190</v>
      </c>
      <c r="C77" s="1">
        <v>29</v>
      </c>
      <c r="D77">
        <v>1556161756</v>
      </c>
      <c r="E77">
        <v>0</v>
      </c>
    </row>
    <row r="78" spans="1:5" ht="15" x14ac:dyDescent="0.2">
      <c r="A78" s="1" t="s">
        <v>2</v>
      </c>
      <c r="B78" s="1" t="s">
        <v>2193</v>
      </c>
      <c r="C78" s="1">
        <v>30</v>
      </c>
      <c r="D78">
        <v>1798966250</v>
      </c>
      <c r="E78">
        <v>0</v>
      </c>
    </row>
    <row r="79" spans="1:5" ht="15" x14ac:dyDescent="0.2">
      <c r="A79" s="1" t="s">
        <v>2</v>
      </c>
      <c r="B79" s="1" t="s">
        <v>1995</v>
      </c>
      <c r="C79" s="1">
        <v>30</v>
      </c>
      <c r="D79">
        <v>1798966250</v>
      </c>
      <c r="E79">
        <v>0</v>
      </c>
    </row>
    <row r="80" spans="1:5" ht="15" x14ac:dyDescent="0.2">
      <c r="A80" s="1" t="s">
        <v>40</v>
      </c>
      <c r="B80" s="1" t="s">
        <v>1638</v>
      </c>
      <c r="C80" s="1">
        <v>1</v>
      </c>
      <c r="D80">
        <v>16456122.640000001</v>
      </c>
      <c r="E80">
        <v>0</v>
      </c>
    </row>
    <row r="81" spans="1:5" ht="15" x14ac:dyDescent="0.2">
      <c r="A81" s="1" t="s">
        <v>40</v>
      </c>
      <c r="B81" s="1" t="s">
        <v>1663</v>
      </c>
      <c r="C81" s="1">
        <v>1</v>
      </c>
      <c r="D81">
        <v>16456122.640000001</v>
      </c>
      <c r="E81">
        <v>0</v>
      </c>
    </row>
    <row r="82" spans="1:5" ht="15" x14ac:dyDescent="0.2">
      <c r="A82" s="1" t="s">
        <v>40</v>
      </c>
      <c r="B82" s="1" t="s">
        <v>1695</v>
      </c>
      <c r="C82" s="1">
        <v>2</v>
      </c>
      <c r="D82" t="s">
        <v>85</v>
      </c>
      <c r="E82">
        <v>0</v>
      </c>
    </row>
    <row r="83" spans="1:5" ht="15" x14ac:dyDescent="0.2">
      <c r="A83" s="1" t="s">
        <v>40</v>
      </c>
      <c r="B83" s="1" t="s">
        <v>1721</v>
      </c>
      <c r="C83" s="1">
        <v>2</v>
      </c>
      <c r="D83" t="s">
        <v>85</v>
      </c>
      <c r="E83">
        <v>0</v>
      </c>
    </row>
    <row r="84" spans="1:5" ht="15" x14ac:dyDescent="0.2">
      <c r="A84" s="1" t="s">
        <v>40</v>
      </c>
      <c r="B84" s="1" t="s">
        <v>226</v>
      </c>
      <c r="C84" s="1">
        <v>3</v>
      </c>
      <c r="D84">
        <v>46100627.770000003</v>
      </c>
      <c r="E84">
        <v>0</v>
      </c>
    </row>
    <row r="85" spans="1:5" ht="15" x14ac:dyDescent="0.2">
      <c r="A85" s="1" t="s">
        <v>40</v>
      </c>
      <c r="B85" s="1" t="s">
        <v>1782</v>
      </c>
      <c r="C85" s="1">
        <v>3</v>
      </c>
      <c r="D85">
        <v>46100627.770000003</v>
      </c>
      <c r="E85">
        <v>0</v>
      </c>
    </row>
    <row r="86" spans="1:5" ht="15" x14ac:dyDescent="0.2">
      <c r="A86" s="1" t="s">
        <v>40</v>
      </c>
      <c r="B86" s="1" t="s">
        <v>43</v>
      </c>
      <c r="C86" s="1">
        <v>4</v>
      </c>
      <c r="D86">
        <v>40181115.289999999</v>
      </c>
      <c r="E86">
        <v>0</v>
      </c>
    </row>
    <row r="87" spans="1:5" ht="15" x14ac:dyDescent="0.2">
      <c r="A87" s="1" t="s">
        <v>40</v>
      </c>
      <c r="B87" s="1" t="s">
        <v>44</v>
      </c>
      <c r="C87" s="1">
        <v>5</v>
      </c>
      <c r="D87">
        <v>39971166.549999997</v>
      </c>
      <c r="E87">
        <v>0</v>
      </c>
    </row>
    <row r="88" spans="1:5" ht="15" x14ac:dyDescent="0.2">
      <c r="A88" s="1" t="s">
        <v>102</v>
      </c>
      <c r="B88" s="1" t="s">
        <v>1639</v>
      </c>
      <c r="C88" s="1">
        <v>1</v>
      </c>
      <c r="D88">
        <v>12435463.17</v>
      </c>
      <c r="E88">
        <v>0</v>
      </c>
    </row>
    <row r="89" spans="1:5" ht="15" x14ac:dyDescent="0.2">
      <c r="A89" s="1" t="s">
        <v>102</v>
      </c>
      <c r="B89" s="1" t="s">
        <v>1664</v>
      </c>
      <c r="C89" s="1">
        <v>1</v>
      </c>
      <c r="D89">
        <v>12435463.17</v>
      </c>
      <c r="E89">
        <v>0</v>
      </c>
    </row>
    <row r="90" spans="1:5" ht="15" x14ac:dyDescent="0.2">
      <c r="A90" s="1" t="s">
        <v>102</v>
      </c>
      <c r="B90" s="1" t="s">
        <v>1696</v>
      </c>
      <c r="C90" s="1">
        <v>2</v>
      </c>
      <c r="D90">
        <v>15409875.779999999</v>
      </c>
      <c r="E90">
        <v>0</v>
      </c>
    </row>
    <row r="91" spans="1:5" ht="15" x14ac:dyDescent="0.2">
      <c r="A91" s="1" t="s">
        <v>102</v>
      </c>
      <c r="B91" s="1" t="s">
        <v>586</v>
      </c>
      <c r="C91" s="1">
        <v>3</v>
      </c>
      <c r="D91">
        <v>11949345.720000001</v>
      </c>
      <c r="E91">
        <v>0</v>
      </c>
    </row>
    <row r="92" spans="1:5" ht="15" x14ac:dyDescent="0.2">
      <c r="A92" s="1" t="s">
        <v>102</v>
      </c>
      <c r="B92" s="1" t="s">
        <v>1744</v>
      </c>
      <c r="C92" s="1">
        <v>4</v>
      </c>
      <c r="D92">
        <v>17184300.120000001</v>
      </c>
      <c r="E92">
        <v>0</v>
      </c>
    </row>
    <row r="93" spans="1:5" ht="15" x14ac:dyDescent="0.2">
      <c r="A93" s="1" t="s">
        <v>102</v>
      </c>
      <c r="B93" s="1" t="s">
        <v>3883</v>
      </c>
      <c r="C93" s="1">
        <v>4</v>
      </c>
      <c r="D93">
        <v>17184300.120000001</v>
      </c>
      <c r="E93">
        <v>0</v>
      </c>
    </row>
    <row r="94" spans="1:5" ht="15" x14ac:dyDescent="0.2">
      <c r="A94" s="1" t="s">
        <v>102</v>
      </c>
      <c r="B94" s="1" t="s">
        <v>1802</v>
      </c>
      <c r="C94" s="1">
        <v>4</v>
      </c>
      <c r="D94">
        <v>17184300.120000001</v>
      </c>
      <c r="E94">
        <v>0</v>
      </c>
    </row>
    <row r="95" spans="1:5" ht="15" x14ac:dyDescent="0.2">
      <c r="A95" s="1" t="s">
        <v>102</v>
      </c>
      <c r="B95" s="1" t="s">
        <v>484</v>
      </c>
      <c r="C95" s="1">
        <v>5</v>
      </c>
      <c r="D95">
        <v>10502278.02</v>
      </c>
      <c r="E95">
        <v>0</v>
      </c>
    </row>
    <row r="96" spans="1:5" ht="15" x14ac:dyDescent="0.2">
      <c r="A96" s="1" t="s">
        <v>102</v>
      </c>
      <c r="B96" s="1" t="s">
        <v>3884</v>
      </c>
      <c r="C96" s="1">
        <v>6</v>
      </c>
      <c r="D96">
        <v>11439843.560000001</v>
      </c>
      <c r="E96">
        <v>0</v>
      </c>
    </row>
    <row r="97" spans="1:5" ht="15" x14ac:dyDescent="0.2">
      <c r="A97" s="1" t="s">
        <v>102</v>
      </c>
      <c r="B97" s="1" t="s">
        <v>110</v>
      </c>
      <c r="C97" s="1">
        <v>7</v>
      </c>
      <c r="D97">
        <v>11349950.960000001</v>
      </c>
      <c r="E97">
        <v>0</v>
      </c>
    </row>
    <row r="98" spans="1:5" ht="15" x14ac:dyDescent="0.2">
      <c r="A98" s="1" t="s">
        <v>102</v>
      </c>
      <c r="B98" s="1" t="s">
        <v>3132</v>
      </c>
      <c r="C98" s="1">
        <v>8</v>
      </c>
      <c r="D98">
        <v>12907972.539999999</v>
      </c>
      <c r="E98">
        <v>0</v>
      </c>
    </row>
    <row r="99" spans="1:5" ht="15" x14ac:dyDescent="0.2">
      <c r="A99" s="1" t="s">
        <v>102</v>
      </c>
      <c r="B99" s="1" t="s">
        <v>3885</v>
      </c>
      <c r="C99" s="1">
        <v>8</v>
      </c>
      <c r="D99">
        <v>12907972.539999999</v>
      </c>
      <c r="E99">
        <v>0</v>
      </c>
    </row>
    <row r="100" spans="1:5" ht="15" x14ac:dyDescent="0.2">
      <c r="A100" s="1" t="s">
        <v>102</v>
      </c>
      <c r="B100" s="1" t="s">
        <v>112</v>
      </c>
      <c r="C100" s="1">
        <v>9</v>
      </c>
      <c r="D100">
        <v>16142708.6</v>
      </c>
      <c r="E100">
        <v>0</v>
      </c>
    </row>
    <row r="101" spans="1:5" ht="15" x14ac:dyDescent="0.2">
      <c r="A101" s="1" t="s">
        <v>102</v>
      </c>
      <c r="B101" s="1" t="s">
        <v>198</v>
      </c>
      <c r="C101" s="1">
        <v>10</v>
      </c>
      <c r="D101">
        <v>10246160.34</v>
      </c>
      <c r="E101">
        <v>0</v>
      </c>
    </row>
    <row r="102" spans="1:5" ht="15" x14ac:dyDescent="0.2">
      <c r="A102" s="1" t="s">
        <v>102</v>
      </c>
      <c r="B102" s="1" t="s">
        <v>1931</v>
      </c>
      <c r="C102" s="1">
        <v>11</v>
      </c>
      <c r="D102">
        <v>19999699.199999999</v>
      </c>
      <c r="E102">
        <v>0</v>
      </c>
    </row>
    <row r="103" spans="1:5" ht="15" x14ac:dyDescent="0.2">
      <c r="A103" s="1" t="s">
        <v>102</v>
      </c>
      <c r="B103" s="1" t="s">
        <v>1944</v>
      </c>
      <c r="C103" s="1">
        <v>12</v>
      </c>
      <c r="D103">
        <v>18991388.52</v>
      </c>
      <c r="E103">
        <v>0</v>
      </c>
    </row>
    <row r="104" spans="1:5" ht="15" x14ac:dyDescent="0.2">
      <c r="A104" s="1" t="s">
        <v>102</v>
      </c>
      <c r="B104" s="1" t="s">
        <v>47</v>
      </c>
      <c r="C104" s="1">
        <v>13</v>
      </c>
      <c r="D104">
        <v>13475381.4</v>
      </c>
      <c r="E104">
        <v>0</v>
      </c>
    </row>
    <row r="105" spans="1:5" ht="15" x14ac:dyDescent="0.2">
      <c r="A105" s="1" t="s">
        <v>102</v>
      </c>
      <c r="B105" s="1" t="s">
        <v>607</v>
      </c>
      <c r="C105" s="1">
        <v>14</v>
      </c>
      <c r="D105">
        <v>12822847.83</v>
      </c>
      <c r="E105">
        <v>0</v>
      </c>
    </row>
    <row r="106" spans="1:5" ht="15" x14ac:dyDescent="0.2">
      <c r="A106" s="1" t="s">
        <v>102</v>
      </c>
      <c r="B106" s="1" t="s">
        <v>1932</v>
      </c>
      <c r="C106" s="1">
        <v>14</v>
      </c>
      <c r="D106">
        <v>12822847.83</v>
      </c>
      <c r="E106">
        <v>0</v>
      </c>
    </row>
    <row r="107" spans="1:5" ht="15" x14ac:dyDescent="0.2">
      <c r="A107" s="1" t="s">
        <v>102</v>
      </c>
      <c r="B107" s="1" t="s">
        <v>114</v>
      </c>
      <c r="C107" s="1">
        <v>15</v>
      </c>
      <c r="D107">
        <v>11380606.380000001</v>
      </c>
      <c r="E107">
        <v>0</v>
      </c>
    </row>
    <row r="108" spans="1:5" ht="15" x14ac:dyDescent="0.2">
      <c r="A108" s="1" t="s">
        <v>102</v>
      </c>
      <c r="B108" s="1" t="s">
        <v>985</v>
      </c>
      <c r="C108" s="1">
        <v>16</v>
      </c>
      <c r="D108">
        <v>10574685.810000001</v>
      </c>
      <c r="E108">
        <v>0</v>
      </c>
    </row>
    <row r="109" spans="1:5" ht="15" x14ac:dyDescent="0.2">
      <c r="A109" s="1" t="s">
        <v>102</v>
      </c>
      <c r="B109" s="1" t="s">
        <v>1861</v>
      </c>
      <c r="C109" s="1">
        <v>16</v>
      </c>
      <c r="D109">
        <v>10574685.810000001</v>
      </c>
      <c r="E109">
        <v>0</v>
      </c>
    </row>
    <row r="110" spans="1:5" ht="15" x14ac:dyDescent="0.2">
      <c r="A110" s="1" t="s">
        <v>102</v>
      </c>
      <c r="B110" s="1" t="s">
        <v>1864</v>
      </c>
      <c r="C110" s="1">
        <v>17</v>
      </c>
      <c r="D110">
        <v>13927051.710000001</v>
      </c>
      <c r="E110">
        <v>0</v>
      </c>
    </row>
    <row r="111" spans="1:5" ht="15" x14ac:dyDescent="0.2">
      <c r="A111" s="1" t="s">
        <v>102</v>
      </c>
      <c r="B111" s="1" t="s">
        <v>107</v>
      </c>
      <c r="C111" s="1">
        <v>18</v>
      </c>
      <c r="D111">
        <v>12987912.689999999</v>
      </c>
      <c r="E111">
        <v>0</v>
      </c>
    </row>
    <row r="112" spans="1:5" ht="15" x14ac:dyDescent="0.2">
      <c r="A112" s="1" t="s">
        <v>102</v>
      </c>
      <c r="B112" s="1" t="s">
        <v>480</v>
      </c>
      <c r="C112" s="1">
        <v>19</v>
      </c>
      <c r="D112">
        <v>17582692.140000001</v>
      </c>
      <c r="E112">
        <v>0</v>
      </c>
    </row>
    <row r="113" spans="1:5" ht="15" x14ac:dyDescent="0.2">
      <c r="A113" s="1" t="s">
        <v>102</v>
      </c>
      <c r="B113" s="1" t="s">
        <v>2019</v>
      </c>
      <c r="C113" s="1">
        <v>20</v>
      </c>
      <c r="D113">
        <v>11793690.800000001</v>
      </c>
      <c r="E113">
        <v>0</v>
      </c>
    </row>
    <row r="114" spans="1:5" ht="15" x14ac:dyDescent="0.2">
      <c r="A114" s="1" t="s">
        <v>102</v>
      </c>
      <c r="B114" s="1" t="s">
        <v>2029</v>
      </c>
      <c r="C114" s="1">
        <v>21</v>
      </c>
      <c r="D114">
        <v>11497002.300000001</v>
      </c>
      <c r="E114">
        <v>0</v>
      </c>
    </row>
    <row r="115" spans="1:5" ht="15" x14ac:dyDescent="0.2">
      <c r="A115" s="1" t="s">
        <v>102</v>
      </c>
      <c r="B115" s="1" t="s">
        <v>2038</v>
      </c>
      <c r="C115" s="1">
        <v>22</v>
      </c>
      <c r="D115">
        <v>10702842.939999999</v>
      </c>
      <c r="E115">
        <v>0</v>
      </c>
    </row>
    <row r="116" spans="1:5" ht="15" x14ac:dyDescent="0.2">
      <c r="A116" s="1" t="s">
        <v>102</v>
      </c>
      <c r="B116" s="1" t="s">
        <v>1988</v>
      </c>
      <c r="C116" s="1">
        <v>23</v>
      </c>
      <c r="D116">
        <v>14510547.09</v>
      </c>
      <c r="E116">
        <v>0</v>
      </c>
    </row>
    <row r="117" spans="1:5" ht="15" x14ac:dyDescent="0.2">
      <c r="A117" s="1" t="s">
        <v>102</v>
      </c>
      <c r="B117" s="1" t="s">
        <v>2058</v>
      </c>
      <c r="C117" s="1">
        <v>24</v>
      </c>
      <c r="D117">
        <v>25367988.5</v>
      </c>
      <c r="E117">
        <v>0</v>
      </c>
    </row>
    <row r="118" spans="1:5" ht="15" x14ac:dyDescent="0.2">
      <c r="A118" s="1" t="s">
        <v>102</v>
      </c>
      <c r="B118" s="1" t="s">
        <v>2072</v>
      </c>
      <c r="C118" s="1">
        <v>24</v>
      </c>
      <c r="D118">
        <v>25367988.5</v>
      </c>
      <c r="E118">
        <v>0</v>
      </c>
    </row>
    <row r="119" spans="1:5" ht="15" x14ac:dyDescent="0.2">
      <c r="A119" s="1" t="s">
        <v>140</v>
      </c>
      <c r="B119" s="1" t="s">
        <v>1637</v>
      </c>
      <c r="C119" s="1">
        <v>1</v>
      </c>
      <c r="D119">
        <v>772104507.20000005</v>
      </c>
      <c r="E119">
        <v>0</v>
      </c>
    </row>
    <row r="120" spans="1:5" ht="15" x14ac:dyDescent="0.2">
      <c r="A120" s="1" t="s">
        <v>140</v>
      </c>
      <c r="B120" s="1" t="s">
        <v>1662</v>
      </c>
      <c r="C120" s="1">
        <v>1</v>
      </c>
      <c r="D120">
        <v>772104507.20000005</v>
      </c>
      <c r="E120">
        <v>0</v>
      </c>
    </row>
    <row r="121" spans="1:5" ht="15" x14ac:dyDescent="0.2">
      <c r="A121" s="1" t="s">
        <v>140</v>
      </c>
      <c r="B121" s="1" t="s">
        <v>1694</v>
      </c>
      <c r="C121" s="1">
        <v>1</v>
      </c>
      <c r="D121">
        <v>772104507.20000005</v>
      </c>
      <c r="E121">
        <v>0</v>
      </c>
    </row>
    <row r="122" spans="1:5" ht="15" x14ac:dyDescent="0.2">
      <c r="A122" s="1" t="s">
        <v>140</v>
      </c>
      <c r="B122" s="1" t="s">
        <v>3874</v>
      </c>
      <c r="C122" s="1">
        <v>1</v>
      </c>
      <c r="D122">
        <v>772104507.20000005</v>
      </c>
      <c r="E122">
        <v>0</v>
      </c>
    </row>
    <row r="123" spans="1:5" ht="15" x14ac:dyDescent="0.2">
      <c r="A123" s="1" t="s">
        <v>140</v>
      </c>
      <c r="B123" s="1" t="s">
        <v>3880</v>
      </c>
      <c r="C123" s="1">
        <v>2</v>
      </c>
      <c r="D123">
        <v>850315197.29999995</v>
      </c>
      <c r="E123">
        <v>0</v>
      </c>
    </row>
    <row r="124" spans="1:5" ht="15" x14ac:dyDescent="0.2">
      <c r="A124" s="1" t="s">
        <v>140</v>
      </c>
      <c r="B124" s="1" t="s">
        <v>3886</v>
      </c>
      <c r="C124" s="1">
        <v>3</v>
      </c>
      <c r="D124">
        <v>790921924.79999995</v>
      </c>
      <c r="E124">
        <v>0</v>
      </c>
    </row>
    <row r="125" spans="1:5" ht="15" x14ac:dyDescent="0.2">
      <c r="A125" s="1" t="s">
        <v>140</v>
      </c>
      <c r="B125" s="1" t="s">
        <v>1804</v>
      </c>
      <c r="C125" s="1">
        <v>4</v>
      </c>
      <c r="D125">
        <v>587595366.29999995</v>
      </c>
      <c r="E125">
        <v>0</v>
      </c>
    </row>
    <row r="126" spans="1:5" ht="15" x14ac:dyDescent="0.2">
      <c r="A126" s="1" t="s">
        <v>140</v>
      </c>
      <c r="B126" s="1" t="s">
        <v>1816</v>
      </c>
      <c r="C126" s="1">
        <v>4</v>
      </c>
      <c r="D126">
        <v>587595366.29999995</v>
      </c>
      <c r="E126">
        <v>0</v>
      </c>
    </row>
    <row r="127" spans="1:5" ht="15" x14ac:dyDescent="0.2">
      <c r="A127" s="1" t="s">
        <v>140</v>
      </c>
      <c r="B127" s="1" t="s">
        <v>1690</v>
      </c>
      <c r="C127" s="1">
        <v>5</v>
      </c>
      <c r="D127">
        <v>764141017.60000002</v>
      </c>
      <c r="E127">
        <v>0</v>
      </c>
    </row>
    <row r="128" spans="1:5" ht="15" x14ac:dyDescent="0.2">
      <c r="A128" s="1" t="s">
        <v>140</v>
      </c>
      <c r="B128" s="1" t="s">
        <v>1717</v>
      </c>
      <c r="C128" s="1">
        <v>5</v>
      </c>
      <c r="D128">
        <v>764141017.60000002</v>
      </c>
      <c r="E128">
        <v>0</v>
      </c>
    </row>
    <row r="129" spans="1:5" ht="15" x14ac:dyDescent="0.2">
      <c r="A129" s="1" t="s">
        <v>140</v>
      </c>
      <c r="B129" s="1" t="s">
        <v>1885</v>
      </c>
      <c r="C129" s="1">
        <v>5</v>
      </c>
      <c r="D129">
        <v>764141017.60000002</v>
      </c>
      <c r="E129">
        <v>0</v>
      </c>
    </row>
    <row r="130" spans="1:5" ht="15" x14ac:dyDescent="0.2">
      <c r="A130" s="1" t="s">
        <v>140</v>
      </c>
      <c r="B130" s="1" t="s">
        <v>1905</v>
      </c>
      <c r="C130" s="1">
        <v>6</v>
      </c>
      <c r="D130">
        <v>883671899.29999995</v>
      </c>
      <c r="E130">
        <v>0</v>
      </c>
    </row>
    <row r="131" spans="1:5" ht="15" x14ac:dyDescent="0.2">
      <c r="A131" s="1" t="s">
        <v>140</v>
      </c>
      <c r="B131" s="1" t="s">
        <v>1923</v>
      </c>
      <c r="C131" s="1">
        <v>7</v>
      </c>
      <c r="D131">
        <v>815736342</v>
      </c>
      <c r="E131">
        <v>0</v>
      </c>
    </row>
    <row r="132" spans="1:5" ht="15" x14ac:dyDescent="0.2">
      <c r="A132" s="1" t="s">
        <v>140</v>
      </c>
      <c r="B132" s="1" t="s">
        <v>1907</v>
      </c>
      <c r="C132" s="1">
        <v>7</v>
      </c>
      <c r="D132">
        <v>815736342</v>
      </c>
      <c r="E132">
        <v>0</v>
      </c>
    </row>
    <row r="133" spans="1:5" ht="15" x14ac:dyDescent="0.2">
      <c r="A133" s="1" t="s">
        <v>140</v>
      </c>
      <c r="B133" s="1" t="s">
        <v>1820</v>
      </c>
      <c r="C133" s="1">
        <v>7</v>
      </c>
      <c r="D133">
        <v>815736342</v>
      </c>
      <c r="E133">
        <v>0</v>
      </c>
    </row>
    <row r="134" spans="1:5" ht="15" x14ac:dyDescent="0.2">
      <c r="A134" s="1" t="s">
        <v>140</v>
      </c>
      <c r="B134" s="1" t="s">
        <v>1946</v>
      </c>
      <c r="C134" s="1">
        <v>8</v>
      </c>
      <c r="D134">
        <v>947443331.79999995</v>
      </c>
      <c r="E134">
        <v>0</v>
      </c>
    </row>
    <row r="135" spans="1:5" ht="15" x14ac:dyDescent="0.2">
      <c r="A135" s="1" t="s">
        <v>140</v>
      </c>
      <c r="B135" s="1" t="s">
        <v>1783</v>
      </c>
      <c r="C135" s="1">
        <v>8</v>
      </c>
      <c r="D135">
        <v>947443331.79999995</v>
      </c>
      <c r="E135">
        <v>0</v>
      </c>
    </row>
    <row r="136" spans="1:5" ht="15" x14ac:dyDescent="0.2">
      <c r="A136" s="1" t="s">
        <v>140</v>
      </c>
      <c r="B136" s="1" t="s">
        <v>1817</v>
      </c>
      <c r="C136" s="1">
        <v>8</v>
      </c>
      <c r="D136">
        <v>947443331.79999995</v>
      </c>
      <c r="E136">
        <v>0</v>
      </c>
    </row>
    <row r="137" spans="1:5" ht="15" x14ac:dyDescent="0.2">
      <c r="A137" s="1" t="s">
        <v>140</v>
      </c>
      <c r="B137" s="1" t="s">
        <v>1971</v>
      </c>
      <c r="C137" s="1">
        <v>9</v>
      </c>
      <c r="D137">
        <v>820027515.20000005</v>
      </c>
      <c r="E137">
        <v>0</v>
      </c>
    </row>
    <row r="138" spans="1:5" ht="15" x14ac:dyDescent="0.2">
      <c r="A138" s="1" t="s">
        <v>140</v>
      </c>
      <c r="B138" s="1" t="s">
        <v>1887</v>
      </c>
      <c r="C138" s="1">
        <v>9</v>
      </c>
      <c r="D138">
        <v>820027515.20000005</v>
      </c>
      <c r="E138">
        <v>0</v>
      </c>
    </row>
    <row r="139" spans="1:5" ht="15" x14ac:dyDescent="0.2">
      <c r="A139" s="1" t="s">
        <v>140</v>
      </c>
      <c r="B139" s="1" t="s">
        <v>1987</v>
      </c>
      <c r="C139" s="1">
        <v>9</v>
      </c>
      <c r="D139">
        <v>820027515.20000005</v>
      </c>
      <c r="E139">
        <v>0</v>
      </c>
    </row>
    <row r="140" spans="1:5" ht="15" x14ac:dyDescent="0.2">
      <c r="A140" s="1" t="s">
        <v>140</v>
      </c>
      <c r="B140" s="1" t="s">
        <v>212</v>
      </c>
      <c r="C140" s="1">
        <v>10</v>
      </c>
      <c r="D140">
        <v>619977675.29999995</v>
      </c>
      <c r="E140">
        <v>0</v>
      </c>
    </row>
    <row r="141" spans="1:5" ht="15" x14ac:dyDescent="0.2">
      <c r="A141" s="1" t="s">
        <v>140</v>
      </c>
      <c r="B141" s="1" t="s">
        <v>1883</v>
      </c>
      <c r="C141" s="1">
        <v>10</v>
      </c>
      <c r="D141">
        <v>619977675.29999995</v>
      </c>
      <c r="E141">
        <v>0</v>
      </c>
    </row>
    <row r="142" spans="1:5" ht="15" x14ac:dyDescent="0.2">
      <c r="A142" s="1" t="s">
        <v>140</v>
      </c>
      <c r="B142" s="1" t="s">
        <v>2007</v>
      </c>
      <c r="C142" s="1">
        <v>10</v>
      </c>
      <c r="D142">
        <v>619977675.29999995</v>
      </c>
      <c r="E142">
        <v>0</v>
      </c>
    </row>
    <row r="143" spans="1:5" ht="15" x14ac:dyDescent="0.2">
      <c r="A143" s="1" t="s">
        <v>140</v>
      </c>
      <c r="B143" s="1" t="s">
        <v>1913</v>
      </c>
      <c r="C143" s="1">
        <v>11</v>
      </c>
      <c r="D143">
        <v>778497150.20000005</v>
      </c>
      <c r="E143">
        <v>0</v>
      </c>
    </row>
    <row r="144" spans="1:5" ht="15" x14ac:dyDescent="0.2">
      <c r="A144" s="1" t="s">
        <v>140</v>
      </c>
      <c r="B144" s="1" t="s">
        <v>2020</v>
      </c>
      <c r="C144" s="1">
        <v>11</v>
      </c>
      <c r="D144">
        <v>778497150.20000005</v>
      </c>
      <c r="E144">
        <v>0</v>
      </c>
    </row>
    <row r="145" spans="1:5" ht="15" x14ac:dyDescent="0.2">
      <c r="A145" s="1" t="s">
        <v>140</v>
      </c>
      <c r="B145" s="1" t="s">
        <v>231</v>
      </c>
      <c r="C145" s="1">
        <v>12</v>
      </c>
      <c r="D145">
        <v>924321555.79999995</v>
      </c>
      <c r="E145">
        <v>0</v>
      </c>
    </row>
    <row r="146" spans="1:5" ht="15" x14ac:dyDescent="0.2">
      <c r="A146" s="1" t="s">
        <v>140</v>
      </c>
      <c r="B146" s="1" t="s">
        <v>1686</v>
      </c>
      <c r="C146" s="1">
        <v>12</v>
      </c>
      <c r="D146">
        <v>924321555.79999995</v>
      </c>
      <c r="E146">
        <v>0</v>
      </c>
    </row>
    <row r="147" spans="1:5" ht="15" x14ac:dyDescent="0.2">
      <c r="A147" s="1" t="s">
        <v>140</v>
      </c>
      <c r="B147" s="1" t="s">
        <v>1934</v>
      </c>
      <c r="C147" s="1">
        <v>12</v>
      </c>
      <c r="D147">
        <v>924321555.79999995</v>
      </c>
      <c r="E147">
        <v>0</v>
      </c>
    </row>
    <row r="148" spans="1:5" ht="15" x14ac:dyDescent="0.2">
      <c r="A148" s="1" t="s">
        <v>140</v>
      </c>
      <c r="B148" s="1" t="s">
        <v>246</v>
      </c>
      <c r="C148" s="1">
        <v>13</v>
      </c>
      <c r="D148">
        <v>739984986.29999995</v>
      </c>
      <c r="E148">
        <v>0</v>
      </c>
    </row>
    <row r="149" spans="1:5" ht="15" x14ac:dyDescent="0.2">
      <c r="A149" s="1" t="s">
        <v>140</v>
      </c>
      <c r="B149" s="1" t="s">
        <v>772</v>
      </c>
      <c r="C149" s="1">
        <v>14</v>
      </c>
      <c r="D149">
        <v>676307854.70000005</v>
      </c>
      <c r="E149">
        <v>0</v>
      </c>
    </row>
    <row r="150" spans="1:5" ht="15" x14ac:dyDescent="0.2">
      <c r="A150" s="1" t="s">
        <v>140</v>
      </c>
      <c r="B150" s="1" t="s">
        <v>216</v>
      </c>
      <c r="C150" s="1">
        <v>15</v>
      </c>
      <c r="D150">
        <v>825265469</v>
      </c>
      <c r="E150">
        <v>0</v>
      </c>
    </row>
    <row r="151" spans="1:5" ht="15" x14ac:dyDescent="0.2">
      <c r="A151" s="1" t="s">
        <v>140</v>
      </c>
      <c r="B151" s="1" t="s">
        <v>2098</v>
      </c>
      <c r="C151" s="1">
        <v>15</v>
      </c>
      <c r="D151">
        <v>825265469</v>
      </c>
      <c r="E151">
        <v>0</v>
      </c>
    </row>
    <row r="152" spans="1:5" ht="15" x14ac:dyDescent="0.2">
      <c r="A152" s="1" t="s">
        <v>140</v>
      </c>
      <c r="B152" s="1" t="s">
        <v>2104</v>
      </c>
      <c r="C152" s="1">
        <v>15</v>
      </c>
      <c r="D152">
        <v>825265469</v>
      </c>
      <c r="E152">
        <v>0</v>
      </c>
    </row>
    <row r="153" spans="1:5" ht="15" x14ac:dyDescent="0.2">
      <c r="A153" s="1" t="s">
        <v>140</v>
      </c>
      <c r="B153" s="1" t="s">
        <v>2076</v>
      </c>
      <c r="C153" s="1">
        <v>16</v>
      </c>
      <c r="D153">
        <v>894544563.60000002</v>
      </c>
      <c r="E153">
        <v>0</v>
      </c>
    </row>
    <row r="154" spans="1:5" ht="15" x14ac:dyDescent="0.2">
      <c r="A154" s="1" t="s">
        <v>140</v>
      </c>
      <c r="B154" s="1" t="s">
        <v>2087</v>
      </c>
      <c r="C154" s="1">
        <v>16</v>
      </c>
      <c r="D154">
        <v>894544563.60000002</v>
      </c>
      <c r="E154">
        <v>0</v>
      </c>
    </row>
    <row r="155" spans="1:5" ht="15" x14ac:dyDescent="0.2">
      <c r="A155" s="1" t="s">
        <v>140</v>
      </c>
      <c r="B155" s="1" t="s">
        <v>2093</v>
      </c>
      <c r="C155" s="1">
        <v>17</v>
      </c>
      <c r="D155">
        <v>780641937.20000005</v>
      </c>
      <c r="E155">
        <v>0</v>
      </c>
    </row>
    <row r="156" spans="1:5" ht="15" x14ac:dyDescent="0.2">
      <c r="A156" s="1" t="s">
        <v>140</v>
      </c>
      <c r="B156" s="1" t="s">
        <v>2108</v>
      </c>
      <c r="C156" s="1">
        <v>17</v>
      </c>
      <c r="D156">
        <v>780641937.20000005</v>
      </c>
      <c r="E156">
        <v>0</v>
      </c>
    </row>
    <row r="157" spans="1:5" ht="15" x14ac:dyDescent="0.2">
      <c r="A157" s="1" t="s">
        <v>140</v>
      </c>
      <c r="B157" s="1" t="s">
        <v>171</v>
      </c>
      <c r="C157" s="1">
        <v>18</v>
      </c>
      <c r="D157">
        <v>747989417.20000005</v>
      </c>
      <c r="E157">
        <v>0</v>
      </c>
    </row>
    <row r="158" spans="1:5" ht="15" x14ac:dyDescent="0.2">
      <c r="A158" s="1" t="s">
        <v>140</v>
      </c>
      <c r="B158" s="1" t="s">
        <v>1954</v>
      </c>
      <c r="C158" s="1">
        <v>19</v>
      </c>
      <c r="D158">
        <v>736918781.20000005</v>
      </c>
      <c r="E158">
        <v>0</v>
      </c>
    </row>
    <row r="159" spans="1:5" ht="15" x14ac:dyDescent="0.2">
      <c r="A159" s="1" t="s">
        <v>140</v>
      </c>
      <c r="B159" s="1" t="s">
        <v>2113</v>
      </c>
      <c r="C159" s="1">
        <v>19</v>
      </c>
      <c r="D159">
        <v>736918781.20000005</v>
      </c>
      <c r="E159">
        <v>0</v>
      </c>
    </row>
    <row r="160" spans="1:5" ht="15" x14ac:dyDescent="0.2">
      <c r="A160" s="1" t="s">
        <v>140</v>
      </c>
      <c r="B160" s="1" t="s">
        <v>1736</v>
      </c>
      <c r="C160" s="1">
        <v>20</v>
      </c>
      <c r="D160">
        <v>829011246.29999995</v>
      </c>
      <c r="E160">
        <v>0</v>
      </c>
    </row>
    <row r="161" spans="1:5" ht="15" x14ac:dyDescent="0.2">
      <c r="A161" s="1" t="s">
        <v>140</v>
      </c>
      <c r="B161" s="1" t="s">
        <v>222</v>
      </c>
      <c r="C161" s="1">
        <v>20</v>
      </c>
      <c r="D161">
        <v>829011246.29999995</v>
      </c>
      <c r="E161">
        <v>0</v>
      </c>
    </row>
    <row r="162" spans="1:5" ht="15" x14ac:dyDescent="0.2">
      <c r="A162" s="1" t="s">
        <v>140</v>
      </c>
      <c r="B162" s="1" t="s">
        <v>1878</v>
      </c>
      <c r="C162" s="1">
        <v>21</v>
      </c>
      <c r="D162">
        <v>985299808</v>
      </c>
      <c r="E162">
        <v>0</v>
      </c>
    </row>
    <row r="163" spans="1:5" ht="15" x14ac:dyDescent="0.2">
      <c r="A163" s="1" t="s">
        <v>140</v>
      </c>
      <c r="B163" s="1" t="s">
        <v>223</v>
      </c>
      <c r="C163" s="1">
        <v>22</v>
      </c>
      <c r="D163">
        <v>657012779.79999995</v>
      </c>
      <c r="E163">
        <v>0</v>
      </c>
    </row>
    <row r="164" spans="1:5" ht="15" x14ac:dyDescent="0.2">
      <c r="A164" s="1" t="s">
        <v>140</v>
      </c>
      <c r="B164" s="1" t="s">
        <v>224</v>
      </c>
      <c r="C164" s="1">
        <v>22</v>
      </c>
      <c r="D164">
        <v>657012779.79999995</v>
      </c>
      <c r="E164">
        <v>0</v>
      </c>
    </row>
    <row r="165" spans="1:5" ht="15" x14ac:dyDescent="0.2">
      <c r="A165" s="1" t="s">
        <v>140</v>
      </c>
      <c r="B165" s="1" t="s">
        <v>209</v>
      </c>
      <c r="C165" s="1">
        <v>23</v>
      </c>
      <c r="D165">
        <v>643457409.39999998</v>
      </c>
      <c r="E165">
        <v>0</v>
      </c>
    </row>
    <row r="166" spans="1:5" ht="15" x14ac:dyDescent="0.2">
      <c r="A166" s="1" t="s">
        <v>140</v>
      </c>
      <c r="B166" s="1" t="s">
        <v>2172</v>
      </c>
      <c r="C166" s="1">
        <v>24</v>
      </c>
      <c r="D166">
        <v>598066140</v>
      </c>
      <c r="E166">
        <v>0</v>
      </c>
    </row>
    <row r="167" spans="1:5" ht="15" x14ac:dyDescent="0.2">
      <c r="A167" s="1" t="s">
        <v>140</v>
      </c>
      <c r="B167" s="1" t="s">
        <v>2174</v>
      </c>
      <c r="C167" s="1">
        <v>24</v>
      </c>
      <c r="D167">
        <v>598066140</v>
      </c>
      <c r="E167">
        <v>0</v>
      </c>
    </row>
    <row r="168" spans="1:5" ht="15" x14ac:dyDescent="0.2">
      <c r="A168" s="1" t="s">
        <v>140</v>
      </c>
      <c r="B168" s="1" t="s">
        <v>3887</v>
      </c>
      <c r="C168" s="1">
        <v>25</v>
      </c>
      <c r="D168">
        <v>796186369.79999995</v>
      </c>
      <c r="E168">
        <v>0</v>
      </c>
    </row>
    <row r="169" spans="1:5" ht="15" x14ac:dyDescent="0.2">
      <c r="A169" s="1" t="s">
        <v>140</v>
      </c>
      <c r="B169" s="1" t="s">
        <v>1927</v>
      </c>
      <c r="C169" s="1">
        <v>26</v>
      </c>
      <c r="D169">
        <v>1005926614</v>
      </c>
      <c r="E169">
        <v>0</v>
      </c>
    </row>
    <row r="170" spans="1:5" ht="15" x14ac:dyDescent="0.2">
      <c r="A170" s="1" t="s">
        <v>140</v>
      </c>
      <c r="B170" s="1" t="s">
        <v>3888</v>
      </c>
      <c r="C170" s="1">
        <v>26</v>
      </c>
      <c r="D170">
        <v>1005926614</v>
      </c>
      <c r="E170">
        <v>0</v>
      </c>
    </row>
    <row r="171" spans="1:5" ht="15" x14ac:dyDescent="0.2">
      <c r="A171" s="1" t="s">
        <v>140</v>
      </c>
      <c r="B171" s="1" t="s">
        <v>2147</v>
      </c>
      <c r="C171" s="1">
        <v>27</v>
      </c>
      <c r="D171">
        <v>628965972.10000002</v>
      </c>
      <c r="E171">
        <v>0</v>
      </c>
    </row>
    <row r="172" spans="1:5" ht="15" x14ac:dyDescent="0.2">
      <c r="A172" s="1" t="s">
        <v>140</v>
      </c>
      <c r="B172" s="1" t="s">
        <v>1763</v>
      </c>
      <c r="C172" s="1">
        <v>27</v>
      </c>
      <c r="D172">
        <v>628965972.10000002</v>
      </c>
      <c r="E172">
        <v>0</v>
      </c>
    </row>
    <row r="173" spans="1:5" ht="15" x14ac:dyDescent="0.2">
      <c r="A173" s="1" t="s">
        <v>140</v>
      </c>
      <c r="B173" s="1" t="s">
        <v>178</v>
      </c>
      <c r="C173" s="1">
        <v>28</v>
      </c>
      <c r="D173">
        <v>357708302.10000002</v>
      </c>
      <c r="E173">
        <v>0</v>
      </c>
    </row>
    <row r="174" spans="1:5" ht="15" x14ac:dyDescent="0.2">
      <c r="A174" s="1" t="s">
        <v>140</v>
      </c>
      <c r="B174" s="1" t="s">
        <v>1994</v>
      </c>
      <c r="C174" s="1">
        <v>29</v>
      </c>
      <c r="D174">
        <v>682709028.70000005</v>
      </c>
      <c r="E174">
        <v>0</v>
      </c>
    </row>
    <row r="175" spans="1:5" ht="15" x14ac:dyDescent="0.2">
      <c r="A175" s="1" t="s">
        <v>140</v>
      </c>
      <c r="B175" s="1" t="s">
        <v>2006</v>
      </c>
      <c r="C175" s="1">
        <v>29</v>
      </c>
      <c r="D175">
        <v>682709028.70000005</v>
      </c>
      <c r="E175">
        <v>0</v>
      </c>
    </row>
    <row r="176" spans="1:5" ht="15" x14ac:dyDescent="0.2">
      <c r="A176" s="1" t="s">
        <v>140</v>
      </c>
      <c r="B176" s="1" t="s">
        <v>2145</v>
      </c>
      <c r="C176" s="1">
        <v>29</v>
      </c>
      <c r="D176">
        <v>682709028.70000005</v>
      </c>
      <c r="E176">
        <v>0</v>
      </c>
    </row>
    <row r="177" spans="1:5" ht="15" x14ac:dyDescent="0.2">
      <c r="A177" s="1" t="s">
        <v>140</v>
      </c>
      <c r="B177" s="1" t="s">
        <v>2009</v>
      </c>
      <c r="C177" s="1">
        <v>29</v>
      </c>
      <c r="D177">
        <v>682709028.70000005</v>
      </c>
      <c r="E177">
        <v>0</v>
      </c>
    </row>
    <row r="178" spans="1:5" ht="15" x14ac:dyDescent="0.2">
      <c r="A178" s="1" t="s">
        <v>140</v>
      </c>
      <c r="B178" s="1" t="s">
        <v>218</v>
      </c>
      <c r="C178" s="1">
        <v>30</v>
      </c>
      <c r="D178">
        <v>755526308.89999998</v>
      </c>
      <c r="E178">
        <v>0</v>
      </c>
    </row>
    <row r="179" spans="1:5" ht="15" x14ac:dyDescent="0.2">
      <c r="A179" s="1" t="s">
        <v>140</v>
      </c>
      <c r="B179" s="1" t="s">
        <v>1815</v>
      </c>
      <c r="C179" s="1">
        <v>30</v>
      </c>
      <c r="D179">
        <v>755526308.89999998</v>
      </c>
      <c r="E179">
        <v>0</v>
      </c>
    </row>
    <row r="180" spans="1:5" ht="15" x14ac:dyDescent="0.2">
      <c r="A180" s="1" t="s">
        <v>140</v>
      </c>
      <c r="B180" s="1" t="s">
        <v>1860</v>
      </c>
      <c r="C180" s="1">
        <v>30</v>
      </c>
      <c r="D180">
        <v>755526308.89999998</v>
      </c>
      <c r="E180">
        <v>0</v>
      </c>
    </row>
    <row r="181" spans="1:5" ht="15" x14ac:dyDescent="0.2">
      <c r="A181" s="1" t="s">
        <v>140</v>
      </c>
      <c r="B181" s="1" t="s">
        <v>1870</v>
      </c>
      <c r="C181" s="1">
        <v>30</v>
      </c>
      <c r="D181">
        <v>755526308.89999998</v>
      </c>
      <c r="E181">
        <v>0</v>
      </c>
    </row>
    <row r="182" spans="1:5" ht="15" x14ac:dyDescent="0.2">
      <c r="A182" s="1" t="s">
        <v>140</v>
      </c>
      <c r="B182" s="1" t="s">
        <v>1657</v>
      </c>
      <c r="C182" s="1">
        <v>31</v>
      </c>
      <c r="D182">
        <v>693860016.89999998</v>
      </c>
      <c r="E182">
        <v>0</v>
      </c>
    </row>
    <row r="183" spans="1:5" ht="15" x14ac:dyDescent="0.2">
      <c r="A183" s="1" t="s">
        <v>140</v>
      </c>
      <c r="B183" s="1" t="s">
        <v>3879</v>
      </c>
      <c r="C183" s="1">
        <v>31</v>
      </c>
      <c r="D183">
        <v>693860016.89999998</v>
      </c>
      <c r="E183">
        <v>0</v>
      </c>
    </row>
    <row r="184" spans="1:5" ht="15" x14ac:dyDescent="0.2">
      <c r="A184" s="1" t="s">
        <v>140</v>
      </c>
      <c r="B184" s="1" t="s">
        <v>1856</v>
      </c>
      <c r="C184" s="1">
        <v>32</v>
      </c>
      <c r="D184">
        <v>885647315.89999998</v>
      </c>
      <c r="E184">
        <v>0</v>
      </c>
    </row>
    <row r="185" spans="1:5" ht="15" x14ac:dyDescent="0.2">
      <c r="A185" s="1" t="s">
        <v>140</v>
      </c>
      <c r="B185" s="1" t="s">
        <v>220</v>
      </c>
      <c r="C185" s="1">
        <v>32</v>
      </c>
      <c r="D185">
        <v>885647315.89999998</v>
      </c>
      <c r="E185">
        <v>0</v>
      </c>
    </row>
    <row r="186" spans="1:5" ht="15" x14ac:dyDescent="0.2">
      <c r="A186" s="1" t="s">
        <v>140</v>
      </c>
      <c r="B186" s="1" t="s">
        <v>221</v>
      </c>
      <c r="C186" s="1">
        <v>32</v>
      </c>
      <c r="D186">
        <v>885647315.89999998</v>
      </c>
      <c r="E186">
        <v>0</v>
      </c>
    </row>
    <row r="187" spans="1:5" ht="15" x14ac:dyDescent="0.2">
      <c r="A187" s="1" t="s">
        <v>140</v>
      </c>
      <c r="B187" s="1" t="s">
        <v>210</v>
      </c>
      <c r="C187" s="1">
        <v>33</v>
      </c>
      <c r="D187">
        <v>931176295.29999995</v>
      </c>
      <c r="E187">
        <v>0</v>
      </c>
    </row>
    <row r="188" spans="1:5" ht="15" x14ac:dyDescent="0.2">
      <c r="A188" s="1" t="s">
        <v>140</v>
      </c>
      <c r="B188" s="1" t="s">
        <v>3878</v>
      </c>
      <c r="C188" s="1">
        <v>33</v>
      </c>
      <c r="D188">
        <v>931176295.29999995</v>
      </c>
      <c r="E188">
        <v>0</v>
      </c>
    </row>
    <row r="189" spans="1:5" ht="15" x14ac:dyDescent="0.2">
      <c r="A189" s="1" t="s">
        <v>140</v>
      </c>
      <c r="B189" s="1" t="s">
        <v>1948</v>
      </c>
      <c r="C189" s="1">
        <v>34</v>
      </c>
      <c r="D189">
        <v>949980940.89999998</v>
      </c>
      <c r="E189">
        <v>0</v>
      </c>
    </row>
    <row r="190" spans="1:5" ht="15" x14ac:dyDescent="0.2">
      <c r="A190" s="1" t="s">
        <v>140</v>
      </c>
      <c r="B190" s="1" t="s">
        <v>2192</v>
      </c>
      <c r="C190" s="1">
        <v>34</v>
      </c>
      <c r="D190">
        <v>949980940.89999998</v>
      </c>
      <c r="E190">
        <v>0</v>
      </c>
    </row>
    <row r="191" spans="1:5" ht="15" x14ac:dyDescent="0.2">
      <c r="A191" s="1" t="s">
        <v>140</v>
      </c>
      <c r="B191" s="1" t="s">
        <v>2187</v>
      </c>
      <c r="C191" s="1">
        <v>34</v>
      </c>
      <c r="D191">
        <v>949980940.89999998</v>
      </c>
      <c r="E191">
        <v>0</v>
      </c>
    </row>
    <row r="192" spans="1:5" ht="15" x14ac:dyDescent="0.2">
      <c r="A192" s="1" t="s">
        <v>140</v>
      </c>
      <c r="B192" s="1" t="s">
        <v>2197</v>
      </c>
      <c r="C192" s="1">
        <v>35</v>
      </c>
      <c r="D192">
        <v>805741360.79999995</v>
      </c>
      <c r="E192">
        <v>0</v>
      </c>
    </row>
    <row r="193" spans="1:5" ht="15" x14ac:dyDescent="0.2">
      <c r="A193" s="1" t="s">
        <v>140</v>
      </c>
      <c r="B193" s="1" t="s">
        <v>2198</v>
      </c>
      <c r="C193" s="1">
        <v>36</v>
      </c>
      <c r="D193">
        <v>732304112.79999995</v>
      </c>
      <c r="E193">
        <v>0</v>
      </c>
    </row>
    <row r="194" spans="1:5" ht="15" x14ac:dyDescent="0.2">
      <c r="A194" s="1" t="s">
        <v>140</v>
      </c>
      <c r="B194" s="1" t="s">
        <v>2073</v>
      </c>
      <c r="C194" s="1">
        <v>36</v>
      </c>
      <c r="D194">
        <v>732304112.79999995</v>
      </c>
      <c r="E194">
        <v>0</v>
      </c>
    </row>
    <row r="195" spans="1:5" ht="15" x14ac:dyDescent="0.2">
      <c r="A195" s="1" t="s">
        <v>140</v>
      </c>
      <c r="B195" s="1" t="s">
        <v>2096</v>
      </c>
      <c r="C195" s="1">
        <v>36</v>
      </c>
      <c r="D195">
        <v>732304112.79999995</v>
      </c>
      <c r="E195">
        <v>0</v>
      </c>
    </row>
    <row r="196" spans="1:5" ht="15" x14ac:dyDescent="0.2">
      <c r="A196" s="1" t="s">
        <v>140</v>
      </c>
      <c r="B196" s="1" t="s">
        <v>2201</v>
      </c>
      <c r="C196" s="1">
        <v>36</v>
      </c>
      <c r="D196">
        <v>732304112.79999995</v>
      </c>
      <c r="E196">
        <v>0</v>
      </c>
    </row>
    <row r="197" spans="1:5" ht="15" x14ac:dyDescent="0.2">
      <c r="A197" s="1" t="s">
        <v>140</v>
      </c>
      <c r="B197" s="1" t="s">
        <v>3881</v>
      </c>
      <c r="C197" s="1">
        <v>37</v>
      </c>
      <c r="D197">
        <v>872817706.10000002</v>
      </c>
      <c r="E197">
        <v>0</v>
      </c>
    </row>
    <row r="198" spans="1:5" ht="15" x14ac:dyDescent="0.2">
      <c r="A198" s="1" t="s">
        <v>140</v>
      </c>
      <c r="B198" s="1" t="s">
        <v>3877</v>
      </c>
      <c r="C198" s="1">
        <v>38</v>
      </c>
      <c r="D198">
        <v>771536992</v>
      </c>
      <c r="E198">
        <v>0</v>
      </c>
    </row>
    <row r="199" spans="1:5" ht="15" x14ac:dyDescent="0.2">
      <c r="A199" s="1" t="s">
        <v>140</v>
      </c>
      <c r="B199" s="1" t="s">
        <v>214</v>
      </c>
      <c r="C199" s="1">
        <v>39</v>
      </c>
      <c r="D199">
        <v>614571055</v>
      </c>
      <c r="E199">
        <v>0</v>
      </c>
    </row>
    <row r="200" spans="1:5" ht="15" x14ac:dyDescent="0.2">
      <c r="A200" s="1" t="s">
        <v>140</v>
      </c>
      <c r="B200" s="1" t="s">
        <v>1851</v>
      </c>
      <c r="C200" s="1">
        <v>39</v>
      </c>
      <c r="D200">
        <v>614571055</v>
      </c>
      <c r="E200">
        <v>0</v>
      </c>
    </row>
    <row r="201" spans="1:5" ht="15" x14ac:dyDescent="0.2">
      <c r="A201" s="1" t="s">
        <v>140</v>
      </c>
      <c r="B201" s="1" t="s">
        <v>783</v>
      </c>
      <c r="C201" s="1">
        <v>40</v>
      </c>
      <c r="D201">
        <v>695107983.10000002</v>
      </c>
      <c r="E201">
        <v>0</v>
      </c>
    </row>
    <row r="202" spans="1:5" ht="15" x14ac:dyDescent="0.2">
      <c r="A202" s="1" t="s">
        <v>140</v>
      </c>
      <c r="B202" s="1" t="s">
        <v>2202</v>
      </c>
      <c r="C202" s="1">
        <v>40</v>
      </c>
      <c r="D202">
        <v>695107983.10000002</v>
      </c>
      <c r="E202">
        <v>0</v>
      </c>
    </row>
    <row r="203" spans="1:5" ht="15" x14ac:dyDescent="0.2">
      <c r="A203" s="1" t="s">
        <v>140</v>
      </c>
      <c r="B203" s="1" t="s">
        <v>204</v>
      </c>
      <c r="C203" s="1">
        <v>41</v>
      </c>
      <c r="D203">
        <v>699705209.79999995</v>
      </c>
      <c r="E203">
        <v>0</v>
      </c>
    </row>
    <row r="204" spans="1:5" ht="15" x14ac:dyDescent="0.2">
      <c r="A204" s="1" t="s">
        <v>140</v>
      </c>
      <c r="B204" s="1" t="s">
        <v>225</v>
      </c>
      <c r="C204" s="1">
        <v>42</v>
      </c>
      <c r="D204">
        <v>650449065.5</v>
      </c>
      <c r="E204">
        <v>0</v>
      </c>
    </row>
    <row r="205" spans="1:5" ht="15" x14ac:dyDescent="0.2">
      <c r="A205" s="1" t="s">
        <v>140</v>
      </c>
      <c r="B205" s="1" t="s">
        <v>1738</v>
      </c>
      <c r="C205" s="1">
        <v>42</v>
      </c>
      <c r="D205">
        <v>650449065.5</v>
      </c>
      <c r="E205">
        <v>0</v>
      </c>
    </row>
    <row r="206" spans="1:5" ht="15" x14ac:dyDescent="0.2">
      <c r="A206" s="1" t="s">
        <v>140</v>
      </c>
      <c r="B206" s="1" t="s">
        <v>2203</v>
      </c>
      <c r="C206" s="1">
        <v>43</v>
      </c>
      <c r="D206">
        <v>658499871.10000002</v>
      </c>
      <c r="E206">
        <v>0</v>
      </c>
    </row>
    <row r="207" spans="1:5" ht="15" x14ac:dyDescent="0.2">
      <c r="A207" s="1" t="s">
        <v>140</v>
      </c>
      <c r="B207" s="1" t="s">
        <v>1673</v>
      </c>
      <c r="C207" s="1">
        <v>43</v>
      </c>
      <c r="D207">
        <v>658499871.10000002</v>
      </c>
      <c r="E207">
        <v>0</v>
      </c>
    </row>
    <row r="208" spans="1:5" ht="15" x14ac:dyDescent="0.2">
      <c r="A208" s="1" t="s">
        <v>140</v>
      </c>
      <c r="B208" s="1" t="s">
        <v>2207</v>
      </c>
      <c r="C208" s="1">
        <v>43</v>
      </c>
      <c r="D208">
        <v>658499871.10000002</v>
      </c>
      <c r="E208">
        <v>0</v>
      </c>
    </row>
    <row r="209" spans="1:5" ht="15" x14ac:dyDescent="0.2">
      <c r="A209" s="1" t="s">
        <v>140</v>
      </c>
      <c r="B209" s="1" t="s">
        <v>2036</v>
      </c>
      <c r="C209" s="1">
        <v>44</v>
      </c>
      <c r="D209">
        <v>638310351.10000002</v>
      </c>
      <c r="E209">
        <v>0</v>
      </c>
    </row>
    <row r="210" spans="1:5" ht="15" x14ac:dyDescent="0.2">
      <c r="A210" s="1" t="s">
        <v>140</v>
      </c>
      <c r="B210" s="1" t="s">
        <v>2017</v>
      </c>
      <c r="C210" s="1">
        <v>44</v>
      </c>
      <c r="D210">
        <v>638310351.10000002</v>
      </c>
      <c r="E210">
        <v>0</v>
      </c>
    </row>
    <row r="211" spans="1:5" ht="15" x14ac:dyDescent="0.2">
      <c r="A211" s="1" t="s">
        <v>140</v>
      </c>
      <c r="B211" s="1" t="s">
        <v>2129</v>
      </c>
      <c r="C211" s="1">
        <v>45</v>
      </c>
      <c r="D211">
        <v>772344227.10000002</v>
      </c>
      <c r="E211">
        <v>0</v>
      </c>
    </row>
    <row r="212" spans="1:5" ht="15" x14ac:dyDescent="0.2">
      <c r="A212" s="1" t="s">
        <v>140</v>
      </c>
      <c r="B212" s="1" t="s">
        <v>1977</v>
      </c>
      <c r="C212" s="1">
        <v>46</v>
      </c>
      <c r="D212">
        <v>806077014.29999995</v>
      </c>
      <c r="E212">
        <v>0</v>
      </c>
    </row>
    <row r="213" spans="1:5" ht="15" x14ac:dyDescent="0.2">
      <c r="A213" s="1" t="s">
        <v>140</v>
      </c>
      <c r="B213" s="1" t="s">
        <v>1989</v>
      </c>
      <c r="C213" s="1">
        <v>46</v>
      </c>
      <c r="D213">
        <v>806077014.29999995</v>
      </c>
      <c r="E213">
        <v>0</v>
      </c>
    </row>
    <row r="214" spans="1:5" ht="15" x14ac:dyDescent="0.2">
      <c r="A214" s="1" t="s">
        <v>140</v>
      </c>
      <c r="B214" s="1" t="s">
        <v>2159</v>
      </c>
      <c r="C214" s="1">
        <v>47</v>
      </c>
      <c r="D214">
        <v>772344227.10000002</v>
      </c>
      <c r="E214">
        <v>0</v>
      </c>
    </row>
    <row r="215" spans="1:5" ht="15" x14ac:dyDescent="0.2">
      <c r="A215" s="1" t="s">
        <v>140</v>
      </c>
      <c r="B215" s="1" t="s">
        <v>1995</v>
      </c>
      <c r="C215" s="1">
        <v>48</v>
      </c>
      <c r="D215">
        <v>806077014.29999995</v>
      </c>
      <c r="E215">
        <v>0</v>
      </c>
    </row>
    <row r="216" spans="1:5" ht="15" x14ac:dyDescent="0.2">
      <c r="A216" s="1" t="s">
        <v>140</v>
      </c>
      <c r="B216" s="1" t="s">
        <v>2193</v>
      </c>
      <c r="C216" s="1">
        <v>48</v>
      </c>
      <c r="D216">
        <v>806077014.29999995</v>
      </c>
      <c r="E216">
        <v>0</v>
      </c>
    </row>
    <row r="217" spans="1:5" ht="15" x14ac:dyDescent="0.2">
      <c r="A217" s="1" t="s">
        <v>197</v>
      </c>
      <c r="B217" s="1" t="s">
        <v>198</v>
      </c>
      <c r="C217" s="1">
        <v>1</v>
      </c>
      <c r="D217">
        <v>10966896.199999999</v>
      </c>
      <c r="E217">
        <v>0</v>
      </c>
    </row>
    <row r="218" spans="1:5" ht="15" x14ac:dyDescent="0.2">
      <c r="A218" s="1" t="s">
        <v>197</v>
      </c>
      <c r="B218" s="1" t="s">
        <v>114</v>
      </c>
      <c r="C218" s="1">
        <v>2</v>
      </c>
      <c r="D218">
        <v>12351935.699999999</v>
      </c>
      <c r="E218">
        <v>0</v>
      </c>
    </row>
    <row r="219" spans="1:5" ht="15" x14ac:dyDescent="0.2">
      <c r="A219" s="1" t="s">
        <v>197</v>
      </c>
      <c r="B219" s="1" t="s">
        <v>586</v>
      </c>
      <c r="C219" s="1">
        <v>3</v>
      </c>
      <c r="D219">
        <v>11277829.4</v>
      </c>
      <c r="E219">
        <v>0</v>
      </c>
    </row>
    <row r="220" spans="1:5" ht="15" x14ac:dyDescent="0.2">
      <c r="A220" s="1" t="s">
        <v>197</v>
      </c>
      <c r="B220" s="1" t="s">
        <v>112</v>
      </c>
      <c r="C220" s="1">
        <v>4</v>
      </c>
      <c r="D220">
        <v>13999949</v>
      </c>
      <c r="E220">
        <v>0</v>
      </c>
    </row>
    <row r="221" spans="1:5" ht="15" x14ac:dyDescent="0.2">
      <c r="A221" s="1" t="s">
        <v>197</v>
      </c>
      <c r="B221" s="1" t="s">
        <v>1753</v>
      </c>
      <c r="C221" s="1">
        <v>5</v>
      </c>
      <c r="D221">
        <v>12122968.6</v>
      </c>
      <c r="E221">
        <v>0</v>
      </c>
    </row>
    <row r="222" spans="1:5" ht="15" x14ac:dyDescent="0.2">
      <c r="A222" s="1" t="s">
        <v>197</v>
      </c>
      <c r="B222" s="1" t="s">
        <v>1696</v>
      </c>
      <c r="C222" s="1">
        <v>6</v>
      </c>
      <c r="D222">
        <v>11912733.640000001</v>
      </c>
      <c r="E222">
        <v>0</v>
      </c>
    </row>
    <row r="223" spans="1:5" ht="15" x14ac:dyDescent="0.2">
      <c r="A223" s="1" t="s">
        <v>197</v>
      </c>
      <c r="B223" s="1" t="s">
        <v>480</v>
      </c>
      <c r="C223" s="1">
        <v>7</v>
      </c>
      <c r="D223">
        <v>13785434.1</v>
      </c>
      <c r="E223">
        <v>0</v>
      </c>
    </row>
    <row r="224" spans="1:5" ht="15" x14ac:dyDescent="0.2">
      <c r="A224" s="1" t="s">
        <v>197</v>
      </c>
      <c r="B224" s="1" t="s">
        <v>985</v>
      </c>
      <c r="C224" s="1">
        <v>8</v>
      </c>
      <c r="D224">
        <v>11723202.1</v>
      </c>
      <c r="E224">
        <v>0</v>
      </c>
    </row>
    <row r="225" spans="1:5" ht="15" x14ac:dyDescent="0.2">
      <c r="A225" s="1" t="s">
        <v>197</v>
      </c>
      <c r="B225" s="1" t="s">
        <v>1861</v>
      </c>
      <c r="C225" s="1">
        <v>8</v>
      </c>
      <c r="D225">
        <v>11723202.1</v>
      </c>
      <c r="E225">
        <v>0</v>
      </c>
    </row>
    <row r="226" spans="1:5" ht="15" x14ac:dyDescent="0.2">
      <c r="A226" s="1" t="s">
        <v>197</v>
      </c>
      <c r="B226" s="1" t="s">
        <v>3889</v>
      </c>
      <c r="C226" s="1">
        <v>9</v>
      </c>
      <c r="D226">
        <v>11070501.300000001</v>
      </c>
      <c r="E226">
        <v>0</v>
      </c>
    </row>
    <row r="227" spans="1:5" ht="15" x14ac:dyDescent="0.2">
      <c r="A227" s="1" t="s">
        <v>197</v>
      </c>
      <c r="B227" s="1" t="s">
        <v>1886</v>
      </c>
      <c r="C227" s="1">
        <v>9</v>
      </c>
      <c r="D227">
        <v>11070501.300000001</v>
      </c>
      <c r="E227">
        <v>0</v>
      </c>
    </row>
    <row r="228" spans="1:5" ht="15" x14ac:dyDescent="0.2">
      <c r="A228" s="1" t="s">
        <v>197</v>
      </c>
      <c r="B228" s="1" t="s">
        <v>1906</v>
      </c>
      <c r="C228" s="1">
        <v>9</v>
      </c>
      <c r="D228">
        <v>11070501.300000001</v>
      </c>
      <c r="E228">
        <v>0</v>
      </c>
    </row>
    <row r="229" spans="1:5" ht="15" x14ac:dyDescent="0.2">
      <c r="A229" s="1" t="s">
        <v>197</v>
      </c>
      <c r="B229" s="1" t="s">
        <v>47</v>
      </c>
      <c r="C229" s="1">
        <v>10</v>
      </c>
      <c r="D229">
        <v>19519616.399999999</v>
      </c>
      <c r="E229">
        <v>0</v>
      </c>
    </row>
    <row r="230" spans="1:5" ht="15" x14ac:dyDescent="0.2">
      <c r="A230" s="1" t="s">
        <v>197</v>
      </c>
      <c r="B230" s="1" t="s">
        <v>607</v>
      </c>
      <c r="C230" s="1">
        <v>11</v>
      </c>
      <c r="D230">
        <v>12260693.699999999</v>
      </c>
      <c r="E230">
        <v>0</v>
      </c>
    </row>
    <row r="231" spans="1:5" ht="15" x14ac:dyDescent="0.2">
      <c r="A231" s="1" t="s">
        <v>197</v>
      </c>
      <c r="B231" s="1" t="s">
        <v>1932</v>
      </c>
      <c r="C231" s="1">
        <v>11</v>
      </c>
      <c r="D231">
        <v>12260693.699999999</v>
      </c>
      <c r="E231">
        <v>0</v>
      </c>
    </row>
    <row r="232" spans="1:5" ht="15" x14ac:dyDescent="0.2">
      <c r="A232" s="1" t="s">
        <v>197</v>
      </c>
      <c r="B232" s="1" t="s">
        <v>1864</v>
      </c>
      <c r="C232" s="1">
        <v>12</v>
      </c>
      <c r="D232">
        <v>11846267.800000001</v>
      </c>
      <c r="E232">
        <v>0</v>
      </c>
    </row>
    <row r="233" spans="1:5" ht="15" x14ac:dyDescent="0.2">
      <c r="A233" s="1" t="s">
        <v>197</v>
      </c>
      <c r="B233" s="1" t="s">
        <v>1955</v>
      </c>
      <c r="C233" s="1">
        <v>13</v>
      </c>
      <c r="D233">
        <v>12935355.4</v>
      </c>
      <c r="E233">
        <v>0</v>
      </c>
    </row>
    <row r="234" spans="1:5" ht="15" x14ac:dyDescent="0.2">
      <c r="A234" s="1" t="s">
        <v>197</v>
      </c>
      <c r="B234" s="1" t="s">
        <v>3883</v>
      </c>
      <c r="C234" s="1">
        <v>13</v>
      </c>
      <c r="D234">
        <v>12935355.4</v>
      </c>
      <c r="E234">
        <v>0</v>
      </c>
    </row>
    <row r="235" spans="1:5" ht="15" x14ac:dyDescent="0.2">
      <c r="A235" s="1" t="s">
        <v>197</v>
      </c>
      <c r="B235" s="1" t="s">
        <v>1802</v>
      </c>
      <c r="C235" s="1">
        <v>13</v>
      </c>
      <c r="D235">
        <v>12935355.4</v>
      </c>
      <c r="E235">
        <v>0</v>
      </c>
    </row>
    <row r="236" spans="1:5" ht="15" x14ac:dyDescent="0.2">
      <c r="A236" s="1" t="s">
        <v>197</v>
      </c>
      <c r="B236" s="1" t="s">
        <v>107</v>
      </c>
      <c r="C236" s="1">
        <v>14</v>
      </c>
      <c r="D236">
        <v>15027538.9</v>
      </c>
      <c r="E236">
        <v>0</v>
      </c>
    </row>
    <row r="237" spans="1:5" ht="15" x14ac:dyDescent="0.2">
      <c r="A237" s="1" t="s">
        <v>197</v>
      </c>
      <c r="B237" s="1" t="s">
        <v>1988</v>
      </c>
      <c r="C237" s="1">
        <v>15</v>
      </c>
      <c r="D237">
        <v>13295771.67</v>
      </c>
      <c r="E237">
        <v>0</v>
      </c>
    </row>
    <row r="238" spans="1:5" ht="15" x14ac:dyDescent="0.2">
      <c r="A238" s="1" t="s">
        <v>197</v>
      </c>
      <c r="B238" s="1" t="s">
        <v>1993</v>
      </c>
      <c r="C238" s="1">
        <v>16</v>
      </c>
      <c r="D238">
        <v>14490566.699999999</v>
      </c>
      <c r="E238">
        <v>0</v>
      </c>
    </row>
    <row r="239" spans="1:5" ht="15" x14ac:dyDescent="0.2">
      <c r="A239" s="1" t="s">
        <v>197</v>
      </c>
      <c r="B239" s="1" t="s">
        <v>3132</v>
      </c>
      <c r="C239" s="1">
        <v>17</v>
      </c>
      <c r="D239">
        <v>10858179.1</v>
      </c>
      <c r="E239">
        <v>0</v>
      </c>
    </row>
    <row r="240" spans="1:5" ht="15" x14ac:dyDescent="0.2">
      <c r="A240" s="1" t="s">
        <v>197</v>
      </c>
      <c r="B240" s="1" t="s">
        <v>1904</v>
      </c>
      <c r="C240" s="1">
        <v>17</v>
      </c>
      <c r="D240">
        <v>10858179.1</v>
      </c>
      <c r="E240">
        <v>0</v>
      </c>
    </row>
    <row r="241" spans="1:5" ht="15" x14ac:dyDescent="0.2">
      <c r="A241" s="1" t="s">
        <v>197</v>
      </c>
      <c r="B241" s="1" t="s">
        <v>2016</v>
      </c>
      <c r="C241" s="1">
        <v>18</v>
      </c>
      <c r="D241">
        <v>12067605.560000001</v>
      </c>
      <c r="E241">
        <v>0</v>
      </c>
    </row>
    <row r="242" spans="1:5" ht="15" x14ac:dyDescent="0.2">
      <c r="A242" s="1" t="s">
        <v>197</v>
      </c>
      <c r="B242" s="1" t="s">
        <v>1664</v>
      </c>
      <c r="C242" s="1">
        <v>19</v>
      </c>
      <c r="D242">
        <v>18005846.5</v>
      </c>
      <c r="E242">
        <v>0</v>
      </c>
    </row>
    <row r="243" spans="1:5" ht="15" x14ac:dyDescent="0.2">
      <c r="A243" s="1" t="s">
        <v>197</v>
      </c>
      <c r="B243" s="1" t="s">
        <v>1639</v>
      </c>
      <c r="C243" s="1">
        <v>19</v>
      </c>
      <c r="D243">
        <v>18005846.5</v>
      </c>
      <c r="E243">
        <v>0</v>
      </c>
    </row>
    <row r="244" spans="1:5" ht="15" x14ac:dyDescent="0.2">
      <c r="A244" s="1" t="s">
        <v>197</v>
      </c>
      <c r="B244" s="1" t="s">
        <v>2039</v>
      </c>
      <c r="C244" s="1">
        <v>20</v>
      </c>
      <c r="D244">
        <v>7626869.2000000002</v>
      </c>
      <c r="E244">
        <v>0</v>
      </c>
    </row>
    <row r="245" spans="1:5" ht="15" x14ac:dyDescent="0.2">
      <c r="A245" s="1" t="s">
        <v>197</v>
      </c>
      <c r="B245" s="1" t="s">
        <v>1944</v>
      </c>
      <c r="C245" s="1">
        <v>21</v>
      </c>
      <c r="D245">
        <v>23900823.399999999</v>
      </c>
      <c r="E245">
        <v>0</v>
      </c>
    </row>
    <row r="246" spans="1:5" ht="15" x14ac:dyDescent="0.2">
      <c r="A246" s="1" t="s">
        <v>197</v>
      </c>
      <c r="B246" s="1" t="s">
        <v>2059</v>
      </c>
      <c r="C246" s="1">
        <v>22</v>
      </c>
      <c r="D246">
        <v>18998493.600000001</v>
      </c>
      <c r="E246">
        <v>0</v>
      </c>
    </row>
    <row r="247" spans="1:5" ht="15" x14ac:dyDescent="0.2">
      <c r="A247" s="1" t="s">
        <v>205</v>
      </c>
      <c r="B247" s="1" t="s">
        <v>1640</v>
      </c>
      <c r="C247" s="1">
        <v>1</v>
      </c>
      <c r="D247">
        <v>283004251.5</v>
      </c>
      <c r="E247">
        <v>0</v>
      </c>
    </row>
    <row r="248" spans="1:5" ht="15" x14ac:dyDescent="0.2">
      <c r="A248" s="1" t="s">
        <v>205</v>
      </c>
      <c r="B248" s="1" t="s">
        <v>1665</v>
      </c>
      <c r="C248" s="1">
        <v>1</v>
      </c>
      <c r="D248">
        <v>283004251.5</v>
      </c>
      <c r="E248">
        <v>0</v>
      </c>
    </row>
    <row r="249" spans="1:5" ht="15" x14ac:dyDescent="0.2">
      <c r="A249" s="1" t="s">
        <v>205</v>
      </c>
      <c r="B249" s="1" t="s">
        <v>1697</v>
      </c>
      <c r="C249" s="1">
        <v>1</v>
      </c>
      <c r="D249">
        <v>283004251.5</v>
      </c>
      <c r="E249">
        <v>0</v>
      </c>
    </row>
    <row r="250" spans="1:5" ht="15" x14ac:dyDescent="0.2">
      <c r="A250" s="1" t="s">
        <v>205</v>
      </c>
      <c r="B250" s="1" t="s">
        <v>1725</v>
      </c>
      <c r="C250" s="1">
        <v>1</v>
      </c>
      <c r="D250">
        <v>283004251.5</v>
      </c>
      <c r="E250">
        <v>0</v>
      </c>
    </row>
    <row r="251" spans="1:5" ht="15" x14ac:dyDescent="0.2">
      <c r="A251" s="1" t="s">
        <v>205</v>
      </c>
      <c r="B251" s="1" t="s">
        <v>1754</v>
      </c>
      <c r="C251" s="1">
        <v>1</v>
      </c>
      <c r="D251">
        <v>283004251.5</v>
      </c>
      <c r="E251">
        <v>0</v>
      </c>
    </row>
    <row r="252" spans="1:5" ht="15" x14ac:dyDescent="0.2">
      <c r="A252" s="1" t="s">
        <v>205</v>
      </c>
      <c r="B252" s="1" t="s">
        <v>1783</v>
      </c>
      <c r="C252" s="1">
        <v>2</v>
      </c>
      <c r="D252">
        <v>224701339.19999999</v>
      </c>
      <c r="E252">
        <v>0</v>
      </c>
    </row>
    <row r="253" spans="1:5" ht="15" x14ac:dyDescent="0.2">
      <c r="A253" s="1" t="s">
        <v>205</v>
      </c>
      <c r="B253" s="1" t="s">
        <v>1657</v>
      </c>
      <c r="C253" s="1">
        <v>2</v>
      </c>
      <c r="D253">
        <v>224701339.19999999</v>
      </c>
      <c r="E253">
        <v>0</v>
      </c>
    </row>
    <row r="254" spans="1:5" ht="15" x14ac:dyDescent="0.2">
      <c r="A254" s="1" t="s">
        <v>205</v>
      </c>
      <c r="B254" s="1" t="s">
        <v>1817</v>
      </c>
      <c r="C254" s="1">
        <v>2</v>
      </c>
      <c r="D254">
        <v>224701339.19999999</v>
      </c>
      <c r="E254">
        <v>0</v>
      </c>
    </row>
    <row r="255" spans="1:5" ht="15" x14ac:dyDescent="0.2">
      <c r="A255" s="1" t="s">
        <v>205</v>
      </c>
      <c r="B255" s="1" t="s">
        <v>3887</v>
      </c>
      <c r="C255" s="1">
        <v>3</v>
      </c>
      <c r="D255">
        <v>298013589.89999998</v>
      </c>
      <c r="E255">
        <v>0</v>
      </c>
    </row>
    <row r="256" spans="1:5" ht="15" x14ac:dyDescent="0.2">
      <c r="A256" s="1" t="s">
        <v>205</v>
      </c>
      <c r="B256" s="1" t="s">
        <v>1876</v>
      </c>
      <c r="C256" s="1">
        <v>4</v>
      </c>
      <c r="D256">
        <v>263025650.40000001</v>
      </c>
      <c r="E256">
        <v>0</v>
      </c>
    </row>
    <row r="257" spans="1:5" ht="15" x14ac:dyDescent="0.2">
      <c r="A257" s="1" t="s">
        <v>205</v>
      </c>
      <c r="B257" s="1" t="s">
        <v>1887</v>
      </c>
      <c r="C257" s="1">
        <v>5</v>
      </c>
      <c r="D257">
        <v>224136865.90000001</v>
      </c>
      <c r="E257">
        <v>0</v>
      </c>
    </row>
    <row r="258" spans="1:5" ht="15" x14ac:dyDescent="0.2">
      <c r="A258" s="1" t="s">
        <v>205</v>
      </c>
      <c r="B258" s="1" t="s">
        <v>1907</v>
      </c>
      <c r="C258" s="1">
        <v>6</v>
      </c>
      <c r="D258">
        <v>302506260</v>
      </c>
      <c r="E258">
        <v>0</v>
      </c>
    </row>
    <row r="259" spans="1:5" ht="15" x14ac:dyDescent="0.2">
      <c r="A259" s="1" t="s">
        <v>205</v>
      </c>
      <c r="B259" s="1" t="s">
        <v>1862</v>
      </c>
      <c r="C259" s="1">
        <v>6</v>
      </c>
      <c r="D259">
        <v>302506260</v>
      </c>
      <c r="E259">
        <v>0</v>
      </c>
    </row>
    <row r="260" spans="1:5" ht="15" x14ac:dyDescent="0.2">
      <c r="A260" s="1" t="s">
        <v>205</v>
      </c>
      <c r="B260" s="1" t="s">
        <v>1820</v>
      </c>
      <c r="C260" s="1">
        <v>7</v>
      </c>
      <c r="D260">
        <v>199992108.30000001</v>
      </c>
      <c r="E260">
        <v>0</v>
      </c>
    </row>
    <row r="261" spans="1:5" ht="15" x14ac:dyDescent="0.2">
      <c r="A261" s="1" t="s">
        <v>205</v>
      </c>
      <c r="B261" s="1" t="s">
        <v>1933</v>
      </c>
      <c r="C261" s="1">
        <v>8</v>
      </c>
      <c r="D261">
        <v>254602236.69999999</v>
      </c>
      <c r="E261">
        <v>0</v>
      </c>
    </row>
    <row r="262" spans="1:5" ht="15" x14ac:dyDescent="0.2">
      <c r="A262" s="1" t="s">
        <v>205</v>
      </c>
      <c r="B262" s="1" t="s">
        <v>1948</v>
      </c>
      <c r="C262" s="1">
        <v>9</v>
      </c>
      <c r="D262">
        <v>218257867.69999999</v>
      </c>
      <c r="E262">
        <v>0</v>
      </c>
    </row>
    <row r="263" spans="1:5" ht="15" x14ac:dyDescent="0.2">
      <c r="A263" s="1" t="s">
        <v>205</v>
      </c>
      <c r="B263" s="1" t="s">
        <v>225</v>
      </c>
      <c r="C263" s="1">
        <v>10</v>
      </c>
      <c r="D263">
        <v>195730696.09999999</v>
      </c>
      <c r="E263">
        <v>0</v>
      </c>
    </row>
    <row r="264" spans="1:5" ht="15" x14ac:dyDescent="0.2">
      <c r="A264" s="1" t="s">
        <v>205</v>
      </c>
      <c r="B264" s="1" t="s">
        <v>1738</v>
      </c>
      <c r="C264" s="1">
        <v>10</v>
      </c>
      <c r="D264">
        <v>195730696.09999999</v>
      </c>
      <c r="E264">
        <v>0</v>
      </c>
    </row>
    <row r="265" spans="1:5" ht="15" x14ac:dyDescent="0.2">
      <c r="A265" s="1" t="s">
        <v>205</v>
      </c>
      <c r="B265" s="1" t="s">
        <v>226</v>
      </c>
      <c r="C265" s="1">
        <v>11</v>
      </c>
      <c r="D265">
        <v>202987279.5</v>
      </c>
      <c r="E265">
        <v>0</v>
      </c>
    </row>
    <row r="266" spans="1:5" ht="15" x14ac:dyDescent="0.2">
      <c r="A266" s="1" t="s">
        <v>205</v>
      </c>
      <c r="B266" s="1" t="s">
        <v>1977</v>
      </c>
      <c r="C266" s="1">
        <v>12</v>
      </c>
      <c r="D266">
        <v>178417077.09999999</v>
      </c>
      <c r="E266">
        <v>0</v>
      </c>
    </row>
    <row r="267" spans="1:5" ht="15" x14ac:dyDescent="0.2">
      <c r="A267" s="1" t="s">
        <v>205</v>
      </c>
      <c r="B267" s="1" t="s">
        <v>1989</v>
      </c>
      <c r="C267" s="1">
        <v>12</v>
      </c>
      <c r="D267">
        <v>178417077.09999999</v>
      </c>
      <c r="E267">
        <v>0</v>
      </c>
    </row>
    <row r="268" spans="1:5" ht="15" x14ac:dyDescent="0.2">
      <c r="A268" s="1" t="s">
        <v>205</v>
      </c>
      <c r="B268" s="1" t="s">
        <v>1736</v>
      </c>
      <c r="C268" s="1">
        <v>13</v>
      </c>
      <c r="D268">
        <v>280962691.60000002</v>
      </c>
      <c r="E268">
        <v>0</v>
      </c>
    </row>
    <row r="269" spans="1:5" ht="15" x14ac:dyDescent="0.2">
      <c r="A269" s="1" t="s">
        <v>205</v>
      </c>
      <c r="B269" s="1" t="s">
        <v>222</v>
      </c>
      <c r="C269" s="1">
        <v>13</v>
      </c>
      <c r="D269">
        <v>280962691.60000002</v>
      </c>
      <c r="E269">
        <v>0</v>
      </c>
    </row>
    <row r="270" spans="1:5" ht="15" x14ac:dyDescent="0.2">
      <c r="A270" s="1" t="s">
        <v>205</v>
      </c>
      <c r="B270" s="1" t="s">
        <v>2008</v>
      </c>
      <c r="C270" s="1">
        <v>14</v>
      </c>
      <c r="D270">
        <v>230904112.69999999</v>
      </c>
      <c r="E270">
        <v>0</v>
      </c>
    </row>
    <row r="271" spans="1:5" ht="15" x14ac:dyDescent="0.2">
      <c r="A271" s="1" t="s">
        <v>205</v>
      </c>
      <c r="B271" s="1" t="s">
        <v>3886</v>
      </c>
      <c r="C271" s="1">
        <v>15</v>
      </c>
      <c r="D271">
        <v>282230820.69999999</v>
      </c>
      <c r="E271">
        <v>0</v>
      </c>
    </row>
    <row r="272" spans="1:5" ht="15" x14ac:dyDescent="0.2">
      <c r="A272" s="1" t="s">
        <v>205</v>
      </c>
      <c r="B272" s="1" t="s">
        <v>1905</v>
      </c>
      <c r="C272" s="1">
        <v>16</v>
      </c>
      <c r="D272">
        <v>306932692.30000001</v>
      </c>
      <c r="E272">
        <v>0</v>
      </c>
    </row>
    <row r="273" spans="1:5" ht="15" x14ac:dyDescent="0.2">
      <c r="A273" s="1" t="s">
        <v>205</v>
      </c>
      <c r="B273" s="1" t="s">
        <v>1954</v>
      </c>
      <c r="C273" s="1">
        <v>17</v>
      </c>
      <c r="D273">
        <v>248795019</v>
      </c>
      <c r="E273">
        <v>0</v>
      </c>
    </row>
    <row r="274" spans="1:5" ht="15" x14ac:dyDescent="0.2">
      <c r="A274" s="1" t="s">
        <v>205</v>
      </c>
      <c r="B274" s="1" t="s">
        <v>2040</v>
      </c>
      <c r="C274" s="1">
        <v>18</v>
      </c>
      <c r="D274">
        <v>272176817.89999998</v>
      </c>
      <c r="E274">
        <v>0</v>
      </c>
    </row>
    <row r="275" spans="1:5" ht="15" x14ac:dyDescent="0.2">
      <c r="A275" s="1" t="s">
        <v>205</v>
      </c>
      <c r="B275" s="1" t="s">
        <v>2054</v>
      </c>
      <c r="C275" s="1">
        <v>18</v>
      </c>
      <c r="D275">
        <v>272176817.89999998</v>
      </c>
      <c r="E275">
        <v>0</v>
      </c>
    </row>
    <row r="276" spans="1:5" ht="15" x14ac:dyDescent="0.2">
      <c r="A276" s="1" t="s">
        <v>205</v>
      </c>
      <c r="B276" s="1" t="s">
        <v>772</v>
      </c>
      <c r="C276" s="1">
        <v>19</v>
      </c>
      <c r="D276">
        <v>234944177.80000001</v>
      </c>
      <c r="E276">
        <v>0</v>
      </c>
    </row>
    <row r="277" spans="1:5" ht="15" x14ac:dyDescent="0.2">
      <c r="A277" s="1" t="s">
        <v>205</v>
      </c>
      <c r="B277" s="1" t="s">
        <v>783</v>
      </c>
      <c r="C277" s="1">
        <v>20</v>
      </c>
      <c r="D277">
        <v>265064996.19999999</v>
      </c>
      <c r="E277">
        <v>0</v>
      </c>
    </row>
    <row r="278" spans="1:5" ht="15" x14ac:dyDescent="0.2">
      <c r="A278" s="1" t="s">
        <v>205</v>
      </c>
      <c r="B278" s="1" t="s">
        <v>2095</v>
      </c>
      <c r="C278" s="1">
        <v>21</v>
      </c>
      <c r="D278">
        <v>149366474.30000001</v>
      </c>
      <c r="E278">
        <v>0</v>
      </c>
    </row>
    <row r="279" spans="1:5" ht="15" x14ac:dyDescent="0.2">
      <c r="A279" s="1" t="s">
        <v>205</v>
      </c>
      <c r="B279" s="1" t="s">
        <v>2076</v>
      </c>
      <c r="C279" s="1">
        <v>21</v>
      </c>
      <c r="D279">
        <v>149366474.30000001</v>
      </c>
      <c r="E279">
        <v>0</v>
      </c>
    </row>
    <row r="280" spans="1:5" ht="15" x14ac:dyDescent="0.2">
      <c r="A280" s="1" t="s">
        <v>205</v>
      </c>
      <c r="B280" s="1" t="s">
        <v>2105</v>
      </c>
      <c r="C280" s="1">
        <v>21</v>
      </c>
      <c r="D280">
        <v>149366474.30000001</v>
      </c>
      <c r="E280">
        <v>0</v>
      </c>
    </row>
    <row r="281" spans="1:5" ht="15" x14ac:dyDescent="0.2">
      <c r="A281" s="1" t="s">
        <v>205</v>
      </c>
      <c r="B281" s="1" t="s">
        <v>2077</v>
      </c>
      <c r="C281" s="1">
        <v>21</v>
      </c>
      <c r="D281">
        <v>149366474.30000001</v>
      </c>
      <c r="E281">
        <v>0</v>
      </c>
    </row>
    <row r="282" spans="1:5" ht="15" x14ac:dyDescent="0.2">
      <c r="A282" s="1" t="s">
        <v>205</v>
      </c>
      <c r="B282" s="1" t="s">
        <v>209</v>
      </c>
      <c r="C282" s="1">
        <v>22</v>
      </c>
      <c r="D282">
        <v>282818625.30000001</v>
      </c>
      <c r="E282">
        <v>0</v>
      </c>
    </row>
    <row r="283" spans="1:5" ht="15" x14ac:dyDescent="0.2">
      <c r="A283" s="1" t="s">
        <v>205</v>
      </c>
      <c r="B283" s="1" t="s">
        <v>171</v>
      </c>
      <c r="C283" s="1">
        <v>23</v>
      </c>
      <c r="D283">
        <v>199913347.40000001</v>
      </c>
      <c r="E283">
        <v>0</v>
      </c>
    </row>
    <row r="284" spans="1:5" ht="15" x14ac:dyDescent="0.2">
      <c r="A284" s="1" t="s">
        <v>205</v>
      </c>
      <c r="B284" s="1" t="s">
        <v>220</v>
      </c>
      <c r="C284" s="1">
        <v>24</v>
      </c>
      <c r="D284">
        <v>216996185.40000001</v>
      </c>
      <c r="E284">
        <v>0</v>
      </c>
    </row>
    <row r="285" spans="1:5" ht="15" x14ac:dyDescent="0.2">
      <c r="A285" s="1" t="s">
        <v>205</v>
      </c>
      <c r="B285" s="1" t="s">
        <v>221</v>
      </c>
      <c r="C285" s="1">
        <v>24</v>
      </c>
      <c r="D285">
        <v>216996185.40000001</v>
      </c>
      <c r="E285">
        <v>0</v>
      </c>
    </row>
    <row r="286" spans="1:5" ht="15" x14ac:dyDescent="0.2">
      <c r="A286" s="1" t="s">
        <v>205</v>
      </c>
      <c r="B286" s="1" t="s">
        <v>246</v>
      </c>
      <c r="C286" s="1">
        <v>25</v>
      </c>
      <c r="D286">
        <v>180775297.19999999</v>
      </c>
      <c r="E286">
        <v>0</v>
      </c>
    </row>
    <row r="287" spans="1:5" ht="15" x14ac:dyDescent="0.2">
      <c r="A287" s="1" t="s">
        <v>205</v>
      </c>
      <c r="B287" s="1" t="s">
        <v>214</v>
      </c>
      <c r="C287" s="1">
        <v>26</v>
      </c>
      <c r="D287">
        <v>306952235.19999999</v>
      </c>
      <c r="E287">
        <v>0</v>
      </c>
    </row>
    <row r="288" spans="1:5" ht="15" x14ac:dyDescent="0.2">
      <c r="A288" s="1" t="s">
        <v>205</v>
      </c>
      <c r="B288" s="1" t="s">
        <v>204</v>
      </c>
      <c r="C288" s="1">
        <v>27</v>
      </c>
      <c r="D288">
        <v>242794041.69999999</v>
      </c>
      <c r="E288">
        <v>0</v>
      </c>
    </row>
    <row r="289" spans="1:5" ht="15" x14ac:dyDescent="0.2">
      <c r="A289" s="1" t="s">
        <v>205</v>
      </c>
      <c r="B289" s="1" t="s">
        <v>203</v>
      </c>
      <c r="C289" s="1">
        <v>27</v>
      </c>
      <c r="D289">
        <v>242794041.69999999</v>
      </c>
      <c r="E289">
        <v>0</v>
      </c>
    </row>
    <row r="290" spans="1:5" ht="15" x14ac:dyDescent="0.2">
      <c r="A290" s="1" t="s">
        <v>205</v>
      </c>
      <c r="B290" s="1" t="s">
        <v>202</v>
      </c>
      <c r="C290" s="1">
        <v>28</v>
      </c>
      <c r="D290">
        <v>413831487.5</v>
      </c>
      <c r="E290">
        <v>0</v>
      </c>
    </row>
    <row r="291" spans="1:5" ht="15" x14ac:dyDescent="0.2">
      <c r="A291" s="1" t="s">
        <v>205</v>
      </c>
      <c r="B291" s="1" t="s">
        <v>2129</v>
      </c>
      <c r="C291" s="1">
        <v>29</v>
      </c>
      <c r="D291">
        <v>240845349.5</v>
      </c>
      <c r="E291">
        <v>0</v>
      </c>
    </row>
    <row r="292" spans="1:5" ht="15" x14ac:dyDescent="0.2">
      <c r="A292" s="1" t="s">
        <v>205</v>
      </c>
      <c r="B292" s="1" t="s">
        <v>2142</v>
      </c>
      <c r="C292" s="1">
        <v>30</v>
      </c>
      <c r="D292">
        <v>270863088.89999998</v>
      </c>
      <c r="E292">
        <v>0</v>
      </c>
    </row>
    <row r="293" spans="1:5" ht="15" x14ac:dyDescent="0.2">
      <c r="A293" s="1" t="s">
        <v>205</v>
      </c>
      <c r="B293" s="1" t="s">
        <v>231</v>
      </c>
      <c r="C293" s="1">
        <v>31</v>
      </c>
      <c r="D293">
        <v>232203757.69999999</v>
      </c>
      <c r="E293">
        <v>0</v>
      </c>
    </row>
    <row r="294" spans="1:5" ht="15" x14ac:dyDescent="0.2">
      <c r="A294" s="1" t="s">
        <v>205</v>
      </c>
      <c r="B294" s="1" t="s">
        <v>1913</v>
      </c>
      <c r="C294" s="1">
        <v>33</v>
      </c>
      <c r="D294">
        <v>240845349.5</v>
      </c>
      <c r="E294">
        <v>0</v>
      </c>
    </row>
    <row r="295" spans="1:5" ht="15" x14ac:dyDescent="0.2">
      <c r="A295" s="1" t="s">
        <v>205</v>
      </c>
      <c r="B295" s="1" t="s">
        <v>1995</v>
      </c>
      <c r="C295" s="1">
        <v>34</v>
      </c>
      <c r="D295">
        <v>270863088.89999998</v>
      </c>
      <c r="E295">
        <v>0</v>
      </c>
    </row>
    <row r="296" spans="1:5" ht="15" x14ac:dyDescent="0.2">
      <c r="A296" s="1" t="s">
        <v>205</v>
      </c>
      <c r="B296" s="1" t="s">
        <v>1883</v>
      </c>
      <c r="C296" s="1">
        <v>34</v>
      </c>
      <c r="D296">
        <v>270863088.89999998</v>
      </c>
      <c r="E296">
        <v>0</v>
      </c>
    </row>
    <row r="297" spans="1:5" ht="15" x14ac:dyDescent="0.2">
      <c r="A297" s="1" t="s">
        <v>205</v>
      </c>
      <c r="B297" s="1" t="s">
        <v>2061</v>
      </c>
      <c r="C297" s="1">
        <v>35</v>
      </c>
      <c r="D297">
        <v>232203757.69999999</v>
      </c>
      <c r="E297">
        <v>0</v>
      </c>
    </row>
    <row r="298" spans="1:5" ht="15" x14ac:dyDescent="0.2">
      <c r="A298" s="1" t="s">
        <v>238</v>
      </c>
      <c r="B298" s="1" t="s">
        <v>239</v>
      </c>
      <c r="C298" s="1">
        <v>1</v>
      </c>
      <c r="D298">
        <v>19086547.199999999</v>
      </c>
      <c r="E298">
        <v>0</v>
      </c>
    </row>
    <row r="299" spans="1:5" ht="15" x14ac:dyDescent="0.2">
      <c r="A299" s="1" t="s">
        <v>238</v>
      </c>
      <c r="B299" s="1" t="s">
        <v>1666</v>
      </c>
      <c r="C299" s="1">
        <v>2</v>
      </c>
      <c r="D299">
        <v>19629566.399999999</v>
      </c>
      <c r="E299">
        <v>0</v>
      </c>
    </row>
    <row r="300" spans="1:5" ht="15" x14ac:dyDescent="0.2">
      <c r="A300" s="1" t="s">
        <v>238</v>
      </c>
      <c r="B300" s="1" t="s">
        <v>1698</v>
      </c>
      <c r="C300" s="1">
        <v>2</v>
      </c>
      <c r="D300">
        <v>19629566.399999999</v>
      </c>
      <c r="E300">
        <v>0</v>
      </c>
    </row>
    <row r="301" spans="1:5" ht="15" x14ac:dyDescent="0.2">
      <c r="A301" s="1" t="s">
        <v>238</v>
      </c>
      <c r="B301" s="1" t="s">
        <v>3890</v>
      </c>
      <c r="C301" s="1">
        <v>2</v>
      </c>
      <c r="D301">
        <v>19629566.399999999</v>
      </c>
      <c r="E301">
        <v>0</v>
      </c>
    </row>
    <row r="302" spans="1:5" ht="15" x14ac:dyDescent="0.2">
      <c r="A302" s="1" t="s">
        <v>241</v>
      </c>
      <c r="B302" s="1" t="s">
        <v>242</v>
      </c>
      <c r="C302" s="1">
        <v>1</v>
      </c>
      <c r="D302">
        <v>46674326.630000003</v>
      </c>
      <c r="E302">
        <v>0</v>
      </c>
    </row>
    <row r="303" spans="1:5" ht="15" x14ac:dyDescent="0.2">
      <c r="A303" s="1" t="s">
        <v>241</v>
      </c>
      <c r="B303" s="1" t="s">
        <v>1667</v>
      </c>
      <c r="C303" s="1">
        <v>2</v>
      </c>
      <c r="D303">
        <v>18000476.25</v>
      </c>
      <c r="E303">
        <v>0</v>
      </c>
    </row>
    <row r="304" spans="1:5" ht="15" x14ac:dyDescent="0.2">
      <c r="A304" s="1" t="s">
        <v>241</v>
      </c>
      <c r="B304" s="1" t="s">
        <v>483</v>
      </c>
      <c r="C304" s="1">
        <v>3</v>
      </c>
      <c r="D304">
        <v>42930845.82</v>
      </c>
      <c r="E304">
        <v>0</v>
      </c>
    </row>
    <row r="305" spans="1:5" ht="15" x14ac:dyDescent="0.2">
      <c r="A305" s="1" t="s">
        <v>241</v>
      </c>
      <c r="B305" s="1" t="s">
        <v>484</v>
      </c>
      <c r="C305" s="1">
        <v>4</v>
      </c>
      <c r="D305">
        <v>42332754.130000003</v>
      </c>
      <c r="E305">
        <v>0</v>
      </c>
    </row>
    <row r="306" spans="1:5" ht="15" x14ac:dyDescent="0.2">
      <c r="A306" s="1" t="s">
        <v>241</v>
      </c>
      <c r="B306" s="1" t="s">
        <v>45</v>
      </c>
      <c r="C306" s="1">
        <v>5</v>
      </c>
      <c r="D306">
        <v>8389138.6600000001</v>
      </c>
      <c r="E306">
        <v>0</v>
      </c>
    </row>
    <row r="307" spans="1:5" ht="15" x14ac:dyDescent="0.2">
      <c r="A307" s="1" t="s">
        <v>241</v>
      </c>
      <c r="B307" s="1" t="s">
        <v>1784</v>
      </c>
      <c r="C307" s="1">
        <v>6</v>
      </c>
      <c r="D307">
        <v>5042530.3499999996</v>
      </c>
      <c r="E307">
        <v>0</v>
      </c>
    </row>
    <row r="308" spans="1:5" ht="15" x14ac:dyDescent="0.2">
      <c r="A308" s="1" t="s">
        <v>241</v>
      </c>
      <c r="B308" s="1" t="s">
        <v>1807</v>
      </c>
      <c r="C308" s="1">
        <v>6</v>
      </c>
      <c r="D308">
        <v>5042530.3499999996</v>
      </c>
      <c r="E308">
        <v>0</v>
      </c>
    </row>
    <row r="309" spans="1:5" ht="15" x14ac:dyDescent="0.2">
      <c r="A309" s="1" t="s">
        <v>243</v>
      </c>
      <c r="B309" s="1" t="s">
        <v>3891</v>
      </c>
      <c r="C309" s="1">
        <v>1</v>
      </c>
      <c r="D309">
        <v>12123300</v>
      </c>
      <c r="E309">
        <v>0</v>
      </c>
    </row>
    <row r="310" spans="1:5" ht="15" x14ac:dyDescent="0.2">
      <c r="A310" s="1" t="s">
        <v>243</v>
      </c>
      <c r="B310" s="1" t="s">
        <v>3892</v>
      </c>
      <c r="C310" s="1">
        <v>1</v>
      </c>
      <c r="D310">
        <v>12123300</v>
      </c>
      <c r="E310">
        <v>0</v>
      </c>
    </row>
    <row r="311" spans="1:5" ht="15" x14ac:dyDescent="0.2">
      <c r="A311" s="1" t="s">
        <v>243</v>
      </c>
      <c r="B311" s="1" t="s">
        <v>3893</v>
      </c>
      <c r="C311" s="1">
        <v>1</v>
      </c>
      <c r="D311">
        <v>12123300</v>
      </c>
      <c r="E311">
        <v>0</v>
      </c>
    </row>
    <row r="312" spans="1:5" ht="15" x14ac:dyDescent="0.2">
      <c r="A312" s="1" t="s">
        <v>243</v>
      </c>
      <c r="B312" s="1" t="s">
        <v>1730</v>
      </c>
      <c r="C312" s="1">
        <v>1</v>
      </c>
      <c r="D312">
        <v>12123300</v>
      </c>
      <c r="E312">
        <v>0</v>
      </c>
    </row>
    <row r="313" spans="1:5" ht="15" x14ac:dyDescent="0.2">
      <c r="A313" s="1" t="s">
        <v>243</v>
      </c>
      <c r="B313" s="1" t="s">
        <v>1757</v>
      </c>
      <c r="C313" s="1">
        <v>2</v>
      </c>
      <c r="D313">
        <v>15900000</v>
      </c>
      <c r="E313">
        <v>0</v>
      </c>
    </row>
    <row r="314" spans="1:5" ht="15" x14ac:dyDescent="0.2">
      <c r="A314" s="1" t="s">
        <v>243</v>
      </c>
      <c r="B314" s="1" t="s">
        <v>1756</v>
      </c>
      <c r="C314" s="1">
        <v>2</v>
      </c>
      <c r="D314">
        <v>15900000</v>
      </c>
      <c r="E314">
        <v>0</v>
      </c>
    </row>
    <row r="315" spans="1:5" ht="15" x14ac:dyDescent="0.2">
      <c r="A315" s="1" t="s">
        <v>243</v>
      </c>
      <c r="B315" s="1" t="s">
        <v>1785</v>
      </c>
      <c r="C315" s="1">
        <v>3</v>
      </c>
      <c r="D315">
        <v>9760000</v>
      </c>
      <c r="E315">
        <v>0</v>
      </c>
    </row>
    <row r="316" spans="1:5" ht="15" x14ac:dyDescent="0.2">
      <c r="A316" s="1" t="s">
        <v>244</v>
      </c>
      <c r="B316" s="1" t="s">
        <v>3894</v>
      </c>
      <c r="C316" s="1">
        <v>1</v>
      </c>
      <c r="D316">
        <v>420147500</v>
      </c>
      <c r="E316">
        <v>0</v>
      </c>
    </row>
    <row r="317" spans="1:5" ht="15" x14ac:dyDescent="0.2">
      <c r="A317" s="1" t="s">
        <v>244</v>
      </c>
      <c r="B317" s="1" t="s">
        <v>1673</v>
      </c>
      <c r="C317" s="1">
        <v>1</v>
      </c>
      <c r="D317">
        <v>420147500</v>
      </c>
      <c r="E317">
        <v>0</v>
      </c>
    </row>
    <row r="318" spans="1:5" ht="15" x14ac:dyDescent="0.2">
      <c r="A318" s="1" t="s">
        <v>244</v>
      </c>
      <c r="B318" s="1" t="s">
        <v>1637</v>
      </c>
      <c r="C318" s="1">
        <v>2</v>
      </c>
      <c r="D318">
        <v>507193750</v>
      </c>
      <c r="E318">
        <v>0</v>
      </c>
    </row>
    <row r="319" spans="1:5" ht="15" x14ac:dyDescent="0.2">
      <c r="A319" s="1" t="s">
        <v>244</v>
      </c>
      <c r="B319" s="1" t="s">
        <v>1662</v>
      </c>
      <c r="C319" s="1">
        <v>2</v>
      </c>
      <c r="D319">
        <v>507193750</v>
      </c>
      <c r="E319">
        <v>0</v>
      </c>
    </row>
    <row r="320" spans="1:5" ht="15" x14ac:dyDescent="0.2">
      <c r="A320" s="1" t="s">
        <v>244</v>
      </c>
      <c r="B320" s="1" t="s">
        <v>1758</v>
      </c>
      <c r="C320" s="1">
        <v>2</v>
      </c>
      <c r="D320">
        <v>507193750</v>
      </c>
      <c r="E320">
        <v>0</v>
      </c>
    </row>
    <row r="321" spans="1:5" ht="15" x14ac:dyDescent="0.2">
      <c r="A321" s="1" t="s">
        <v>244</v>
      </c>
      <c r="B321" s="1" t="s">
        <v>3874</v>
      </c>
      <c r="C321" s="1">
        <v>2</v>
      </c>
      <c r="D321">
        <v>507193750</v>
      </c>
      <c r="E321">
        <v>0</v>
      </c>
    </row>
    <row r="322" spans="1:5" ht="15" x14ac:dyDescent="0.2">
      <c r="A322" s="1" t="s">
        <v>244</v>
      </c>
      <c r="B322" s="1" t="s">
        <v>3880</v>
      </c>
      <c r="C322" s="1">
        <v>3</v>
      </c>
      <c r="D322">
        <v>410267500</v>
      </c>
      <c r="E322">
        <v>0</v>
      </c>
    </row>
    <row r="323" spans="1:5" ht="15" x14ac:dyDescent="0.2">
      <c r="A323" s="1" t="s">
        <v>244</v>
      </c>
      <c r="B323" s="1" t="s">
        <v>1820</v>
      </c>
      <c r="C323" s="1">
        <v>4</v>
      </c>
      <c r="D323">
        <v>393663750</v>
      </c>
      <c r="E323">
        <v>0</v>
      </c>
    </row>
    <row r="324" spans="1:5" ht="15" x14ac:dyDescent="0.2">
      <c r="A324" s="1" t="s">
        <v>244</v>
      </c>
      <c r="B324" s="1" t="s">
        <v>1862</v>
      </c>
      <c r="C324" s="1">
        <v>4</v>
      </c>
      <c r="D324">
        <v>393663750</v>
      </c>
      <c r="E324">
        <v>0</v>
      </c>
    </row>
    <row r="325" spans="1:5" ht="15" x14ac:dyDescent="0.2">
      <c r="A325" s="1" t="s">
        <v>244</v>
      </c>
      <c r="B325" s="1" t="s">
        <v>1878</v>
      </c>
      <c r="C325" s="1">
        <v>5</v>
      </c>
      <c r="D325">
        <v>443693750</v>
      </c>
      <c r="E325">
        <v>0</v>
      </c>
    </row>
    <row r="326" spans="1:5" ht="15" x14ac:dyDescent="0.2">
      <c r="A326" s="1" t="s">
        <v>244</v>
      </c>
      <c r="B326" s="1" t="s">
        <v>1783</v>
      </c>
      <c r="C326" s="1">
        <v>6</v>
      </c>
      <c r="D326">
        <v>389493750</v>
      </c>
      <c r="E326">
        <v>0</v>
      </c>
    </row>
    <row r="327" spans="1:5" ht="15" x14ac:dyDescent="0.2">
      <c r="A327" s="1" t="s">
        <v>244</v>
      </c>
      <c r="B327" s="1" t="s">
        <v>1817</v>
      </c>
      <c r="C327" s="1">
        <v>6</v>
      </c>
      <c r="D327">
        <v>389493750</v>
      </c>
      <c r="E327">
        <v>0</v>
      </c>
    </row>
    <row r="328" spans="1:5" ht="15" x14ac:dyDescent="0.2">
      <c r="A328" s="1" t="s">
        <v>244</v>
      </c>
      <c r="B328" s="1" t="s">
        <v>772</v>
      </c>
      <c r="C328" s="1">
        <v>7</v>
      </c>
      <c r="D328">
        <v>581117500</v>
      </c>
      <c r="E328">
        <v>0</v>
      </c>
    </row>
    <row r="329" spans="1:5" ht="15" x14ac:dyDescent="0.2">
      <c r="A329" s="1" t="s">
        <v>244</v>
      </c>
      <c r="B329" s="1" t="s">
        <v>225</v>
      </c>
      <c r="C329" s="1">
        <v>8</v>
      </c>
      <c r="D329">
        <v>504276250</v>
      </c>
      <c r="E329">
        <v>0</v>
      </c>
    </row>
    <row r="330" spans="1:5" ht="15" x14ac:dyDescent="0.2">
      <c r="A330" s="1" t="s">
        <v>244</v>
      </c>
      <c r="B330" s="1" t="s">
        <v>1934</v>
      </c>
      <c r="C330" s="1">
        <v>9</v>
      </c>
      <c r="D330">
        <v>493150000</v>
      </c>
      <c r="E330">
        <v>0</v>
      </c>
    </row>
    <row r="331" spans="1:5" ht="15" x14ac:dyDescent="0.2">
      <c r="A331" s="1" t="s">
        <v>244</v>
      </c>
      <c r="B331" s="1" t="s">
        <v>231</v>
      </c>
      <c r="C331" s="1">
        <v>9</v>
      </c>
      <c r="D331">
        <v>493150000</v>
      </c>
      <c r="E331">
        <v>0</v>
      </c>
    </row>
    <row r="332" spans="1:5" ht="15" x14ac:dyDescent="0.2">
      <c r="A332" s="1" t="s">
        <v>244</v>
      </c>
      <c r="B332" s="1" t="s">
        <v>1686</v>
      </c>
      <c r="C332" s="1">
        <v>9</v>
      </c>
      <c r="D332">
        <v>493150000</v>
      </c>
      <c r="E332">
        <v>0</v>
      </c>
    </row>
    <row r="333" spans="1:5" ht="15" x14ac:dyDescent="0.2">
      <c r="A333" s="1" t="s">
        <v>244</v>
      </c>
      <c r="B333" s="1" t="s">
        <v>1905</v>
      </c>
      <c r="C333" s="1">
        <v>10</v>
      </c>
      <c r="D333">
        <v>564781250</v>
      </c>
      <c r="E333">
        <v>0</v>
      </c>
    </row>
    <row r="334" spans="1:5" ht="15" x14ac:dyDescent="0.2">
      <c r="A334" s="1" t="s">
        <v>244</v>
      </c>
      <c r="B334" s="1" t="s">
        <v>246</v>
      </c>
      <c r="C334" s="1">
        <v>11</v>
      </c>
      <c r="D334">
        <v>433115000</v>
      </c>
      <c r="E334">
        <v>0</v>
      </c>
    </row>
    <row r="335" spans="1:5" ht="15" x14ac:dyDescent="0.2">
      <c r="A335" s="1" t="s">
        <v>244</v>
      </c>
      <c r="B335" s="1" t="s">
        <v>1954</v>
      </c>
      <c r="C335" s="1">
        <v>12</v>
      </c>
      <c r="D335">
        <v>544381250</v>
      </c>
      <c r="E335">
        <v>0</v>
      </c>
    </row>
    <row r="336" spans="1:5" ht="15" x14ac:dyDescent="0.2">
      <c r="A336" s="1" t="s">
        <v>244</v>
      </c>
      <c r="B336" s="1" t="s">
        <v>1657</v>
      </c>
      <c r="C336" s="1">
        <v>13</v>
      </c>
      <c r="D336">
        <v>885957500</v>
      </c>
      <c r="E336">
        <v>0</v>
      </c>
    </row>
    <row r="337" spans="1:5" ht="15" x14ac:dyDescent="0.2">
      <c r="A337" s="1" t="s">
        <v>244</v>
      </c>
      <c r="B337" s="1" t="s">
        <v>3879</v>
      </c>
      <c r="C337" s="1">
        <v>13</v>
      </c>
      <c r="D337">
        <v>885957500</v>
      </c>
      <c r="E337">
        <v>0</v>
      </c>
    </row>
    <row r="338" spans="1:5" ht="15" x14ac:dyDescent="0.2">
      <c r="A338" s="1" t="s">
        <v>244</v>
      </c>
      <c r="B338" s="1" t="s">
        <v>1994</v>
      </c>
      <c r="C338" s="1">
        <v>14</v>
      </c>
      <c r="D338">
        <v>419293750</v>
      </c>
      <c r="E338">
        <v>0</v>
      </c>
    </row>
    <row r="339" spans="1:5" ht="15" x14ac:dyDescent="0.2">
      <c r="A339" s="1" t="s">
        <v>244</v>
      </c>
      <c r="B339" s="1" t="s">
        <v>2006</v>
      </c>
      <c r="C339" s="1">
        <v>14</v>
      </c>
      <c r="D339">
        <v>419293750</v>
      </c>
      <c r="E339">
        <v>0</v>
      </c>
    </row>
    <row r="340" spans="1:5" ht="15" x14ac:dyDescent="0.2">
      <c r="A340" s="1" t="s">
        <v>244</v>
      </c>
      <c r="B340" s="1" t="s">
        <v>2009</v>
      </c>
      <c r="C340" s="1">
        <v>14</v>
      </c>
      <c r="D340">
        <v>419293750</v>
      </c>
      <c r="E340">
        <v>0</v>
      </c>
    </row>
    <row r="341" spans="1:5" ht="15" x14ac:dyDescent="0.2">
      <c r="A341" s="1" t="s">
        <v>244</v>
      </c>
      <c r="B341" s="1" t="s">
        <v>2017</v>
      </c>
      <c r="C341" s="1">
        <v>15</v>
      </c>
      <c r="D341">
        <v>487716250</v>
      </c>
      <c r="E341">
        <v>0</v>
      </c>
    </row>
    <row r="342" spans="1:5" ht="15" x14ac:dyDescent="0.2">
      <c r="A342" s="1" t="s">
        <v>244</v>
      </c>
      <c r="B342" s="1" t="s">
        <v>2021</v>
      </c>
      <c r="C342" s="1">
        <v>15</v>
      </c>
      <c r="D342">
        <v>487716250</v>
      </c>
      <c r="E342">
        <v>0</v>
      </c>
    </row>
    <row r="343" spans="1:5" ht="15" x14ac:dyDescent="0.2">
      <c r="A343" s="1" t="s">
        <v>244</v>
      </c>
      <c r="B343" s="1" t="s">
        <v>2036</v>
      </c>
      <c r="C343" s="1">
        <v>15</v>
      </c>
      <c r="D343">
        <v>487716250</v>
      </c>
      <c r="E343">
        <v>0</v>
      </c>
    </row>
    <row r="344" spans="1:5" ht="15" x14ac:dyDescent="0.2">
      <c r="A344" s="1" t="s">
        <v>244</v>
      </c>
      <c r="B344" s="1" t="s">
        <v>1977</v>
      </c>
      <c r="C344" s="1">
        <v>16</v>
      </c>
      <c r="D344">
        <v>357556250</v>
      </c>
      <c r="E344">
        <v>0</v>
      </c>
    </row>
    <row r="345" spans="1:5" ht="15" x14ac:dyDescent="0.2">
      <c r="A345" s="1" t="s">
        <v>244</v>
      </c>
      <c r="B345" s="1" t="s">
        <v>2055</v>
      </c>
      <c r="C345" s="1">
        <v>16</v>
      </c>
      <c r="D345">
        <v>357556250</v>
      </c>
      <c r="E345">
        <v>0</v>
      </c>
    </row>
    <row r="346" spans="1:5" ht="15" x14ac:dyDescent="0.2">
      <c r="A346" s="1" t="s">
        <v>244</v>
      </c>
      <c r="B346" s="1" t="s">
        <v>2061</v>
      </c>
      <c r="C346" s="1">
        <v>17</v>
      </c>
      <c r="D346">
        <v>377472500</v>
      </c>
      <c r="E346">
        <v>0</v>
      </c>
    </row>
    <row r="347" spans="1:5" ht="15" x14ac:dyDescent="0.2">
      <c r="A347" s="1" t="s">
        <v>244</v>
      </c>
      <c r="B347" s="1" t="s">
        <v>2073</v>
      </c>
      <c r="C347" s="1">
        <v>18</v>
      </c>
      <c r="D347">
        <v>510593750</v>
      </c>
      <c r="E347">
        <v>0</v>
      </c>
    </row>
    <row r="348" spans="1:5" ht="15" x14ac:dyDescent="0.2">
      <c r="A348" s="1" t="s">
        <v>244</v>
      </c>
      <c r="B348" s="1" t="s">
        <v>2096</v>
      </c>
      <c r="C348" s="1">
        <v>18</v>
      </c>
      <c r="D348">
        <v>510593750</v>
      </c>
      <c r="E348">
        <v>0</v>
      </c>
    </row>
    <row r="349" spans="1:5" ht="15" x14ac:dyDescent="0.2">
      <c r="A349" s="1" t="s">
        <v>244</v>
      </c>
      <c r="B349" s="1" t="s">
        <v>2099</v>
      </c>
      <c r="C349" s="1">
        <v>18</v>
      </c>
      <c r="D349">
        <v>510593750</v>
      </c>
      <c r="E349">
        <v>0</v>
      </c>
    </row>
    <row r="350" spans="1:5" ht="15" x14ac:dyDescent="0.2">
      <c r="A350" s="1" t="s">
        <v>244</v>
      </c>
      <c r="B350" s="1" t="s">
        <v>1779</v>
      </c>
      <c r="C350" s="1">
        <v>19</v>
      </c>
      <c r="D350">
        <v>663406250</v>
      </c>
      <c r="E350">
        <v>0</v>
      </c>
    </row>
    <row r="351" spans="1:5" ht="15" x14ac:dyDescent="0.2">
      <c r="A351" s="1" t="s">
        <v>244</v>
      </c>
      <c r="B351" s="1" t="s">
        <v>2078</v>
      </c>
      <c r="C351" s="1">
        <v>20</v>
      </c>
      <c r="D351">
        <v>407507500</v>
      </c>
      <c r="E351">
        <v>0</v>
      </c>
    </row>
    <row r="352" spans="1:5" ht="15" x14ac:dyDescent="0.2">
      <c r="A352" s="1" t="s">
        <v>244</v>
      </c>
      <c r="B352" s="1" t="s">
        <v>2089</v>
      </c>
      <c r="C352" s="1">
        <v>20</v>
      </c>
      <c r="D352">
        <v>407507500</v>
      </c>
      <c r="E352">
        <v>0</v>
      </c>
    </row>
    <row r="353" spans="1:5" ht="15" x14ac:dyDescent="0.2">
      <c r="A353" s="1" t="s">
        <v>244</v>
      </c>
      <c r="B353" s="1" t="s">
        <v>1736</v>
      </c>
      <c r="C353" s="1">
        <v>21</v>
      </c>
      <c r="D353">
        <v>410310000</v>
      </c>
      <c r="E353">
        <v>0</v>
      </c>
    </row>
    <row r="354" spans="1:5" ht="15" x14ac:dyDescent="0.2">
      <c r="A354" s="1" t="s">
        <v>244</v>
      </c>
      <c r="B354" s="1" t="s">
        <v>3895</v>
      </c>
      <c r="C354" s="1">
        <v>22</v>
      </c>
      <c r="D354">
        <v>521993750</v>
      </c>
      <c r="E354">
        <v>0</v>
      </c>
    </row>
    <row r="355" spans="1:5" ht="15" x14ac:dyDescent="0.2">
      <c r="A355" s="1" t="s">
        <v>244</v>
      </c>
      <c r="B355" s="1" t="s">
        <v>2007</v>
      </c>
      <c r="C355" s="1">
        <v>22</v>
      </c>
      <c r="D355">
        <v>521993750</v>
      </c>
      <c r="E355">
        <v>0</v>
      </c>
    </row>
    <row r="356" spans="1:5" ht="15" x14ac:dyDescent="0.2">
      <c r="A356" s="1" t="s">
        <v>244</v>
      </c>
      <c r="B356" s="1" t="s">
        <v>212</v>
      </c>
      <c r="C356" s="1">
        <v>22</v>
      </c>
      <c r="D356">
        <v>521993750</v>
      </c>
      <c r="E356">
        <v>0</v>
      </c>
    </row>
    <row r="357" spans="1:5" ht="15" x14ac:dyDescent="0.2">
      <c r="A357" s="1" t="s">
        <v>244</v>
      </c>
      <c r="B357" s="1" t="s">
        <v>3881</v>
      </c>
      <c r="C357" s="1">
        <v>23</v>
      </c>
      <c r="D357">
        <v>492141250</v>
      </c>
      <c r="E357">
        <v>0</v>
      </c>
    </row>
    <row r="358" spans="1:5" ht="15" x14ac:dyDescent="0.2">
      <c r="A358" s="1" t="s">
        <v>244</v>
      </c>
      <c r="B358" s="1" t="s">
        <v>214</v>
      </c>
      <c r="C358" s="1">
        <v>24</v>
      </c>
      <c r="D358">
        <v>422925000</v>
      </c>
      <c r="E358">
        <v>0</v>
      </c>
    </row>
    <row r="359" spans="1:5" ht="15" x14ac:dyDescent="0.2">
      <c r="A359" s="1" t="s">
        <v>244</v>
      </c>
      <c r="B359" s="1" t="s">
        <v>1851</v>
      </c>
      <c r="C359" s="1">
        <v>24</v>
      </c>
      <c r="D359">
        <v>422925000</v>
      </c>
      <c r="E359">
        <v>0</v>
      </c>
    </row>
    <row r="360" spans="1:5" ht="15" x14ac:dyDescent="0.2">
      <c r="A360" s="1" t="s">
        <v>244</v>
      </c>
      <c r="B360" s="1" t="s">
        <v>2108</v>
      </c>
      <c r="C360" s="1">
        <v>25</v>
      </c>
      <c r="D360">
        <v>573135000</v>
      </c>
      <c r="E360">
        <v>0</v>
      </c>
    </row>
    <row r="361" spans="1:5" ht="15" x14ac:dyDescent="0.2">
      <c r="A361" s="1" t="s">
        <v>244</v>
      </c>
      <c r="B361" s="1" t="s">
        <v>2093</v>
      </c>
      <c r="C361" s="1">
        <v>25</v>
      </c>
      <c r="D361">
        <v>573135000</v>
      </c>
      <c r="E361">
        <v>0</v>
      </c>
    </row>
    <row r="362" spans="1:5" ht="15" x14ac:dyDescent="0.2">
      <c r="A362" s="1" t="s">
        <v>244</v>
      </c>
      <c r="B362" s="1" t="s">
        <v>2143</v>
      </c>
      <c r="C362" s="1">
        <v>25</v>
      </c>
      <c r="D362">
        <v>573135000</v>
      </c>
      <c r="E362">
        <v>0</v>
      </c>
    </row>
    <row r="363" spans="1:5" ht="15" x14ac:dyDescent="0.2">
      <c r="A363" s="1" t="s">
        <v>244</v>
      </c>
      <c r="B363" s="1" t="s">
        <v>1913</v>
      </c>
      <c r="C363" s="1">
        <v>26</v>
      </c>
      <c r="D363">
        <v>485476250</v>
      </c>
      <c r="E363">
        <v>0</v>
      </c>
    </row>
    <row r="364" spans="1:5" ht="15" x14ac:dyDescent="0.2">
      <c r="A364" s="1" t="s">
        <v>244</v>
      </c>
      <c r="B364" s="1" t="s">
        <v>2020</v>
      </c>
      <c r="C364" s="1">
        <v>26</v>
      </c>
      <c r="D364">
        <v>485476250</v>
      </c>
      <c r="E364">
        <v>0</v>
      </c>
    </row>
    <row r="365" spans="1:5" ht="15" x14ac:dyDescent="0.2">
      <c r="A365" s="1" t="s">
        <v>244</v>
      </c>
      <c r="B365" s="1" t="s">
        <v>1971</v>
      </c>
      <c r="C365" s="1">
        <v>27</v>
      </c>
      <c r="D365">
        <v>503787500</v>
      </c>
      <c r="E365">
        <v>0</v>
      </c>
    </row>
    <row r="366" spans="1:5" ht="15" x14ac:dyDescent="0.2">
      <c r="A366" s="1" t="s">
        <v>244</v>
      </c>
      <c r="B366" s="1" t="s">
        <v>1887</v>
      </c>
      <c r="C366" s="1">
        <v>27</v>
      </c>
      <c r="D366">
        <v>503787500</v>
      </c>
      <c r="E366">
        <v>0</v>
      </c>
    </row>
    <row r="367" spans="1:5" ht="15" x14ac:dyDescent="0.2">
      <c r="A367" s="1" t="s">
        <v>244</v>
      </c>
      <c r="B367" s="1" t="s">
        <v>1987</v>
      </c>
      <c r="C367" s="1">
        <v>27</v>
      </c>
      <c r="D367">
        <v>503787500</v>
      </c>
      <c r="E367">
        <v>0</v>
      </c>
    </row>
    <row r="368" spans="1:5" ht="15" x14ac:dyDescent="0.2">
      <c r="A368" s="1" t="s">
        <v>244</v>
      </c>
      <c r="B368" s="1" t="s">
        <v>216</v>
      </c>
      <c r="C368" s="1">
        <v>28</v>
      </c>
      <c r="D368">
        <v>315181250</v>
      </c>
      <c r="E368">
        <v>0</v>
      </c>
    </row>
    <row r="369" spans="1:5" ht="15" x14ac:dyDescent="0.2">
      <c r="A369" s="1" t="s">
        <v>244</v>
      </c>
      <c r="B369" s="1" t="s">
        <v>2098</v>
      </c>
      <c r="C369" s="1">
        <v>28</v>
      </c>
      <c r="D369">
        <v>315181250</v>
      </c>
      <c r="E369">
        <v>0</v>
      </c>
    </row>
    <row r="370" spans="1:5" ht="15" x14ac:dyDescent="0.2">
      <c r="A370" s="1" t="s">
        <v>244</v>
      </c>
      <c r="B370" s="1" t="s">
        <v>2104</v>
      </c>
      <c r="C370" s="1">
        <v>28</v>
      </c>
      <c r="D370">
        <v>315181250</v>
      </c>
      <c r="E370">
        <v>0</v>
      </c>
    </row>
    <row r="371" spans="1:5" ht="15" x14ac:dyDescent="0.2">
      <c r="A371" s="1" t="s">
        <v>244</v>
      </c>
      <c r="B371" s="1" t="s">
        <v>2175</v>
      </c>
      <c r="C371" s="1">
        <v>29</v>
      </c>
      <c r="D371">
        <v>479233750</v>
      </c>
      <c r="E371">
        <v>0</v>
      </c>
    </row>
    <row r="372" spans="1:5" ht="15" x14ac:dyDescent="0.2">
      <c r="A372" s="1" t="s">
        <v>244</v>
      </c>
      <c r="B372" s="1" t="s">
        <v>2023</v>
      </c>
      <c r="C372" s="1">
        <v>29</v>
      </c>
      <c r="D372">
        <v>479233750</v>
      </c>
      <c r="E372">
        <v>0</v>
      </c>
    </row>
    <row r="373" spans="1:5" ht="15" x14ac:dyDescent="0.2">
      <c r="A373" s="1" t="s">
        <v>244</v>
      </c>
      <c r="B373" s="1" t="s">
        <v>2147</v>
      </c>
      <c r="C373" s="1">
        <v>30</v>
      </c>
      <c r="D373">
        <v>449673750</v>
      </c>
      <c r="E373">
        <v>0</v>
      </c>
    </row>
    <row r="374" spans="1:5" ht="15" x14ac:dyDescent="0.2">
      <c r="A374" s="1" t="s">
        <v>244</v>
      </c>
      <c r="B374" s="1" t="s">
        <v>2146</v>
      </c>
      <c r="C374" s="1">
        <v>30</v>
      </c>
      <c r="D374">
        <v>449673750</v>
      </c>
      <c r="E374">
        <v>0</v>
      </c>
    </row>
    <row r="375" spans="1:5" ht="15" x14ac:dyDescent="0.2">
      <c r="A375" s="1" t="s">
        <v>244</v>
      </c>
      <c r="B375" s="1" t="s">
        <v>2148</v>
      </c>
      <c r="C375" s="1">
        <v>30</v>
      </c>
      <c r="D375">
        <v>449673750</v>
      </c>
      <c r="E375">
        <v>0</v>
      </c>
    </row>
    <row r="376" spans="1:5" ht="15" x14ac:dyDescent="0.2">
      <c r="A376" s="1" t="s">
        <v>244</v>
      </c>
      <c r="B376" s="1" t="s">
        <v>1856</v>
      </c>
      <c r="C376" s="1">
        <v>31</v>
      </c>
      <c r="D376">
        <v>544128750</v>
      </c>
      <c r="E376">
        <v>0</v>
      </c>
    </row>
    <row r="377" spans="1:5" ht="15" x14ac:dyDescent="0.2">
      <c r="A377" s="1" t="s">
        <v>244</v>
      </c>
      <c r="B377" s="1" t="s">
        <v>220</v>
      </c>
      <c r="C377" s="1">
        <v>31</v>
      </c>
      <c r="D377">
        <v>544128750</v>
      </c>
      <c r="E377">
        <v>0</v>
      </c>
    </row>
    <row r="378" spans="1:5" ht="15" x14ac:dyDescent="0.2">
      <c r="A378" s="1" t="s">
        <v>244</v>
      </c>
      <c r="B378" s="1" t="s">
        <v>221</v>
      </c>
      <c r="C378" s="1">
        <v>31</v>
      </c>
      <c r="D378">
        <v>544128750</v>
      </c>
      <c r="E378">
        <v>0</v>
      </c>
    </row>
    <row r="379" spans="1:5" ht="15" x14ac:dyDescent="0.2">
      <c r="A379" s="1" t="s">
        <v>244</v>
      </c>
      <c r="B379" s="1" t="s">
        <v>2158</v>
      </c>
      <c r="C379" s="1">
        <v>32</v>
      </c>
      <c r="D379">
        <v>538578750</v>
      </c>
      <c r="E379">
        <v>0</v>
      </c>
    </row>
    <row r="380" spans="1:5" ht="15" x14ac:dyDescent="0.2">
      <c r="A380" s="1" t="s">
        <v>244</v>
      </c>
      <c r="B380" s="1" t="s">
        <v>2202</v>
      </c>
      <c r="C380" s="1">
        <v>33</v>
      </c>
      <c r="D380">
        <v>447428750</v>
      </c>
      <c r="E380">
        <v>0</v>
      </c>
    </row>
    <row r="381" spans="1:5" ht="15" x14ac:dyDescent="0.2">
      <c r="A381" s="1" t="s">
        <v>244</v>
      </c>
      <c r="B381" s="1" t="s">
        <v>783</v>
      </c>
      <c r="C381" s="1">
        <v>33</v>
      </c>
      <c r="D381">
        <v>447428750</v>
      </c>
      <c r="E381">
        <v>0</v>
      </c>
    </row>
    <row r="382" spans="1:5" ht="15" x14ac:dyDescent="0.2">
      <c r="A382" s="1" t="s">
        <v>244</v>
      </c>
      <c r="B382" s="1" t="s">
        <v>3877</v>
      </c>
      <c r="C382" s="1">
        <v>34</v>
      </c>
      <c r="D382">
        <v>392287500</v>
      </c>
      <c r="E382">
        <v>0</v>
      </c>
    </row>
    <row r="383" spans="1:5" ht="15" x14ac:dyDescent="0.2">
      <c r="A383" s="1" t="s">
        <v>244</v>
      </c>
      <c r="B383" s="1" t="s">
        <v>171</v>
      </c>
      <c r="C383" s="1">
        <v>35</v>
      </c>
      <c r="D383">
        <v>472350287.5</v>
      </c>
      <c r="E383">
        <v>0</v>
      </c>
    </row>
    <row r="384" spans="1:5" ht="15" x14ac:dyDescent="0.2">
      <c r="A384" s="1" t="s">
        <v>244</v>
      </c>
      <c r="B384" s="1" t="s">
        <v>1948</v>
      </c>
      <c r="C384" s="1">
        <v>36</v>
      </c>
      <c r="D384">
        <v>538578750</v>
      </c>
      <c r="E384">
        <v>0</v>
      </c>
    </row>
    <row r="385" spans="1:5" ht="15" x14ac:dyDescent="0.2">
      <c r="A385" s="1" t="s">
        <v>244</v>
      </c>
      <c r="B385" s="1" t="s">
        <v>2018</v>
      </c>
      <c r="C385" s="1">
        <v>36</v>
      </c>
      <c r="D385">
        <v>538578750</v>
      </c>
      <c r="E385">
        <v>0</v>
      </c>
    </row>
    <row r="386" spans="1:5" ht="15" x14ac:dyDescent="0.2">
      <c r="A386" s="1" t="s">
        <v>244</v>
      </c>
      <c r="B386" s="1" t="s">
        <v>2187</v>
      </c>
      <c r="C386" s="1">
        <v>36</v>
      </c>
      <c r="D386">
        <v>538578750</v>
      </c>
      <c r="E386">
        <v>0</v>
      </c>
    </row>
    <row r="387" spans="1:5" ht="15" x14ac:dyDescent="0.2">
      <c r="A387" s="1" t="s">
        <v>244</v>
      </c>
      <c r="B387" s="1" t="s">
        <v>2193</v>
      </c>
      <c r="C387" s="1">
        <v>37</v>
      </c>
      <c r="D387">
        <v>447428750</v>
      </c>
      <c r="E387">
        <v>0</v>
      </c>
    </row>
    <row r="388" spans="1:5" ht="15" x14ac:dyDescent="0.2">
      <c r="A388" s="1" t="s">
        <v>244</v>
      </c>
      <c r="B388" s="1" t="s">
        <v>1995</v>
      </c>
      <c r="C388" s="1">
        <v>37</v>
      </c>
      <c r="D388">
        <v>447428750</v>
      </c>
      <c r="E388">
        <v>0</v>
      </c>
    </row>
    <row r="389" spans="1:5" ht="15" x14ac:dyDescent="0.2">
      <c r="A389" s="1" t="s">
        <v>244</v>
      </c>
      <c r="B389" s="1" t="s">
        <v>3896</v>
      </c>
      <c r="C389" s="1">
        <v>38</v>
      </c>
      <c r="D389">
        <v>392287500</v>
      </c>
      <c r="E389">
        <v>0</v>
      </c>
    </row>
    <row r="390" spans="1:5" ht="15" x14ac:dyDescent="0.2">
      <c r="A390" s="1" t="s">
        <v>244</v>
      </c>
      <c r="B390" s="1" t="s">
        <v>2199</v>
      </c>
      <c r="C390" s="1">
        <v>39</v>
      </c>
      <c r="D390">
        <v>472350287.5</v>
      </c>
      <c r="E390">
        <v>0</v>
      </c>
    </row>
    <row r="391" spans="1:5" ht="15" x14ac:dyDescent="0.2">
      <c r="A391" s="1" t="s">
        <v>253</v>
      </c>
      <c r="B391" s="1" t="s">
        <v>480</v>
      </c>
      <c r="C391" s="1">
        <v>1</v>
      </c>
      <c r="D391">
        <v>13991611.59</v>
      </c>
      <c r="E391">
        <v>0</v>
      </c>
    </row>
    <row r="392" spans="1:5" ht="15" x14ac:dyDescent="0.2">
      <c r="A392" s="1" t="s">
        <v>253</v>
      </c>
      <c r="B392" s="1" t="s">
        <v>27</v>
      </c>
      <c r="C392" s="1">
        <v>1</v>
      </c>
      <c r="D392">
        <v>13991611.59</v>
      </c>
      <c r="E392">
        <v>0</v>
      </c>
    </row>
    <row r="393" spans="1:5" ht="15" x14ac:dyDescent="0.2">
      <c r="A393" s="1" t="s">
        <v>253</v>
      </c>
      <c r="B393" s="1" t="s">
        <v>584</v>
      </c>
      <c r="C393" s="1">
        <v>2</v>
      </c>
      <c r="D393">
        <v>12199722.48</v>
      </c>
      <c r="E393">
        <v>0</v>
      </c>
    </row>
    <row r="394" spans="1:5" ht="15" x14ac:dyDescent="0.2">
      <c r="A394" s="1" t="s">
        <v>253</v>
      </c>
      <c r="B394" s="1" t="s">
        <v>1732</v>
      </c>
      <c r="C394" s="1">
        <v>2</v>
      </c>
      <c r="D394">
        <v>12199722.48</v>
      </c>
      <c r="E394">
        <v>0</v>
      </c>
    </row>
    <row r="395" spans="1:5" ht="15" x14ac:dyDescent="0.2">
      <c r="A395" s="1" t="s">
        <v>253</v>
      </c>
      <c r="B395" s="1" t="s">
        <v>3884</v>
      </c>
      <c r="C395" s="1">
        <v>3</v>
      </c>
      <c r="D395">
        <v>14515857.939999999</v>
      </c>
      <c r="E395">
        <v>0</v>
      </c>
    </row>
    <row r="396" spans="1:5" ht="15" x14ac:dyDescent="0.2">
      <c r="A396" s="1" t="s">
        <v>253</v>
      </c>
      <c r="B396" s="1" t="s">
        <v>3132</v>
      </c>
      <c r="C396" s="1">
        <v>3</v>
      </c>
      <c r="D396">
        <v>14515857.939999999</v>
      </c>
      <c r="E396">
        <v>0</v>
      </c>
    </row>
    <row r="397" spans="1:5" ht="15" x14ac:dyDescent="0.2">
      <c r="A397" s="1" t="s">
        <v>253</v>
      </c>
      <c r="B397" s="1" t="s">
        <v>1696</v>
      </c>
      <c r="C397" s="1">
        <v>4</v>
      </c>
      <c r="D397">
        <v>8504804.1600000001</v>
      </c>
      <c r="E397">
        <v>0</v>
      </c>
    </row>
    <row r="398" spans="1:5" ht="15" x14ac:dyDescent="0.2">
      <c r="A398" s="1" t="s">
        <v>253</v>
      </c>
      <c r="B398" s="1" t="s">
        <v>1809</v>
      </c>
      <c r="C398" s="1">
        <v>4</v>
      </c>
      <c r="D398">
        <v>8504804.1600000001</v>
      </c>
      <c r="E398">
        <v>0</v>
      </c>
    </row>
    <row r="399" spans="1:5" ht="15" x14ac:dyDescent="0.2">
      <c r="A399" s="1" t="s">
        <v>253</v>
      </c>
      <c r="B399" s="1" t="s">
        <v>1849</v>
      </c>
      <c r="C399" s="1">
        <v>5</v>
      </c>
      <c r="D399">
        <v>18681913.530000001</v>
      </c>
      <c r="E399">
        <v>0</v>
      </c>
    </row>
    <row r="400" spans="1:5" ht="15" x14ac:dyDescent="0.2">
      <c r="A400" s="1" t="s">
        <v>253</v>
      </c>
      <c r="B400" s="1" t="s">
        <v>1863</v>
      </c>
      <c r="C400" s="1">
        <v>5</v>
      </c>
      <c r="D400">
        <v>18681913.530000001</v>
      </c>
      <c r="E400">
        <v>0</v>
      </c>
    </row>
    <row r="401" spans="1:5" ht="15" x14ac:dyDescent="0.2">
      <c r="A401" s="1" t="s">
        <v>253</v>
      </c>
      <c r="B401" s="1" t="s">
        <v>583</v>
      </c>
      <c r="C401" s="1">
        <v>6</v>
      </c>
      <c r="D401">
        <v>12878631.810000001</v>
      </c>
      <c r="E401">
        <v>0</v>
      </c>
    </row>
    <row r="402" spans="1:5" ht="15" x14ac:dyDescent="0.2">
      <c r="A402" s="1" t="s">
        <v>253</v>
      </c>
      <c r="B402" s="1" t="s">
        <v>123</v>
      </c>
      <c r="C402" s="1">
        <v>7</v>
      </c>
      <c r="D402">
        <v>22533556.23</v>
      </c>
      <c r="E402">
        <v>0</v>
      </c>
    </row>
    <row r="403" spans="1:5" ht="15" x14ac:dyDescent="0.2">
      <c r="A403" s="1" t="s">
        <v>253</v>
      </c>
      <c r="B403" s="1" t="s">
        <v>1909</v>
      </c>
      <c r="C403" s="1">
        <v>8</v>
      </c>
      <c r="D403">
        <v>20518857.719999999</v>
      </c>
      <c r="E403">
        <v>0</v>
      </c>
    </row>
    <row r="404" spans="1:5" ht="15" x14ac:dyDescent="0.2">
      <c r="A404" s="1" t="s">
        <v>253</v>
      </c>
      <c r="B404" s="1" t="s">
        <v>985</v>
      </c>
      <c r="C404" s="1">
        <v>9</v>
      </c>
      <c r="D404">
        <v>7628505.75</v>
      </c>
      <c r="E404">
        <v>0</v>
      </c>
    </row>
    <row r="405" spans="1:5" ht="15" x14ac:dyDescent="0.2">
      <c r="A405" s="1" t="s">
        <v>253</v>
      </c>
      <c r="B405" s="1" t="s">
        <v>1861</v>
      </c>
      <c r="C405" s="1">
        <v>9</v>
      </c>
      <c r="D405">
        <v>7628505.75</v>
      </c>
      <c r="E405">
        <v>0</v>
      </c>
    </row>
    <row r="406" spans="1:5" ht="15" x14ac:dyDescent="0.2">
      <c r="A406" s="1" t="s">
        <v>253</v>
      </c>
      <c r="B406" s="1" t="s">
        <v>45</v>
      </c>
      <c r="C406" s="1">
        <v>10</v>
      </c>
      <c r="D406">
        <v>23348033.73</v>
      </c>
      <c r="E406">
        <v>0</v>
      </c>
    </row>
    <row r="407" spans="1:5" ht="15" x14ac:dyDescent="0.2">
      <c r="A407" s="1" t="s">
        <v>253</v>
      </c>
      <c r="B407" s="1" t="s">
        <v>1664</v>
      </c>
      <c r="C407" s="1">
        <v>11</v>
      </c>
      <c r="D407">
        <v>8702301.5099999998</v>
      </c>
      <c r="E407">
        <v>0</v>
      </c>
    </row>
    <row r="408" spans="1:5" ht="15" x14ac:dyDescent="0.2">
      <c r="A408" s="1" t="s">
        <v>253</v>
      </c>
      <c r="B408" s="1" t="s">
        <v>1964</v>
      </c>
      <c r="C408" s="1">
        <v>11</v>
      </c>
      <c r="D408">
        <v>8702301.5099999998</v>
      </c>
      <c r="E408">
        <v>0</v>
      </c>
    </row>
    <row r="409" spans="1:5" ht="15" x14ac:dyDescent="0.2">
      <c r="A409" s="1" t="s">
        <v>253</v>
      </c>
      <c r="B409" s="1" t="s">
        <v>1952</v>
      </c>
      <c r="C409" s="1">
        <v>12</v>
      </c>
      <c r="D409">
        <v>9310252.6799999997</v>
      </c>
      <c r="E409">
        <v>0</v>
      </c>
    </row>
    <row r="410" spans="1:5" ht="15" x14ac:dyDescent="0.2">
      <c r="A410" s="1" t="s">
        <v>253</v>
      </c>
      <c r="B410" s="1" t="s">
        <v>1972</v>
      </c>
      <c r="C410" s="1">
        <v>13</v>
      </c>
      <c r="D410">
        <v>9893471.2200000007</v>
      </c>
      <c r="E410">
        <v>0</v>
      </c>
    </row>
    <row r="411" spans="1:5" ht="15" x14ac:dyDescent="0.2">
      <c r="A411" s="1" t="s">
        <v>253</v>
      </c>
      <c r="B411" s="1" t="s">
        <v>132</v>
      </c>
      <c r="C411" s="1">
        <v>14</v>
      </c>
      <c r="D411">
        <v>12524568.84</v>
      </c>
      <c r="E411">
        <v>0</v>
      </c>
    </row>
    <row r="412" spans="1:5" ht="15" x14ac:dyDescent="0.2">
      <c r="A412" s="1" t="s">
        <v>253</v>
      </c>
      <c r="B412" s="1" t="s">
        <v>1990</v>
      </c>
      <c r="C412" s="1">
        <v>14</v>
      </c>
      <c r="D412">
        <v>12524568.84</v>
      </c>
      <c r="E412">
        <v>0</v>
      </c>
    </row>
    <row r="413" spans="1:5" ht="15" x14ac:dyDescent="0.2">
      <c r="A413" s="1" t="s">
        <v>262</v>
      </c>
      <c r="B413" s="1" t="s">
        <v>1643</v>
      </c>
      <c r="C413" s="1">
        <v>1</v>
      </c>
      <c r="D413">
        <v>7598976</v>
      </c>
      <c r="E413">
        <v>0</v>
      </c>
    </row>
    <row r="414" spans="1:5" ht="15" x14ac:dyDescent="0.2">
      <c r="A414" s="1" t="s">
        <v>262</v>
      </c>
      <c r="B414" s="1" t="s">
        <v>1677</v>
      </c>
      <c r="C414" s="1">
        <v>1</v>
      </c>
      <c r="D414">
        <v>7598976</v>
      </c>
      <c r="E414">
        <v>0</v>
      </c>
    </row>
    <row r="415" spans="1:5" ht="15" x14ac:dyDescent="0.2">
      <c r="A415" s="1" t="s">
        <v>262</v>
      </c>
      <c r="B415" s="1" t="s">
        <v>1707</v>
      </c>
      <c r="C415" s="1">
        <v>2</v>
      </c>
      <c r="D415">
        <v>3963850.5</v>
      </c>
      <c r="E415">
        <v>0</v>
      </c>
    </row>
    <row r="416" spans="1:5" ht="15" x14ac:dyDescent="0.2">
      <c r="A416" s="1" t="s">
        <v>262</v>
      </c>
      <c r="B416" s="1" t="s">
        <v>27</v>
      </c>
      <c r="C416" s="1">
        <v>3</v>
      </c>
      <c r="D416">
        <v>19500000</v>
      </c>
      <c r="E416">
        <v>0</v>
      </c>
    </row>
    <row r="417" spans="1:5" ht="15" x14ac:dyDescent="0.2">
      <c r="A417" s="1" t="s">
        <v>262</v>
      </c>
      <c r="B417" s="1" t="s">
        <v>1759</v>
      </c>
      <c r="C417" s="1">
        <v>4</v>
      </c>
      <c r="D417">
        <v>9082692</v>
      </c>
      <c r="E417">
        <v>0</v>
      </c>
    </row>
    <row r="418" spans="1:5" ht="15" x14ac:dyDescent="0.2">
      <c r="A418" s="1" t="s">
        <v>262</v>
      </c>
      <c r="B418" s="1" t="s">
        <v>1786</v>
      </c>
      <c r="C418" s="1">
        <v>4</v>
      </c>
      <c r="D418">
        <v>9082692</v>
      </c>
      <c r="E418">
        <v>0</v>
      </c>
    </row>
    <row r="419" spans="1:5" ht="15" x14ac:dyDescent="0.2">
      <c r="A419" s="1" t="s">
        <v>262</v>
      </c>
      <c r="B419" s="1" t="s">
        <v>1810</v>
      </c>
      <c r="C419" s="1">
        <v>5</v>
      </c>
      <c r="D419">
        <v>12779816</v>
      </c>
      <c r="E419">
        <v>0</v>
      </c>
    </row>
    <row r="420" spans="1:5" ht="15" x14ac:dyDescent="0.2">
      <c r="A420" s="1" t="s">
        <v>262</v>
      </c>
      <c r="B420" s="1" t="s">
        <v>1850</v>
      </c>
      <c r="C420" s="1">
        <v>6</v>
      </c>
      <c r="D420">
        <v>10176379.4</v>
      </c>
      <c r="E420">
        <v>0</v>
      </c>
    </row>
    <row r="421" spans="1:5" ht="15" x14ac:dyDescent="0.2">
      <c r="A421" s="1" t="s">
        <v>277</v>
      </c>
      <c r="B421" s="1" t="s">
        <v>171</v>
      </c>
      <c r="C421" s="1">
        <v>1</v>
      </c>
      <c r="D421">
        <v>679014742.89999998</v>
      </c>
      <c r="E421">
        <v>0</v>
      </c>
    </row>
    <row r="422" spans="1:5" ht="15" x14ac:dyDescent="0.2">
      <c r="A422" s="1" t="s">
        <v>277</v>
      </c>
      <c r="B422" s="1" t="s">
        <v>1681</v>
      </c>
      <c r="C422" s="1">
        <v>1</v>
      </c>
      <c r="D422">
        <v>679014742.89999998</v>
      </c>
      <c r="E422">
        <v>0</v>
      </c>
    </row>
    <row r="423" spans="1:5" ht="15" x14ac:dyDescent="0.2">
      <c r="A423" s="1" t="s">
        <v>277</v>
      </c>
      <c r="B423" s="1" t="s">
        <v>1710</v>
      </c>
      <c r="C423" s="1">
        <v>2</v>
      </c>
      <c r="D423">
        <v>657406620.39999998</v>
      </c>
      <c r="E423">
        <v>0</v>
      </c>
    </row>
    <row r="424" spans="1:5" ht="15" x14ac:dyDescent="0.2">
      <c r="A424" s="1" t="s">
        <v>277</v>
      </c>
      <c r="B424" s="1" t="s">
        <v>1734</v>
      </c>
      <c r="C424" s="1">
        <v>2</v>
      </c>
      <c r="D424">
        <v>657406620.39999998</v>
      </c>
      <c r="E424">
        <v>0</v>
      </c>
    </row>
    <row r="425" spans="1:5" ht="15" x14ac:dyDescent="0.2">
      <c r="A425" s="1" t="s">
        <v>277</v>
      </c>
      <c r="B425" s="1" t="s">
        <v>202</v>
      </c>
      <c r="C425" s="1">
        <v>3</v>
      </c>
      <c r="D425">
        <v>669650645.70000005</v>
      </c>
      <c r="E425">
        <v>0</v>
      </c>
    </row>
    <row r="426" spans="1:5" ht="15" x14ac:dyDescent="0.2">
      <c r="A426" s="1" t="s">
        <v>277</v>
      </c>
      <c r="B426" s="1" t="s">
        <v>214</v>
      </c>
      <c r="C426" s="1">
        <v>5</v>
      </c>
      <c r="D426">
        <v>870281524.39999998</v>
      </c>
      <c r="E426">
        <v>0</v>
      </c>
    </row>
    <row r="427" spans="1:5" ht="15" x14ac:dyDescent="0.2">
      <c r="A427" s="1" t="s">
        <v>277</v>
      </c>
      <c r="B427" s="1" t="s">
        <v>215</v>
      </c>
      <c r="C427" s="1">
        <v>5</v>
      </c>
      <c r="D427">
        <v>870281524.39999998</v>
      </c>
      <c r="E427">
        <v>0</v>
      </c>
    </row>
    <row r="428" spans="1:5" ht="15" x14ac:dyDescent="0.2">
      <c r="A428" s="1" t="s">
        <v>277</v>
      </c>
      <c r="B428" s="1" t="s">
        <v>1851</v>
      </c>
      <c r="C428" s="1">
        <v>5</v>
      </c>
      <c r="D428">
        <v>870281524.39999998</v>
      </c>
      <c r="E428">
        <v>0</v>
      </c>
    </row>
    <row r="429" spans="1:5" ht="15" x14ac:dyDescent="0.2">
      <c r="A429" s="1" t="s">
        <v>277</v>
      </c>
      <c r="B429" s="1" t="s">
        <v>409</v>
      </c>
      <c r="C429" s="1">
        <v>6</v>
      </c>
      <c r="D429">
        <v>953771405.10000002</v>
      </c>
      <c r="E429">
        <v>0</v>
      </c>
    </row>
    <row r="430" spans="1:5" ht="15" x14ac:dyDescent="0.2">
      <c r="A430" s="1" t="s">
        <v>277</v>
      </c>
      <c r="B430" s="1" t="s">
        <v>1879</v>
      </c>
      <c r="C430" s="1">
        <v>6</v>
      </c>
      <c r="D430">
        <v>953771405.10000002</v>
      </c>
      <c r="E430">
        <v>0</v>
      </c>
    </row>
    <row r="431" spans="1:5" ht="15" x14ac:dyDescent="0.2">
      <c r="A431" s="1" t="s">
        <v>277</v>
      </c>
      <c r="B431" s="1" t="s">
        <v>3897</v>
      </c>
      <c r="C431" s="1">
        <v>6</v>
      </c>
      <c r="D431">
        <v>953771405.10000002</v>
      </c>
      <c r="E431">
        <v>0</v>
      </c>
    </row>
    <row r="432" spans="1:5" ht="15" x14ac:dyDescent="0.2">
      <c r="A432" s="1" t="s">
        <v>277</v>
      </c>
      <c r="B432" s="1" t="s">
        <v>1910</v>
      </c>
      <c r="C432" s="1">
        <v>6</v>
      </c>
      <c r="D432">
        <v>953771405.10000002</v>
      </c>
      <c r="E432">
        <v>0</v>
      </c>
    </row>
    <row r="433" spans="1:5" ht="15" x14ac:dyDescent="0.2">
      <c r="A433" s="1" t="s">
        <v>277</v>
      </c>
      <c r="B433" s="1" t="s">
        <v>1782</v>
      </c>
      <c r="C433" s="1">
        <v>7</v>
      </c>
      <c r="D433">
        <v>870281524.39999998</v>
      </c>
      <c r="E433">
        <v>0</v>
      </c>
    </row>
    <row r="434" spans="1:5" ht="15" x14ac:dyDescent="0.2">
      <c r="A434" s="1" t="s">
        <v>277</v>
      </c>
      <c r="B434" s="1" t="s">
        <v>1929</v>
      </c>
      <c r="C434" s="1">
        <v>7</v>
      </c>
      <c r="D434">
        <v>870281524.39999998</v>
      </c>
      <c r="E434">
        <v>0</v>
      </c>
    </row>
    <row r="435" spans="1:5" ht="15" x14ac:dyDescent="0.2">
      <c r="A435" s="1" t="s">
        <v>278</v>
      </c>
      <c r="B435" s="1" t="s">
        <v>1646</v>
      </c>
      <c r="C435" s="1">
        <v>1</v>
      </c>
      <c r="D435">
        <v>1190994104</v>
      </c>
      <c r="E435">
        <v>0</v>
      </c>
    </row>
    <row r="436" spans="1:5" ht="15" x14ac:dyDescent="0.2">
      <c r="A436" s="1" t="s">
        <v>278</v>
      </c>
      <c r="B436" s="1" t="s">
        <v>1760</v>
      </c>
      <c r="C436" s="1">
        <v>1</v>
      </c>
      <c r="D436">
        <v>1190994104</v>
      </c>
      <c r="E436">
        <v>0</v>
      </c>
    </row>
    <row r="437" spans="1:5" ht="15" x14ac:dyDescent="0.2">
      <c r="A437" s="1" t="s">
        <v>278</v>
      </c>
      <c r="B437" s="1" t="s">
        <v>207</v>
      </c>
      <c r="C437" s="1">
        <v>2</v>
      </c>
      <c r="D437">
        <v>1189752389</v>
      </c>
      <c r="E437">
        <v>0</v>
      </c>
    </row>
    <row r="438" spans="1:5" ht="15" x14ac:dyDescent="0.2">
      <c r="A438" s="1" t="s">
        <v>278</v>
      </c>
      <c r="B438" s="1" t="s">
        <v>1712</v>
      </c>
      <c r="C438" s="1">
        <v>2</v>
      </c>
      <c r="D438">
        <v>1189752389</v>
      </c>
      <c r="E438">
        <v>0</v>
      </c>
    </row>
    <row r="439" spans="1:5" ht="15" x14ac:dyDescent="0.2">
      <c r="A439" s="1" t="s">
        <v>278</v>
      </c>
      <c r="B439" s="1" t="s">
        <v>1735</v>
      </c>
      <c r="C439" s="1">
        <v>2</v>
      </c>
      <c r="D439">
        <v>1189752389</v>
      </c>
      <c r="E439">
        <v>0</v>
      </c>
    </row>
    <row r="440" spans="1:5" ht="15" x14ac:dyDescent="0.2">
      <c r="A440" s="1" t="s">
        <v>280</v>
      </c>
      <c r="B440" s="1" t="s">
        <v>1649</v>
      </c>
      <c r="C440" s="1">
        <v>1</v>
      </c>
      <c r="D440">
        <v>10531710875</v>
      </c>
      <c r="E440">
        <v>0</v>
      </c>
    </row>
    <row r="441" spans="1:5" ht="15" x14ac:dyDescent="0.2">
      <c r="A441" s="1" t="s">
        <v>280</v>
      </c>
      <c r="B441" s="1" t="s">
        <v>1684</v>
      </c>
      <c r="C441" s="1">
        <v>1</v>
      </c>
      <c r="D441">
        <v>10531710875</v>
      </c>
      <c r="E441">
        <v>0</v>
      </c>
    </row>
    <row r="442" spans="1:5" ht="15" x14ac:dyDescent="0.2">
      <c r="A442" s="1" t="s">
        <v>280</v>
      </c>
      <c r="B442" s="1" t="s">
        <v>218</v>
      </c>
      <c r="C442" s="1">
        <v>1</v>
      </c>
      <c r="D442">
        <v>10531710875</v>
      </c>
      <c r="E442">
        <v>0</v>
      </c>
    </row>
    <row r="443" spans="1:5" ht="15" x14ac:dyDescent="0.2">
      <c r="A443" s="1" t="s">
        <v>280</v>
      </c>
      <c r="B443" s="1" t="s">
        <v>1714</v>
      </c>
      <c r="C443" s="1">
        <v>1</v>
      </c>
      <c r="D443">
        <v>10531710875</v>
      </c>
      <c r="E443">
        <v>0</v>
      </c>
    </row>
    <row r="444" spans="1:5" ht="15" x14ac:dyDescent="0.2">
      <c r="A444" s="1" t="s">
        <v>280</v>
      </c>
      <c r="B444" s="1" t="s">
        <v>216</v>
      </c>
      <c r="C444" s="1">
        <v>2</v>
      </c>
      <c r="D444">
        <v>74500123372</v>
      </c>
      <c r="E444">
        <v>0</v>
      </c>
    </row>
    <row r="445" spans="1:5" ht="15" x14ac:dyDescent="0.2">
      <c r="A445" s="1" t="s">
        <v>280</v>
      </c>
      <c r="B445" s="1" t="s">
        <v>1787</v>
      </c>
      <c r="C445" s="1">
        <v>2</v>
      </c>
      <c r="D445">
        <v>74500123372</v>
      </c>
      <c r="E445">
        <v>0</v>
      </c>
    </row>
    <row r="446" spans="1:5" ht="15" x14ac:dyDescent="0.2">
      <c r="A446" s="1" t="s">
        <v>280</v>
      </c>
      <c r="B446" s="1" t="s">
        <v>3898</v>
      </c>
      <c r="C446" s="1">
        <v>3</v>
      </c>
      <c r="D446">
        <v>8058741308</v>
      </c>
      <c r="E446">
        <v>0</v>
      </c>
    </row>
    <row r="447" spans="1:5" ht="15" x14ac:dyDescent="0.2">
      <c r="A447" s="1" t="s">
        <v>280</v>
      </c>
      <c r="B447" s="1" t="s">
        <v>1686</v>
      </c>
      <c r="C447" s="1">
        <v>3</v>
      </c>
      <c r="D447">
        <v>8058741308</v>
      </c>
      <c r="E447">
        <v>0</v>
      </c>
    </row>
    <row r="448" spans="1:5" ht="15" x14ac:dyDescent="0.2">
      <c r="A448" s="1" t="s">
        <v>280</v>
      </c>
      <c r="B448" s="1" t="s">
        <v>219</v>
      </c>
      <c r="C448" s="1">
        <v>3</v>
      </c>
      <c r="D448">
        <v>8058741308</v>
      </c>
      <c r="E448">
        <v>0</v>
      </c>
    </row>
    <row r="449" spans="1:5" ht="15" x14ac:dyDescent="0.2">
      <c r="A449" s="1" t="s">
        <v>280</v>
      </c>
      <c r="B449" s="1" t="s">
        <v>1736</v>
      </c>
      <c r="C449" s="1">
        <v>3</v>
      </c>
      <c r="D449">
        <v>8058741308</v>
      </c>
      <c r="E449">
        <v>0</v>
      </c>
    </row>
    <row r="450" spans="1:5" ht="15" x14ac:dyDescent="0.2">
      <c r="A450" s="1" t="s">
        <v>280</v>
      </c>
      <c r="B450" s="1" t="s">
        <v>222</v>
      </c>
      <c r="C450" s="1">
        <v>3</v>
      </c>
      <c r="D450">
        <v>8058741308</v>
      </c>
      <c r="E450">
        <v>0</v>
      </c>
    </row>
    <row r="451" spans="1:5" ht="15" x14ac:dyDescent="0.2">
      <c r="A451" s="1" t="s">
        <v>280</v>
      </c>
      <c r="B451" s="1" t="s">
        <v>3874</v>
      </c>
      <c r="C451" s="1">
        <v>4</v>
      </c>
      <c r="D451">
        <v>7466187775</v>
      </c>
      <c r="E451">
        <v>0</v>
      </c>
    </row>
    <row r="452" spans="1:5" ht="15" x14ac:dyDescent="0.2">
      <c r="A452" s="1" t="s">
        <v>280</v>
      </c>
      <c r="B452" s="1" t="s">
        <v>1925</v>
      </c>
      <c r="C452" s="1">
        <v>4</v>
      </c>
      <c r="D452">
        <v>7466187775</v>
      </c>
      <c r="E452">
        <v>0</v>
      </c>
    </row>
    <row r="453" spans="1:5" ht="15" x14ac:dyDescent="0.2">
      <c r="A453" s="1" t="s">
        <v>280</v>
      </c>
      <c r="B453" s="1" t="s">
        <v>223</v>
      </c>
      <c r="C453" s="1">
        <v>5</v>
      </c>
      <c r="D453">
        <v>8056597048</v>
      </c>
      <c r="E453">
        <v>0</v>
      </c>
    </row>
    <row r="454" spans="1:5" ht="15" x14ac:dyDescent="0.2">
      <c r="A454" s="1" t="s">
        <v>280</v>
      </c>
      <c r="B454" s="1" t="s">
        <v>224</v>
      </c>
      <c r="C454" s="1">
        <v>5</v>
      </c>
      <c r="D454">
        <v>8056597048</v>
      </c>
      <c r="E454">
        <v>0</v>
      </c>
    </row>
    <row r="455" spans="1:5" ht="15" x14ac:dyDescent="0.2">
      <c r="A455" s="1" t="s">
        <v>280</v>
      </c>
      <c r="B455" s="1" t="s">
        <v>1912</v>
      </c>
      <c r="C455" s="1">
        <v>5</v>
      </c>
      <c r="D455">
        <v>8056597048</v>
      </c>
      <c r="E455">
        <v>0</v>
      </c>
    </row>
    <row r="456" spans="1:5" ht="15" x14ac:dyDescent="0.2">
      <c r="A456" s="1" t="s">
        <v>280</v>
      </c>
      <c r="B456" s="1" t="s">
        <v>1788</v>
      </c>
      <c r="C456" s="1">
        <v>6</v>
      </c>
      <c r="D456">
        <v>7754702562</v>
      </c>
      <c r="E456">
        <v>0</v>
      </c>
    </row>
    <row r="457" spans="1:5" ht="15" x14ac:dyDescent="0.2">
      <c r="A457" s="1" t="s">
        <v>280</v>
      </c>
      <c r="B457" s="1" t="s">
        <v>204</v>
      </c>
      <c r="C457" s="1">
        <v>6</v>
      </c>
      <c r="D457">
        <v>7754702562</v>
      </c>
      <c r="E457">
        <v>0</v>
      </c>
    </row>
    <row r="458" spans="1:5" ht="15" x14ac:dyDescent="0.2">
      <c r="A458" s="1" t="s">
        <v>280</v>
      </c>
      <c r="B458" s="1" t="s">
        <v>206</v>
      </c>
      <c r="C458" s="1">
        <v>6</v>
      </c>
      <c r="D458">
        <v>7754702562</v>
      </c>
      <c r="E458">
        <v>0</v>
      </c>
    </row>
    <row r="459" spans="1:5" ht="15" x14ac:dyDescent="0.2">
      <c r="A459" s="1" t="s">
        <v>280</v>
      </c>
      <c r="B459" s="1" t="s">
        <v>1646</v>
      </c>
      <c r="C459" s="1">
        <v>7</v>
      </c>
      <c r="D459">
        <v>7206499589</v>
      </c>
      <c r="E459">
        <v>0</v>
      </c>
    </row>
    <row r="460" spans="1:5" ht="15" x14ac:dyDescent="0.2">
      <c r="A460" s="1" t="s">
        <v>280</v>
      </c>
      <c r="B460" s="1" t="s">
        <v>1985</v>
      </c>
      <c r="C460" s="1">
        <v>7</v>
      </c>
      <c r="D460">
        <v>7206499589</v>
      </c>
      <c r="E460">
        <v>0</v>
      </c>
    </row>
    <row r="461" spans="1:5" ht="15" x14ac:dyDescent="0.2">
      <c r="A461" s="1" t="s">
        <v>280</v>
      </c>
      <c r="B461" s="1" t="s">
        <v>1760</v>
      </c>
      <c r="C461" s="1">
        <v>7</v>
      </c>
      <c r="D461">
        <v>7206499589</v>
      </c>
      <c r="E461">
        <v>0</v>
      </c>
    </row>
    <row r="462" spans="1:5" ht="15" x14ac:dyDescent="0.2">
      <c r="A462" s="1" t="s">
        <v>280</v>
      </c>
      <c r="B462" s="1" t="s">
        <v>772</v>
      </c>
      <c r="C462" s="1">
        <v>8</v>
      </c>
      <c r="D462">
        <v>7979204859</v>
      </c>
      <c r="E462">
        <v>0</v>
      </c>
    </row>
    <row r="463" spans="1:5" ht="15" x14ac:dyDescent="0.2">
      <c r="A463" s="1" t="s">
        <v>280</v>
      </c>
      <c r="B463" s="1" t="s">
        <v>783</v>
      </c>
      <c r="C463" s="1">
        <v>8</v>
      </c>
      <c r="D463">
        <v>7979204859</v>
      </c>
      <c r="E463">
        <v>0</v>
      </c>
    </row>
    <row r="464" spans="1:5" ht="15" x14ac:dyDescent="0.2">
      <c r="A464" s="1" t="s">
        <v>280</v>
      </c>
      <c r="B464" s="1" t="s">
        <v>225</v>
      </c>
      <c r="C464" s="1">
        <v>8</v>
      </c>
      <c r="D464">
        <v>7979204859</v>
      </c>
      <c r="E464">
        <v>0</v>
      </c>
    </row>
    <row r="465" spans="1:5" ht="15" x14ac:dyDescent="0.2">
      <c r="A465" s="1" t="s">
        <v>280</v>
      </c>
      <c r="B465" s="1" t="s">
        <v>3877</v>
      </c>
      <c r="C465" s="1">
        <v>8</v>
      </c>
      <c r="D465">
        <v>7979204859</v>
      </c>
      <c r="E465">
        <v>0</v>
      </c>
    </row>
    <row r="466" spans="1:5" ht="15" x14ac:dyDescent="0.2">
      <c r="A466" s="1" t="s">
        <v>280</v>
      </c>
      <c r="B466" s="1" t="s">
        <v>1735</v>
      </c>
      <c r="C466" s="1">
        <v>9</v>
      </c>
      <c r="D466">
        <v>7825170787</v>
      </c>
      <c r="E466">
        <v>0</v>
      </c>
    </row>
    <row r="467" spans="1:5" ht="15" x14ac:dyDescent="0.2">
      <c r="A467" s="1" t="s">
        <v>280</v>
      </c>
      <c r="B467" s="1" t="s">
        <v>207</v>
      </c>
      <c r="C467" s="1">
        <v>9</v>
      </c>
      <c r="D467">
        <v>7825170787</v>
      </c>
      <c r="E467">
        <v>0</v>
      </c>
    </row>
    <row r="468" spans="1:5" ht="15" x14ac:dyDescent="0.2">
      <c r="A468" s="1" t="s">
        <v>280</v>
      </c>
      <c r="B468" s="1" t="s">
        <v>3899</v>
      </c>
      <c r="C468" s="1">
        <v>9</v>
      </c>
      <c r="D468">
        <v>7825170787</v>
      </c>
      <c r="E468">
        <v>0</v>
      </c>
    </row>
    <row r="469" spans="1:5" ht="15" x14ac:dyDescent="0.2">
      <c r="A469" s="1" t="s">
        <v>280</v>
      </c>
      <c r="B469" s="1" t="s">
        <v>3900</v>
      </c>
      <c r="C469" s="1">
        <v>9</v>
      </c>
      <c r="D469">
        <v>7825170787</v>
      </c>
      <c r="E469">
        <v>0</v>
      </c>
    </row>
    <row r="470" spans="1:5" ht="15" x14ac:dyDescent="0.2">
      <c r="A470" s="1" t="s">
        <v>280</v>
      </c>
      <c r="B470" s="1" t="s">
        <v>1883</v>
      </c>
      <c r="C470" s="1">
        <v>10</v>
      </c>
      <c r="D470">
        <v>7311681858</v>
      </c>
      <c r="E470">
        <v>0</v>
      </c>
    </row>
    <row r="471" spans="1:5" ht="15" x14ac:dyDescent="0.2">
      <c r="A471" s="1" t="s">
        <v>280</v>
      </c>
      <c r="B471" s="1" t="s">
        <v>211</v>
      </c>
      <c r="C471" s="1">
        <v>10</v>
      </c>
      <c r="D471">
        <v>7311681858</v>
      </c>
      <c r="E471">
        <v>0</v>
      </c>
    </row>
    <row r="472" spans="1:5" ht="15" x14ac:dyDescent="0.2">
      <c r="A472" s="1" t="s">
        <v>280</v>
      </c>
      <c r="B472" s="1" t="s">
        <v>212</v>
      </c>
      <c r="C472" s="1">
        <v>10</v>
      </c>
      <c r="D472">
        <v>7311681858</v>
      </c>
      <c r="E472">
        <v>0</v>
      </c>
    </row>
    <row r="473" spans="1:5" ht="15" x14ac:dyDescent="0.2">
      <c r="A473" s="1" t="s">
        <v>280</v>
      </c>
      <c r="B473" s="1" t="s">
        <v>1657</v>
      </c>
      <c r="C473" s="1">
        <v>11</v>
      </c>
      <c r="D473">
        <v>7792423778</v>
      </c>
      <c r="E473">
        <v>0</v>
      </c>
    </row>
    <row r="474" spans="1:5" ht="15" x14ac:dyDescent="0.2">
      <c r="A474" s="1" t="s">
        <v>280</v>
      </c>
      <c r="B474" s="1" t="s">
        <v>229</v>
      </c>
      <c r="C474" s="1">
        <v>11</v>
      </c>
      <c r="D474">
        <v>7792423778</v>
      </c>
      <c r="E474">
        <v>0</v>
      </c>
    </row>
    <row r="475" spans="1:5" ht="15" x14ac:dyDescent="0.2">
      <c r="A475" s="1" t="s">
        <v>280</v>
      </c>
      <c r="B475" s="1" t="s">
        <v>227</v>
      </c>
      <c r="C475" s="1">
        <v>11</v>
      </c>
      <c r="D475">
        <v>7792423778</v>
      </c>
      <c r="E475">
        <v>0</v>
      </c>
    </row>
    <row r="476" spans="1:5" ht="15" x14ac:dyDescent="0.2">
      <c r="A476" s="1" t="s">
        <v>280</v>
      </c>
      <c r="B476" s="1" t="s">
        <v>231</v>
      </c>
      <c r="C476" s="1">
        <v>11</v>
      </c>
      <c r="D476">
        <v>7792423778</v>
      </c>
      <c r="E476">
        <v>0</v>
      </c>
    </row>
    <row r="477" spans="1:5" ht="15" x14ac:dyDescent="0.2">
      <c r="A477" s="1" t="s">
        <v>280</v>
      </c>
      <c r="B477" s="1" t="s">
        <v>210</v>
      </c>
      <c r="C477" s="1">
        <v>11</v>
      </c>
      <c r="D477">
        <v>7792423778</v>
      </c>
      <c r="E477">
        <v>0</v>
      </c>
    </row>
    <row r="478" spans="1:5" ht="15" x14ac:dyDescent="0.2">
      <c r="A478" s="1" t="s">
        <v>280</v>
      </c>
      <c r="B478" s="1" t="s">
        <v>1927</v>
      </c>
      <c r="C478" s="1">
        <v>12</v>
      </c>
      <c r="D478">
        <v>8495196751</v>
      </c>
      <c r="E478">
        <v>0</v>
      </c>
    </row>
    <row r="479" spans="1:5" ht="15" x14ac:dyDescent="0.2">
      <c r="A479" s="1" t="s">
        <v>280</v>
      </c>
      <c r="B479" s="1" t="s">
        <v>409</v>
      </c>
      <c r="C479" s="1">
        <v>13</v>
      </c>
      <c r="D479">
        <v>7892056571</v>
      </c>
      <c r="E479">
        <v>0</v>
      </c>
    </row>
    <row r="480" spans="1:5" ht="15" x14ac:dyDescent="0.2">
      <c r="A480" s="1" t="s">
        <v>280</v>
      </c>
      <c r="B480" s="1" t="s">
        <v>1879</v>
      </c>
      <c r="C480" s="1">
        <v>13</v>
      </c>
      <c r="D480">
        <v>7892056571</v>
      </c>
      <c r="E480">
        <v>0</v>
      </c>
    </row>
    <row r="481" spans="1:5" ht="15" x14ac:dyDescent="0.2">
      <c r="A481" s="1" t="s">
        <v>280</v>
      </c>
      <c r="B481" s="1" t="s">
        <v>1910</v>
      </c>
      <c r="C481" s="1">
        <v>13</v>
      </c>
      <c r="D481">
        <v>7892056571</v>
      </c>
      <c r="E481">
        <v>0</v>
      </c>
    </row>
    <row r="482" spans="1:5" ht="15" x14ac:dyDescent="0.2">
      <c r="A482" s="1" t="s">
        <v>280</v>
      </c>
      <c r="B482" s="1" t="s">
        <v>3897</v>
      </c>
      <c r="C482" s="1">
        <v>13</v>
      </c>
      <c r="D482">
        <v>7892056571</v>
      </c>
      <c r="E482">
        <v>0</v>
      </c>
    </row>
    <row r="483" spans="1:5" ht="15" x14ac:dyDescent="0.2">
      <c r="A483" s="1" t="s">
        <v>280</v>
      </c>
      <c r="B483" s="1" t="s">
        <v>209</v>
      </c>
      <c r="C483" s="1">
        <v>14</v>
      </c>
      <c r="D483">
        <v>8354109086</v>
      </c>
      <c r="E483">
        <v>0</v>
      </c>
    </row>
    <row r="484" spans="1:5" ht="15" x14ac:dyDescent="0.2">
      <c r="A484" s="1" t="s">
        <v>280</v>
      </c>
      <c r="B484" s="1" t="s">
        <v>214</v>
      </c>
      <c r="C484" s="1">
        <v>15</v>
      </c>
      <c r="D484">
        <v>8132164780</v>
      </c>
      <c r="E484">
        <v>0</v>
      </c>
    </row>
    <row r="485" spans="1:5" ht="15" x14ac:dyDescent="0.2">
      <c r="A485" s="1" t="s">
        <v>280</v>
      </c>
      <c r="B485" s="1" t="s">
        <v>215</v>
      </c>
      <c r="C485" s="1">
        <v>15</v>
      </c>
      <c r="D485">
        <v>8132164780</v>
      </c>
      <c r="E485">
        <v>0</v>
      </c>
    </row>
    <row r="486" spans="1:5" ht="15" x14ac:dyDescent="0.2">
      <c r="A486" s="1" t="s">
        <v>280</v>
      </c>
      <c r="B486" s="1" t="s">
        <v>1851</v>
      </c>
      <c r="C486" s="1">
        <v>15</v>
      </c>
      <c r="D486">
        <v>8132164780</v>
      </c>
      <c r="E486">
        <v>0</v>
      </c>
    </row>
    <row r="487" spans="1:5" ht="15" x14ac:dyDescent="0.2">
      <c r="A487" s="1" t="s">
        <v>280</v>
      </c>
      <c r="B487" s="1" t="s">
        <v>1856</v>
      </c>
      <c r="C487" s="1">
        <v>16</v>
      </c>
      <c r="D487">
        <v>8099490274</v>
      </c>
      <c r="E487">
        <v>0</v>
      </c>
    </row>
    <row r="488" spans="1:5" ht="15" x14ac:dyDescent="0.2">
      <c r="A488" s="1" t="s">
        <v>280</v>
      </c>
      <c r="B488" s="1" t="s">
        <v>2109</v>
      </c>
      <c r="C488" s="1">
        <v>16</v>
      </c>
      <c r="D488">
        <v>8099490274</v>
      </c>
      <c r="E488">
        <v>0</v>
      </c>
    </row>
    <row r="489" spans="1:5" ht="15" x14ac:dyDescent="0.2">
      <c r="A489" s="1" t="s">
        <v>280</v>
      </c>
      <c r="B489" s="1" t="s">
        <v>2110</v>
      </c>
      <c r="C489" s="1">
        <v>16</v>
      </c>
      <c r="D489">
        <v>8099490274</v>
      </c>
      <c r="E489">
        <v>0</v>
      </c>
    </row>
    <row r="490" spans="1:5" ht="15" x14ac:dyDescent="0.2">
      <c r="A490" s="1" t="s">
        <v>280</v>
      </c>
      <c r="B490" s="1" t="s">
        <v>220</v>
      </c>
      <c r="C490" s="1">
        <v>16</v>
      </c>
      <c r="D490">
        <v>8099490274</v>
      </c>
      <c r="E490">
        <v>0</v>
      </c>
    </row>
    <row r="491" spans="1:5" ht="15" x14ac:dyDescent="0.2">
      <c r="A491" s="1" t="s">
        <v>280</v>
      </c>
      <c r="B491" s="1" t="s">
        <v>221</v>
      </c>
      <c r="C491" s="1">
        <v>16</v>
      </c>
      <c r="D491">
        <v>8099490274</v>
      </c>
      <c r="E491">
        <v>0</v>
      </c>
    </row>
    <row r="492" spans="1:5" ht="15" x14ac:dyDescent="0.2">
      <c r="A492" s="1" t="s">
        <v>280</v>
      </c>
      <c r="B492" s="1" t="s">
        <v>2122</v>
      </c>
      <c r="C492" s="1">
        <v>17</v>
      </c>
      <c r="D492">
        <v>10703988986</v>
      </c>
      <c r="E492">
        <v>0</v>
      </c>
    </row>
    <row r="493" spans="1:5" ht="15" x14ac:dyDescent="0.2">
      <c r="A493" s="1" t="s">
        <v>280</v>
      </c>
      <c r="B493" s="1" t="s">
        <v>1637</v>
      </c>
      <c r="C493" s="1">
        <v>17</v>
      </c>
      <c r="D493">
        <v>10703988986</v>
      </c>
      <c r="E493">
        <v>0</v>
      </c>
    </row>
    <row r="494" spans="1:5" ht="15" x14ac:dyDescent="0.2">
      <c r="A494" s="1" t="s">
        <v>280</v>
      </c>
      <c r="B494" s="1" t="s">
        <v>3888</v>
      </c>
      <c r="C494" s="1">
        <v>17</v>
      </c>
      <c r="D494">
        <v>10703988986</v>
      </c>
      <c r="E494">
        <v>0</v>
      </c>
    </row>
    <row r="495" spans="1:5" ht="15" x14ac:dyDescent="0.2">
      <c r="A495" s="1" t="s">
        <v>280</v>
      </c>
      <c r="B495" s="1" t="s">
        <v>1813</v>
      </c>
      <c r="C495" s="1">
        <v>17</v>
      </c>
      <c r="D495">
        <v>10703988986</v>
      </c>
      <c r="E495">
        <v>0</v>
      </c>
    </row>
    <row r="496" spans="1:5" ht="15" x14ac:dyDescent="0.2">
      <c r="A496" s="1" t="s">
        <v>280</v>
      </c>
      <c r="B496" s="1" t="s">
        <v>2123</v>
      </c>
      <c r="C496" s="1">
        <v>17</v>
      </c>
      <c r="D496">
        <v>10703988986</v>
      </c>
      <c r="E496">
        <v>0</v>
      </c>
    </row>
    <row r="497" spans="1:5" ht="15" x14ac:dyDescent="0.2">
      <c r="A497" s="1" t="s">
        <v>284</v>
      </c>
      <c r="B497" s="1" t="s">
        <v>285</v>
      </c>
      <c r="C497" s="1">
        <v>1</v>
      </c>
      <c r="D497">
        <v>2220240</v>
      </c>
      <c r="E497">
        <v>0</v>
      </c>
    </row>
    <row r="498" spans="1:5" ht="15" x14ac:dyDescent="0.2">
      <c r="A498" s="1" t="s">
        <v>284</v>
      </c>
      <c r="B498" s="1" t="s">
        <v>1685</v>
      </c>
      <c r="C498" s="1">
        <v>2</v>
      </c>
      <c r="D498">
        <v>25533440</v>
      </c>
      <c r="E498">
        <v>0</v>
      </c>
    </row>
    <row r="499" spans="1:5" ht="15" x14ac:dyDescent="0.2">
      <c r="A499" s="1" t="s">
        <v>290</v>
      </c>
      <c r="B499" s="1" t="s">
        <v>3898</v>
      </c>
      <c r="C499" s="1">
        <v>1</v>
      </c>
      <c r="D499">
        <v>9685967458</v>
      </c>
      <c r="E499">
        <v>0</v>
      </c>
    </row>
    <row r="500" spans="1:5" ht="15" x14ac:dyDescent="0.2">
      <c r="A500" s="1" t="s">
        <v>290</v>
      </c>
      <c r="B500" s="1" t="s">
        <v>1686</v>
      </c>
      <c r="C500" s="1">
        <v>1</v>
      </c>
      <c r="D500">
        <v>9685967458</v>
      </c>
      <c r="E500">
        <v>0</v>
      </c>
    </row>
    <row r="501" spans="1:5" ht="15" x14ac:dyDescent="0.2">
      <c r="A501" s="1" t="s">
        <v>290</v>
      </c>
      <c r="B501" s="1" t="s">
        <v>219</v>
      </c>
      <c r="C501" s="1">
        <v>1</v>
      </c>
      <c r="D501">
        <v>9685967458</v>
      </c>
      <c r="E501">
        <v>0</v>
      </c>
    </row>
    <row r="502" spans="1:5" ht="15" x14ac:dyDescent="0.2">
      <c r="A502" s="1" t="s">
        <v>290</v>
      </c>
      <c r="B502" s="1" t="s">
        <v>1736</v>
      </c>
      <c r="C502" s="1">
        <v>1</v>
      </c>
      <c r="D502">
        <v>9685967458</v>
      </c>
      <c r="E502">
        <v>0</v>
      </c>
    </row>
    <row r="503" spans="1:5" ht="15" x14ac:dyDescent="0.2">
      <c r="A503" s="1" t="s">
        <v>290</v>
      </c>
      <c r="B503" s="1" t="s">
        <v>222</v>
      </c>
      <c r="C503" s="1">
        <v>1</v>
      </c>
      <c r="D503">
        <v>9685967458</v>
      </c>
      <c r="E503">
        <v>0</v>
      </c>
    </row>
    <row r="504" spans="1:5" ht="15" x14ac:dyDescent="0.2">
      <c r="A504" s="1" t="s">
        <v>290</v>
      </c>
      <c r="B504" s="1" t="s">
        <v>1788</v>
      </c>
      <c r="C504" s="1">
        <v>2</v>
      </c>
      <c r="D504">
        <v>7465003534</v>
      </c>
      <c r="E504">
        <v>0</v>
      </c>
    </row>
    <row r="505" spans="1:5" ht="15" x14ac:dyDescent="0.2">
      <c r="A505" s="1" t="s">
        <v>290</v>
      </c>
      <c r="B505" s="1" t="s">
        <v>204</v>
      </c>
      <c r="C505" s="1">
        <v>2</v>
      </c>
      <c r="D505">
        <v>7465003534</v>
      </c>
      <c r="E505">
        <v>0</v>
      </c>
    </row>
    <row r="506" spans="1:5" ht="15" x14ac:dyDescent="0.2">
      <c r="A506" s="1" t="s">
        <v>290</v>
      </c>
      <c r="B506" s="1" t="s">
        <v>206</v>
      </c>
      <c r="C506" s="1">
        <v>2</v>
      </c>
      <c r="D506">
        <v>7465003534</v>
      </c>
      <c r="E506">
        <v>0</v>
      </c>
    </row>
    <row r="507" spans="1:5" ht="15" x14ac:dyDescent="0.2">
      <c r="A507" s="1" t="s">
        <v>290</v>
      </c>
      <c r="B507" s="1" t="s">
        <v>246</v>
      </c>
      <c r="C507" s="1">
        <v>3</v>
      </c>
      <c r="D507">
        <v>6833817908</v>
      </c>
      <c r="E507">
        <v>0</v>
      </c>
    </row>
    <row r="508" spans="1:5" ht="15" x14ac:dyDescent="0.2">
      <c r="A508" s="1" t="s">
        <v>290</v>
      </c>
      <c r="B508" s="1" t="s">
        <v>3878</v>
      </c>
      <c r="C508" s="1">
        <v>3</v>
      </c>
      <c r="D508">
        <v>6833817908</v>
      </c>
      <c r="E508">
        <v>0</v>
      </c>
    </row>
    <row r="509" spans="1:5" ht="15" x14ac:dyDescent="0.2">
      <c r="A509" s="1" t="s">
        <v>290</v>
      </c>
      <c r="B509" s="1" t="s">
        <v>1657</v>
      </c>
      <c r="C509" s="1">
        <v>4</v>
      </c>
      <c r="D509">
        <v>11469266544</v>
      </c>
      <c r="E509">
        <v>0</v>
      </c>
    </row>
    <row r="510" spans="1:5" ht="15" x14ac:dyDescent="0.2">
      <c r="A510" s="1" t="s">
        <v>290</v>
      </c>
      <c r="B510" s="1" t="s">
        <v>229</v>
      </c>
      <c r="C510" s="1">
        <v>4</v>
      </c>
      <c r="D510">
        <v>11469266544</v>
      </c>
      <c r="E510">
        <v>0</v>
      </c>
    </row>
    <row r="511" spans="1:5" ht="15" x14ac:dyDescent="0.2">
      <c r="A511" s="1" t="s">
        <v>290</v>
      </c>
      <c r="B511" s="1" t="s">
        <v>227</v>
      </c>
      <c r="C511" s="1">
        <v>4</v>
      </c>
      <c r="D511">
        <v>11469266544</v>
      </c>
      <c r="E511">
        <v>0</v>
      </c>
    </row>
    <row r="512" spans="1:5" ht="15" x14ac:dyDescent="0.2">
      <c r="A512" s="1" t="s">
        <v>290</v>
      </c>
      <c r="B512" s="1" t="s">
        <v>231</v>
      </c>
      <c r="C512" s="1">
        <v>4</v>
      </c>
      <c r="D512">
        <v>11469266544</v>
      </c>
      <c r="E512">
        <v>0</v>
      </c>
    </row>
    <row r="513" spans="1:5" ht="15" x14ac:dyDescent="0.2">
      <c r="A513" s="1" t="s">
        <v>290</v>
      </c>
      <c r="B513" s="1" t="s">
        <v>210</v>
      </c>
      <c r="C513" s="1">
        <v>4</v>
      </c>
      <c r="D513">
        <v>11469266544</v>
      </c>
      <c r="E513">
        <v>0</v>
      </c>
    </row>
    <row r="514" spans="1:5" ht="15" x14ac:dyDescent="0.2">
      <c r="A514" s="1" t="s">
        <v>290</v>
      </c>
      <c r="B514" s="1" t="s">
        <v>1927</v>
      </c>
      <c r="C514" s="1">
        <v>5</v>
      </c>
      <c r="D514">
        <v>8750312271</v>
      </c>
      <c r="E514">
        <v>0</v>
      </c>
    </row>
    <row r="515" spans="1:5" ht="15" x14ac:dyDescent="0.2">
      <c r="A515" s="1" t="s">
        <v>290</v>
      </c>
      <c r="B515" s="1" t="s">
        <v>223</v>
      </c>
      <c r="C515" s="1">
        <v>6</v>
      </c>
      <c r="D515">
        <v>7960334552</v>
      </c>
      <c r="E515">
        <v>0</v>
      </c>
    </row>
    <row r="516" spans="1:5" ht="15" x14ac:dyDescent="0.2">
      <c r="A516" s="1" t="s">
        <v>290</v>
      </c>
      <c r="B516" s="1" t="s">
        <v>224</v>
      </c>
      <c r="C516" s="1">
        <v>6</v>
      </c>
      <c r="D516">
        <v>7960334552</v>
      </c>
      <c r="E516">
        <v>0</v>
      </c>
    </row>
    <row r="517" spans="1:5" ht="15" x14ac:dyDescent="0.2">
      <c r="A517" s="1" t="s">
        <v>290</v>
      </c>
      <c r="B517" s="1" t="s">
        <v>1912</v>
      </c>
      <c r="C517" s="1">
        <v>6</v>
      </c>
      <c r="D517">
        <v>7960334552</v>
      </c>
      <c r="E517">
        <v>0</v>
      </c>
    </row>
    <row r="518" spans="1:5" ht="15" x14ac:dyDescent="0.2">
      <c r="A518" s="1" t="s">
        <v>290</v>
      </c>
      <c r="B518" s="1" t="s">
        <v>1883</v>
      </c>
      <c r="C518" s="1">
        <v>7</v>
      </c>
      <c r="D518">
        <v>7997623503</v>
      </c>
      <c r="E518">
        <v>0</v>
      </c>
    </row>
    <row r="519" spans="1:5" ht="15" x14ac:dyDescent="0.2">
      <c r="A519" s="1" t="s">
        <v>290</v>
      </c>
      <c r="B519" s="1" t="s">
        <v>211</v>
      </c>
      <c r="C519" s="1">
        <v>7</v>
      </c>
      <c r="D519">
        <v>7997623503</v>
      </c>
      <c r="E519">
        <v>0</v>
      </c>
    </row>
    <row r="520" spans="1:5" ht="15" x14ac:dyDescent="0.2">
      <c r="A520" s="1" t="s">
        <v>290</v>
      </c>
      <c r="B520" s="1" t="s">
        <v>1995</v>
      </c>
      <c r="C520" s="1">
        <v>7</v>
      </c>
      <c r="D520">
        <v>7997623503</v>
      </c>
      <c r="E520">
        <v>0</v>
      </c>
    </row>
    <row r="521" spans="1:5" ht="15" x14ac:dyDescent="0.2">
      <c r="A521" s="1" t="s">
        <v>290</v>
      </c>
      <c r="B521" s="1" t="s">
        <v>212</v>
      </c>
      <c r="C521" s="1">
        <v>7</v>
      </c>
      <c r="D521">
        <v>7997623503</v>
      </c>
      <c r="E521">
        <v>0</v>
      </c>
    </row>
    <row r="522" spans="1:5" ht="15" x14ac:dyDescent="0.2">
      <c r="A522" s="1" t="s">
        <v>290</v>
      </c>
      <c r="B522" s="1" t="s">
        <v>1735</v>
      </c>
      <c r="C522" s="1">
        <v>8</v>
      </c>
      <c r="D522">
        <v>7579682256</v>
      </c>
      <c r="E522">
        <v>0</v>
      </c>
    </row>
    <row r="523" spans="1:5" ht="15" x14ac:dyDescent="0.2">
      <c r="A523" s="1" t="s">
        <v>290</v>
      </c>
      <c r="B523" s="1" t="s">
        <v>207</v>
      </c>
      <c r="C523" s="1">
        <v>8</v>
      </c>
      <c r="D523">
        <v>7579682256</v>
      </c>
      <c r="E523">
        <v>0</v>
      </c>
    </row>
    <row r="524" spans="1:5" ht="15" x14ac:dyDescent="0.2">
      <c r="A524" s="1" t="s">
        <v>290</v>
      </c>
      <c r="B524" s="1" t="s">
        <v>3899</v>
      </c>
      <c r="C524" s="1">
        <v>8</v>
      </c>
      <c r="D524">
        <v>7579682256</v>
      </c>
      <c r="E524">
        <v>0</v>
      </c>
    </row>
    <row r="525" spans="1:5" ht="15" x14ac:dyDescent="0.2">
      <c r="A525" s="1" t="s">
        <v>290</v>
      </c>
      <c r="B525" s="1" t="s">
        <v>3900</v>
      </c>
      <c r="C525" s="1">
        <v>8</v>
      </c>
      <c r="D525">
        <v>7579682256</v>
      </c>
      <c r="E525">
        <v>0</v>
      </c>
    </row>
    <row r="526" spans="1:5" ht="15" x14ac:dyDescent="0.2">
      <c r="A526" s="1" t="s">
        <v>290</v>
      </c>
      <c r="B526" s="1" t="s">
        <v>209</v>
      </c>
      <c r="C526" s="1">
        <v>9</v>
      </c>
      <c r="D526">
        <v>7465003534</v>
      </c>
      <c r="E526">
        <v>0</v>
      </c>
    </row>
    <row r="527" spans="1:5" ht="15" x14ac:dyDescent="0.2">
      <c r="A527" s="1" t="s">
        <v>290</v>
      </c>
      <c r="B527" s="1" t="s">
        <v>1646</v>
      </c>
      <c r="C527" s="1">
        <v>10</v>
      </c>
      <c r="D527">
        <v>7359204570</v>
      </c>
      <c r="E527">
        <v>0</v>
      </c>
    </row>
    <row r="528" spans="1:5" ht="15" x14ac:dyDescent="0.2">
      <c r="A528" s="1" t="s">
        <v>290</v>
      </c>
      <c r="B528" s="1" t="s">
        <v>1985</v>
      </c>
      <c r="C528" s="1">
        <v>10</v>
      </c>
      <c r="D528">
        <v>7359204570</v>
      </c>
      <c r="E528">
        <v>0</v>
      </c>
    </row>
    <row r="529" spans="1:5" ht="15" x14ac:dyDescent="0.2">
      <c r="A529" s="1" t="s">
        <v>290</v>
      </c>
      <c r="B529" s="1" t="s">
        <v>1760</v>
      </c>
      <c r="C529" s="1">
        <v>10</v>
      </c>
      <c r="D529">
        <v>7359204570</v>
      </c>
      <c r="E529">
        <v>0</v>
      </c>
    </row>
    <row r="530" spans="1:5" ht="15" x14ac:dyDescent="0.2">
      <c r="A530" s="1" t="s">
        <v>290</v>
      </c>
      <c r="B530" s="1" t="s">
        <v>2097</v>
      </c>
      <c r="C530" s="1">
        <v>11</v>
      </c>
      <c r="D530">
        <v>11469266544</v>
      </c>
      <c r="E530">
        <v>0</v>
      </c>
    </row>
    <row r="531" spans="1:5" ht="15" x14ac:dyDescent="0.2">
      <c r="A531" s="1" t="s">
        <v>290</v>
      </c>
      <c r="B531" s="1" t="s">
        <v>409</v>
      </c>
      <c r="C531" s="1">
        <v>12</v>
      </c>
      <c r="D531">
        <v>9750312271</v>
      </c>
      <c r="E531">
        <v>0</v>
      </c>
    </row>
    <row r="532" spans="1:5" ht="15" x14ac:dyDescent="0.2">
      <c r="A532" s="1" t="s">
        <v>290</v>
      </c>
      <c r="B532" s="1" t="s">
        <v>1879</v>
      </c>
      <c r="C532" s="1">
        <v>12</v>
      </c>
      <c r="D532">
        <v>9750312271</v>
      </c>
      <c r="E532">
        <v>0</v>
      </c>
    </row>
    <row r="533" spans="1:5" ht="15" x14ac:dyDescent="0.2">
      <c r="A533" s="1" t="s">
        <v>290</v>
      </c>
      <c r="B533" s="1" t="s">
        <v>1910</v>
      </c>
      <c r="C533" s="1">
        <v>12</v>
      </c>
      <c r="D533">
        <v>9750312271</v>
      </c>
      <c r="E533">
        <v>0</v>
      </c>
    </row>
    <row r="534" spans="1:5" ht="15" x14ac:dyDescent="0.2">
      <c r="A534" s="1" t="s">
        <v>290</v>
      </c>
      <c r="B534" s="1" t="s">
        <v>3897</v>
      </c>
      <c r="C534" s="1">
        <v>12</v>
      </c>
      <c r="D534">
        <v>9750312271</v>
      </c>
      <c r="E534">
        <v>0</v>
      </c>
    </row>
    <row r="535" spans="1:5" ht="15" x14ac:dyDescent="0.2">
      <c r="A535" s="1" t="s">
        <v>290</v>
      </c>
      <c r="B535" s="1" t="s">
        <v>216</v>
      </c>
      <c r="C535" s="1">
        <v>13</v>
      </c>
      <c r="D535">
        <v>7960334552</v>
      </c>
      <c r="E535">
        <v>0</v>
      </c>
    </row>
    <row r="536" spans="1:5" ht="15" x14ac:dyDescent="0.2">
      <c r="A536" s="1" t="s">
        <v>290</v>
      </c>
      <c r="B536" s="1" t="s">
        <v>1787</v>
      </c>
      <c r="C536" s="1">
        <v>13</v>
      </c>
      <c r="D536">
        <v>7960334552</v>
      </c>
      <c r="E536">
        <v>0</v>
      </c>
    </row>
    <row r="537" spans="1:5" ht="15" x14ac:dyDescent="0.2">
      <c r="A537" s="1" t="s">
        <v>290</v>
      </c>
      <c r="B537" s="1" t="s">
        <v>214</v>
      </c>
      <c r="C537" s="1">
        <v>15</v>
      </c>
      <c r="D537">
        <v>7997623503</v>
      </c>
      <c r="E537">
        <v>0</v>
      </c>
    </row>
    <row r="538" spans="1:5" ht="15" x14ac:dyDescent="0.2">
      <c r="A538" s="1" t="s">
        <v>290</v>
      </c>
      <c r="B538" s="1" t="s">
        <v>215</v>
      </c>
      <c r="C538" s="1">
        <v>15</v>
      </c>
      <c r="D538">
        <v>7997623503</v>
      </c>
      <c r="E538">
        <v>0</v>
      </c>
    </row>
    <row r="539" spans="1:5" ht="15" x14ac:dyDescent="0.2">
      <c r="A539" s="1" t="s">
        <v>290</v>
      </c>
      <c r="B539" s="1" t="s">
        <v>1851</v>
      </c>
      <c r="C539" s="1">
        <v>15</v>
      </c>
      <c r="D539">
        <v>7997623503</v>
      </c>
      <c r="E539">
        <v>0</v>
      </c>
    </row>
    <row r="540" spans="1:5" ht="15" x14ac:dyDescent="0.2">
      <c r="A540" s="1" t="s">
        <v>290</v>
      </c>
      <c r="B540" s="1" t="s">
        <v>1856</v>
      </c>
      <c r="C540" s="1">
        <v>16</v>
      </c>
      <c r="D540">
        <v>7579682256</v>
      </c>
      <c r="E540">
        <v>0</v>
      </c>
    </row>
    <row r="541" spans="1:5" ht="15" x14ac:dyDescent="0.2">
      <c r="A541" s="1" t="s">
        <v>290</v>
      </c>
      <c r="B541" s="1" t="s">
        <v>2109</v>
      </c>
      <c r="C541" s="1">
        <v>16</v>
      </c>
      <c r="D541">
        <v>7579682256</v>
      </c>
      <c r="E541">
        <v>0</v>
      </c>
    </row>
    <row r="542" spans="1:5" ht="15" x14ac:dyDescent="0.2">
      <c r="A542" s="1" t="s">
        <v>290</v>
      </c>
      <c r="B542" s="1" t="s">
        <v>220</v>
      </c>
      <c r="C542" s="1">
        <v>16</v>
      </c>
      <c r="D542">
        <v>7579682256</v>
      </c>
      <c r="E542">
        <v>0</v>
      </c>
    </row>
    <row r="543" spans="1:5" ht="15" x14ac:dyDescent="0.2">
      <c r="A543" s="1" t="s">
        <v>290</v>
      </c>
      <c r="B543" s="1" t="s">
        <v>221</v>
      </c>
      <c r="C543" s="1">
        <v>16</v>
      </c>
      <c r="D543">
        <v>7579682256</v>
      </c>
      <c r="E543">
        <v>0</v>
      </c>
    </row>
    <row r="544" spans="1:5" ht="15" x14ac:dyDescent="0.2">
      <c r="A544" s="1" t="s">
        <v>296</v>
      </c>
      <c r="B544" s="1" t="s">
        <v>1654</v>
      </c>
      <c r="C544" s="1">
        <v>1</v>
      </c>
      <c r="D544">
        <v>2882433101</v>
      </c>
      <c r="E544">
        <v>0</v>
      </c>
    </row>
    <row r="545" spans="1:5" ht="15" x14ac:dyDescent="0.2">
      <c r="A545" s="1" t="s">
        <v>296</v>
      </c>
      <c r="B545" s="1" t="s">
        <v>98</v>
      </c>
      <c r="C545" s="1">
        <v>1</v>
      </c>
      <c r="D545">
        <v>2882433101</v>
      </c>
      <c r="E545">
        <v>0</v>
      </c>
    </row>
    <row r="546" spans="1:5" ht="15" x14ac:dyDescent="0.2">
      <c r="A546" s="1" t="s">
        <v>296</v>
      </c>
      <c r="B546" s="1" t="s">
        <v>47</v>
      </c>
      <c r="C546" s="1">
        <v>1</v>
      </c>
      <c r="D546">
        <v>2882433101</v>
      </c>
      <c r="E546">
        <v>0</v>
      </c>
    </row>
    <row r="547" spans="1:5" ht="15" x14ac:dyDescent="0.2">
      <c r="A547" s="1" t="s">
        <v>296</v>
      </c>
      <c r="B547" s="1" t="s">
        <v>1737</v>
      </c>
      <c r="C547" s="1">
        <v>1</v>
      </c>
      <c r="D547">
        <v>2882433101</v>
      </c>
      <c r="E547">
        <v>0</v>
      </c>
    </row>
    <row r="548" spans="1:5" ht="15" x14ac:dyDescent="0.2">
      <c r="A548" s="1" t="s">
        <v>296</v>
      </c>
      <c r="B548" s="1" t="s">
        <v>1761</v>
      </c>
      <c r="C548" s="1">
        <v>1</v>
      </c>
      <c r="D548">
        <v>2882433101</v>
      </c>
      <c r="E548">
        <v>0</v>
      </c>
    </row>
    <row r="549" spans="1:5" ht="15" x14ac:dyDescent="0.2">
      <c r="A549" s="1" t="s">
        <v>296</v>
      </c>
      <c r="B549" s="1" t="s">
        <v>113</v>
      </c>
      <c r="C549" s="1">
        <v>1</v>
      </c>
      <c r="D549">
        <v>2882433101</v>
      </c>
      <c r="E549">
        <v>0</v>
      </c>
    </row>
    <row r="550" spans="1:5" ht="15" x14ac:dyDescent="0.2">
      <c r="A550" s="1" t="s">
        <v>296</v>
      </c>
      <c r="B550" s="1" t="s">
        <v>1811</v>
      </c>
      <c r="C550" s="1">
        <v>1</v>
      </c>
      <c r="D550">
        <v>2882433101</v>
      </c>
      <c r="E550">
        <v>0</v>
      </c>
    </row>
    <row r="551" spans="1:5" ht="15" x14ac:dyDescent="0.2">
      <c r="A551" s="1" t="s">
        <v>296</v>
      </c>
      <c r="B551" s="1" t="s">
        <v>1854</v>
      </c>
      <c r="C551" s="1">
        <v>1</v>
      </c>
      <c r="D551">
        <v>2882433101</v>
      </c>
      <c r="E551">
        <v>0</v>
      </c>
    </row>
    <row r="552" spans="1:5" ht="15" x14ac:dyDescent="0.2">
      <c r="A552" s="1" t="s">
        <v>296</v>
      </c>
      <c r="B552" s="1" t="s">
        <v>1864</v>
      </c>
      <c r="C552" s="1">
        <v>2</v>
      </c>
      <c r="D552">
        <v>1676492221</v>
      </c>
      <c r="E552">
        <v>0</v>
      </c>
    </row>
    <row r="553" spans="1:5" ht="15" x14ac:dyDescent="0.2">
      <c r="A553" s="1" t="s">
        <v>296</v>
      </c>
      <c r="B553" s="1" t="s">
        <v>1881</v>
      </c>
      <c r="C553" s="1">
        <v>2</v>
      </c>
      <c r="D553">
        <v>1676492221</v>
      </c>
      <c r="E553">
        <v>0</v>
      </c>
    </row>
    <row r="554" spans="1:5" ht="15" x14ac:dyDescent="0.2">
      <c r="A554" s="1" t="s">
        <v>296</v>
      </c>
      <c r="B554" s="1" t="s">
        <v>46</v>
      </c>
      <c r="C554" s="1">
        <v>2</v>
      </c>
      <c r="D554">
        <v>1676492221</v>
      </c>
      <c r="E554">
        <v>0</v>
      </c>
    </row>
    <row r="555" spans="1:5" ht="15" x14ac:dyDescent="0.2">
      <c r="A555" s="1" t="s">
        <v>296</v>
      </c>
      <c r="B555" s="1" t="s">
        <v>3132</v>
      </c>
      <c r="C555" s="1">
        <v>3</v>
      </c>
      <c r="D555">
        <v>1689174153</v>
      </c>
      <c r="E555">
        <v>0</v>
      </c>
    </row>
    <row r="556" spans="1:5" ht="15" x14ac:dyDescent="0.2">
      <c r="A556" s="1" t="s">
        <v>296</v>
      </c>
      <c r="B556" s="1" t="s">
        <v>3901</v>
      </c>
      <c r="C556" s="1">
        <v>3</v>
      </c>
      <c r="D556">
        <v>1689174153</v>
      </c>
      <c r="E556">
        <v>0</v>
      </c>
    </row>
    <row r="557" spans="1:5" ht="15" x14ac:dyDescent="0.2">
      <c r="A557" s="1" t="s">
        <v>296</v>
      </c>
      <c r="B557" s="1" t="s">
        <v>1930</v>
      </c>
      <c r="C557" s="1">
        <v>3</v>
      </c>
      <c r="D557">
        <v>1689174153</v>
      </c>
      <c r="E557">
        <v>0</v>
      </c>
    </row>
    <row r="558" spans="1:5" ht="15" x14ac:dyDescent="0.2">
      <c r="A558" s="1" t="s">
        <v>296</v>
      </c>
      <c r="B558" s="1" t="s">
        <v>1935</v>
      </c>
      <c r="C558" s="1">
        <v>3</v>
      </c>
      <c r="D558">
        <v>1689174153</v>
      </c>
      <c r="E558">
        <v>0</v>
      </c>
    </row>
    <row r="559" spans="1:5" ht="15" x14ac:dyDescent="0.2">
      <c r="A559" s="1" t="s">
        <v>296</v>
      </c>
      <c r="B559" s="1" t="s">
        <v>116</v>
      </c>
      <c r="C559" s="1">
        <v>3</v>
      </c>
      <c r="D559">
        <v>1689174153</v>
      </c>
      <c r="E559">
        <v>0</v>
      </c>
    </row>
    <row r="560" spans="1:5" ht="15" x14ac:dyDescent="0.2">
      <c r="A560" s="1" t="s">
        <v>296</v>
      </c>
      <c r="B560" s="1" t="s">
        <v>1966</v>
      </c>
      <c r="C560" s="1">
        <v>4</v>
      </c>
      <c r="D560">
        <v>2955375775</v>
      </c>
      <c r="E560">
        <v>0</v>
      </c>
    </row>
    <row r="561" spans="1:5" ht="15" x14ac:dyDescent="0.2">
      <c r="A561" s="1" t="s">
        <v>296</v>
      </c>
      <c r="B561" s="1" t="s">
        <v>122</v>
      </c>
      <c r="C561" s="1">
        <v>5</v>
      </c>
      <c r="D561">
        <v>1766518626</v>
      </c>
      <c r="E561">
        <v>0</v>
      </c>
    </row>
    <row r="562" spans="1:5" ht="15" x14ac:dyDescent="0.2">
      <c r="A562" s="1" t="s">
        <v>296</v>
      </c>
      <c r="B562" s="1" t="s">
        <v>1973</v>
      </c>
      <c r="C562" s="1">
        <v>5</v>
      </c>
      <c r="D562">
        <v>1766518626</v>
      </c>
      <c r="E562">
        <v>0</v>
      </c>
    </row>
    <row r="563" spans="1:5" ht="15" x14ac:dyDescent="0.2">
      <c r="A563" s="1" t="s">
        <v>296</v>
      </c>
      <c r="B563" s="1" t="s">
        <v>120</v>
      </c>
      <c r="C563" s="1">
        <v>5</v>
      </c>
      <c r="D563">
        <v>1766518626</v>
      </c>
      <c r="E563">
        <v>0</v>
      </c>
    </row>
    <row r="564" spans="1:5" ht="15" x14ac:dyDescent="0.2">
      <c r="A564" s="1" t="s">
        <v>296</v>
      </c>
      <c r="B564" s="1" t="s">
        <v>27</v>
      </c>
      <c r="C564" s="1">
        <v>6</v>
      </c>
      <c r="D564">
        <v>2327648362</v>
      </c>
      <c r="E564">
        <v>0</v>
      </c>
    </row>
    <row r="565" spans="1:5" ht="15" x14ac:dyDescent="0.2">
      <c r="A565" s="1" t="s">
        <v>296</v>
      </c>
      <c r="B565" s="1" t="s">
        <v>31</v>
      </c>
      <c r="C565" s="1">
        <v>6</v>
      </c>
      <c r="D565">
        <v>2327648362</v>
      </c>
      <c r="E565">
        <v>0</v>
      </c>
    </row>
    <row r="566" spans="1:5" ht="15" x14ac:dyDescent="0.2">
      <c r="A566" s="1" t="s">
        <v>296</v>
      </c>
      <c r="B566" s="1" t="s">
        <v>38</v>
      </c>
      <c r="C566" s="1">
        <v>6</v>
      </c>
      <c r="D566">
        <v>2327648362</v>
      </c>
      <c r="E566">
        <v>0</v>
      </c>
    </row>
    <row r="567" spans="1:5" ht="15" x14ac:dyDescent="0.2">
      <c r="A567" s="1" t="s">
        <v>296</v>
      </c>
      <c r="B567" s="1" t="s">
        <v>103</v>
      </c>
      <c r="C567" s="1">
        <v>7</v>
      </c>
      <c r="D567">
        <v>1586058371</v>
      </c>
      <c r="E567">
        <v>0</v>
      </c>
    </row>
    <row r="568" spans="1:5" ht="15" x14ac:dyDescent="0.2">
      <c r="A568" s="1" t="s">
        <v>296</v>
      </c>
      <c r="B568" s="1" t="s">
        <v>99</v>
      </c>
      <c r="C568" s="1">
        <v>7</v>
      </c>
      <c r="D568">
        <v>1586058371</v>
      </c>
      <c r="E568">
        <v>0</v>
      </c>
    </row>
    <row r="569" spans="1:5" ht="15" x14ac:dyDescent="0.2">
      <c r="A569" s="1" t="s">
        <v>296</v>
      </c>
      <c r="B569" s="1" t="s">
        <v>2022</v>
      </c>
      <c r="C569" s="1">
        <v>7</v>
      </c>
      <c r="D569">
        <v>1586058371</v>
      </c>
      <c r="E569">
        <v>0</v>
      </c>
    </row>
    <row r="570" spans="1:5" ht="15" x14ac:dyDescent="0.2">
      <c r="A570" s="1" t="s">
        <v>296</v>
      </c>
      <c r="B570" s="1" t="s">
        <v>2037</v>
      </c>
      <c r="C570" s="1">
        <v>7</v>
      </c>
      <c r="D570">
        <v>1586058371</v>
      </c>
      <c r="E570">
        <v>0</v>
      </c>
    </row>
    <row r="571" spans="1:5" ht="15" x14ac:dyDescent="0.2">
      <c r="A571" s="1" t="s">
        <v>296</v>
      </c>
      <c r="B571" s="1" t="s">
        <v>2041</v>
      </c>
      <c r="C571" s="1">
        <v>7</v>
      </c>
      <c r="D571">
        <v>1586058371</v>
      </c>
      <c r="E571">
        <v>0</v>
      </c>
    </row>
    <row r="572" spans="1:5" ht="15" x14ac:dyDescent="0.2">
      <c r="A572" s="1" t="s">
        <v>296</v>
      </c>
      <c r="B572" s="1" t="s">
        <v>2056</v>
      </c>
      <c r="C572" s="1">
        <v>7</v>
      </c>
      <c r="D572">
        <v>1586058371</v>
      </c>
      <c r="E572">
        <v>0</v>
      </c>
    </row>
    <row r="573" spans="1:5" ht="15" x14ac:dyDescent="0.2">
      <c r="A573" s="1" t="s">
        <v>320</v>
      </c>
      <c r="B573" s="1" t="s">
        <v>202</v>
      </c>
      <c r="C573" s="1">
        <v>1</v>
      </c>
      <c r="D573">
        <v>95994690.599999994</v>
      </c>
      <c r="E573">
        <v>0</v>
      </c>
    </row>
    <row r="574" spans="1:5" ht="15" x14ac:dyDescent="0.2">
      <c r="A574" s="1" t="s">
        <v>320</v>
      </c>
      <c r="B574" s="1" t="s">
        <v>209</v>
      </c>
      <c r="C574" s="1">
        <v>2</v>
      </c>
      <c r="D574">
        <v>123746805.59999999</v>
      </c>
      <c r="E574">
        <v>0</v>
      </c>
    </row>
    <row r="575" spans="1:5" ht="15" x14ac:dyDescent="0.2">
      <c r="A575" s="1" t="s">
        <v>320</v>
      </c>
      <c r="B575" s="1" t="s">
        <v>225</v>
      </c>
      <c r="C575" s="1">
        <v>3</v>
      </c>
      <c r="D575">
        <v>166736760.69999999</v>
      </c>
      <c r="E575">
        <v>0</v>
      </c>
    </row>
    <row r="576" spans="1:5" ht="15" x14ac:dyDescent="0.2">
      <c r="A576" s="1" t="s">
        <v>320</v>
      </c>
      <c r="B576" s="1" t="s">
        <v>1738</v>
      </c>
      <c r="C576" s="1">
        <v>3</v>
      </c>
      <c r="D576">
        <v>166736760.69999999</v>
      </c>
      <c r="E576">
        <v>0</v>
      </c>
    </row>
    <row r="577" spans="1:5" ht="15" x14ac:dyDescent="0.2">
      <c r="A577" s="1" t="s">
        <v>320</v>
      </c>
      <c r="B577" s="1" t="s">
        <v>1762</v>
      </c>
      <c r="C577" s="1">
        <v>4</v>
      </c>
      <c r="D577">
        <v>193923311.80000001</v>
      </c>
      <c r="E577">
        <v>0</v>
      </c>
    </row>
    <row r="578" spans="1:5" ht="15" x14ac:dyDescent="0.2">
      <c r="A578" s="1" t="s">
        <v>320</v>
      </c>
      <c r="B578" s="1" t="s">
        <v>1789</v>
      </c>
      <c r="C578" s="1">
        <v>4</v>
      </c>
      <c r="D578">
        <v>193923311.80000001</v>
      </c>
      <c r="E578">
        <v>0</v>
      </c>
    </row>
    <row r="579" spans="1:5" ht="15" x14ac:dyDescent="0.2">
      <c r="A579" s="1" t="s">
        <v>320</v>
      </c>
      <c r="B579" s="1" t="s">
        <v>1812</v>
      </c>
      <c r="C579" s="1">
        <v>4</v>
      </c>
      <c r="D579">
        <v>193923311.80000001</v>
      </c>
      <c r="E579">
        <v>0</v>
      </c>
    </row>
    <row r="580" spans="1:5" ht="15" x14ac:dyDescent="0.2">
      <c r="A580" s="1" t="s">
        <v>320</v>
      </c>
      <c r="B580" s="1" t="s">
        <v>1855</v>
      </c>
      <c r="C580" s="1">
        <v>4</v>
      </c>
      <c r="D580">
        <v>193923311.80000001</v>
      </c>
      <c r="E580">
        <v>0</v>
      </c>
    </row>
    <row r="581" spans="1:5" ht="15" x14ac:dyDescent="0.2">
      <c r="A581" s="1" t="s">
        <v>320</v>
      </c>
      <c r="B581" s="1" t="s">
        <v>1865</v>
      </c>
      <c r="C581" s="1">
        <v>4</v>
      </c>
      <c r="D581">
        <v>193923311.80000001</v>
      </c>
      <c r="E581">
        <v>0</v>
      </c>
    </row>
    <row r="582" spans="1:5" ht="15" x14ac:dyDescent="0.2">
      <c r="A582" s="1" t="s">
        <v>320</v>
      </c>
      <c r="B582" s="1" t="s">
        <v>1882</v>
      </c>
      <c r="C582" s="1">
        <v>5</v>
      </c>
      <c r="D582">
        <v>128060790.90000001</v>
      </c>
      <c r="E582">
        <v>0</v>
      </c>
    </row>
    <row r="583" spans="1:5" ht="15" x14ac:dyDescent="0.2">
      <c r="A583" s="1" t="s">
        <v>320</v>
      </c>
      <c r="B583" s="1" t="s">
        <v>1888</v>
      </c>
      <c r="C583" s="1">
        <v>5</v>
      </c>
      <c r="D583">
        <v>128060790.90000001</v>
      </c>
      <c r="E583">
        <v>0</v>
      </c>
    </row>
    <row r="584" spans="1:5" ht="15" x14ac:dyDescent="0.2">
      <c r="A584" s="1" t="s">
        <v>320</v>
      </c>
      <c r="B584" s="1" t="s">
        <v>1911</v>
      </c>
      <c r="C584" s="1">
        <v>5</v>
      </c>
      <c r="D584">
        <v>128060790.90000001</v>
      </c>
      <c r="E584">
        <v>0</v>
      </c>
    </row>
    <row r="585" spans="1:5" ht="15" x14ac:dyDescent="0.2">
      <c r="A585" s="1" t="s">
        <v>320</v>
      </c>
      <c r="B585" s="1" t="s">
        <v>1926</v>
      </c>
      <c r="C585" s="1">
        <v>6</v>
      </c>
      <c r="D585">
        <v>118551161.59999999</v>
      </c>
      <c r="E585">
        <v>0</v>
      </c>
    </row>
    <row r="586" spans="1:5" ht="15" x14ac:dyDescent="0.2">
      <c r="A586" s="1" t="s">
        <v>320</v>
      </c>
      <c r="B586" s="1" t="s">
        <v>3902</v>
      </c>
      <c r="C586" s="1">
        <v>6</v>
      </c>
      <c r="D586">
        <v>118551161.59999999</v>
      </c>
      <c r="E586">
        <v>0</v>
      </c>
    </row>
    <row r="587" spans="1:5" ht="15" x14ac:dyDescent="0.2">
      <c r="A587" s="1" t="s">
        <v>320</v>
      </c>
      <c r="B587" s="1" t="s">
        <v>3881</v>
      </c>
      <c r="C587" s="1">
        <v>7</v>
      </c>
      <c r="D587">
        <v>182392828.19999999</v>
      </c>
      <c r="E587">
        <v>0</v>
      </c>
    </row>
    <row r="588" spans="1:5" ht="15" x14ac:dyDescent="0.2">
      <c r="A588" s="1" t="s">
        <v>320</v>
      </c>
      <c r="B588" s="1" t="s">
        <v>1950</v>
      </c>
      <c r="C588" s="1">
        <v>8</v>
      </c>
      <c r="D588">
        <v>127507353.8</v>
      </c>
      <c r="E588">
        <v>0</v>
      </c>
    </row>
    <row r="589" spans="1:5" ht="15" x14ac:dyDescent="0.2">
      <c r="A589" s="1" t="s">
        <v>320</v>
      </c>
      <c r="B589" s="1" t="s">
        <v>1968</v>
      </c>
      <c r="C589" s="1">
        <v>8</v>
      </c>
      <c r="D589">
        <v>127507353.8</v>
      </c>
      <c r="E589">
        <v>0</v>
      </c>
    </row>
    <row r="590" spans="1:5" ht="15" x14ac:dyDescent="0.2">
      <c r="A590" s="1" t="s">
        <v>320</v>
      </c>
      <c r="B590" s="1" t="s">
        <v>1953</v>
      </c>
      <c r="C590" s="1">
        <v>9</v>
      </c>
      <c r="D590">
        <v>266935977.59999999</v>
      </c>
      <c r="E590">
        <v>0</v>
      </c>
    </row>
    <row r="591" spans="1:5" ht="15" x14ac:dyDescent="0.2">
      <c r="A591" s="1" t="s">
        <v>320</v>
      </c>
      <c r="B591" s="1" t="s">
        <v>1974</v>
      </c>
      <c r="C591" s="1">
        <v>9</v>
      </c>
      <c r="D591">
        <v>266935977.59999999</v>
      </c>
      <c r="E591">
        <v>0</v>
      </c>
    </row>
    <row r="592" spans="1:5" ht="15" x14ac:dyDescent="0.2">
      <c r="A592" s="1" t="s">
        <v>320</v>
      </c>
      <c r="B592" s="1" t="s">
        <v>1984</v>
      </c>
      <c r="C592" s="1">
        <v>10</v>
      </c>
      <c r="D592">
        <v>118669513</v>
      </c>
      <c r="E592">
        <v>0</v>
      </c>
    </row>
    <row r="593" spans="1:5" ht="15" x14ac:dyDescent="0.2">
      <c r="A593" s="1" t="s">
        <v>320</v>
      </c>
      <c r="B593" s="1" t="s">
        <v>1991</v>
      </c>
      <c r="C593" s="1">
        <v>11</v>
      </c>
      <c r="D593">
        <v>114456621.2</v>
      </c>
      <c r="E593">
        <v>0</v>
      </c>
    </row>
    <row r="594" spans="1:5" ht="15" x14ac:dyDescent="0.2">
      <c r="A594" s="1" t="s">
        <v>320</v>
      </c>
      <c r="B594" s="1" t="s">
        <v>1999</v>
      </c>
      <c r="C594" s="1">
        <v>11</v>
      </c>
      <c r="D594">
        <v>114456621.2</v>
      </c>
      <c r="E594">
        <v>0</v>
      </c>
    </row>
    <row r="595" spans="1:5" ht="15" x14ac:dyDescent="0.2">
      <c r="A595" s="1" t="s">
        <v>320</v>
      </c>
      <c r="B595" s="1" t="s">
        <v>3903</v>
      </c>
      <c r="C595" s="1">
        <v>11</v>
      </c>
      <c r="D595">
        <v>114456621.2</v>
      </c>
      <c r="E595">
        <v>0</v>
      </c>
    </row>
    <row r="596" spans="1:5" ht="15" x14ac:dyDescent="0.2">
      <c r="A596" s="1" t="s">
        <v>320</v>
      </c>
      <c r="B596" s="1" t="s">
        <v>3904</v>
      </c>
      <c r="C596" s="1">
        <v>12</v>
      </c>
      <c r="D596">
        <v>122063933.8</v>
      </c>
      <c r="E596">
        <v>0</v>
      </c>
    </row>
    <row r="597" spans="1:5" ht="15" x14ac:dyDescent="0.2">
      <c r="A597" s="1" t="s">
        <v>320</v>
      </c>
      <c r="B597" s="1" t="s">
        <v>2018</v>
      </c>
      <c r="C597" s="1">
        <v>13</v>
      </c>
      <c r="D597">
        <v>120529034.90000001</v>
      </c>
      <c r="E597">
        <v>0</v>
      </c>
    </row>
    <row r="598" spans="1:5" ht="15" x14ac:dyDescent="0.2">
      <c r="A598" s="1" t="s">
        <v>320</v>
      </c>
      <c r="B598" s="1" t="s">
        <v>2023</v>
      </c>
      <c r="C598" s="1">
        <v>13</v>
      </c>
      <c r="D598">
        <v>120529034.90000001</v>
      </c>
      <c r="E598">
        <v>0</v>
      </c>
    </row>
    <row r="599" spans="1:5" ht="15" x14ac:dyDescent="0.2">
      <c r="A599" s="1" t="s">
        <v>320</v>
      </c>
      <c r="B599" s="1" t="s">
        <v>1954</v>
      </c>
      <c r="C599" s="1">
        <v>14</v>
      </c>
      <c r="D599">
        <v>146884506.90000001</v>
      </c>
      <c r="E599">
        <v>0</v>
      </c>
    </row>
    <row r="600" spans="1:5" ht="15" x14ac:dyDescent="0.2">
      <c r="A600" s="1" t="s">
        <v>320</v>
      </c>
      <c r="B600" s="1" t="s">
        <v>1948</v>
      </c>
      <c r="C600" s="1">
        <v>15</v>
      </c>
      <c r="D600">
        <v>114703379.2</v>
      </c>
      <c r="E600">
        <v>0</v>
      </c>
    </row>
    <row r="601" spans="1:5" ht="15" x14ac:dyDescent="0.2">
      <c r="A601" s="1" t="s">
        <v>320</v>
      </c>
      <c r="B601" s="1" t="s">
        <v>2057</v>
      </c>
      <c r="C601" s="1">
        <v>15</v>
      </c>
      <c r="D601">
        <v>114703379.2</v>
      </c>
      <c r="E601">
        <v>0</v>
      </c>
    </row>
    <row r="602" spans="1:5" ht="15" x14ac:dyDescent="0.2">
      <c r="A602" s="1" t="s">
        <v>320</v>
      </c>
      <c r="B602" s="1" t="s">
        <v>2009</v>
      </c>
      <c r="C602" s="1">
        <v>15</v>
      </c>
      <c r="D602">
        <v>114703379.2</v>
      </c>
      <c r="E602">
        <v>0</v>
      </c>
    </row>
    <row r="603" spans="1:5" ht="15" x14ac:dyDescent="0.2">
      <c r="A603" s="1" t="s">
        <v>320</v>
      </c>
      <c r="B603" s="1" t="s">
        <v>223</v>
      </c>
      <c r="C603" s="1">
        <v>16</v>
      </c>
      <c r="D603" t="e">
        <v>#N/A</v>
      </c>
      <c r="E603">
        <v>0</v>
      </c>
    </row>
    <row r="604" spans="1:5" ht="15" x14ac:dyDescent="0.2">
      <c r="A604" s="1" t="s">
        <v>337</v>
      </c>
      <c r="B604" s="1" t="s">
        <v>218</v>
      </c>
      <c r="C604" s="1">
        <v>1</v>
      </c>
      <c r="D604">
        <v>7725713545</v>
      </c>
      <c r="E604">
        <v>0</v>
      </c>
    </row>
    <row r="605" spans="1:5" ht="15" x14ac:dyDescent="0.2">
      <c r="A605" s="1" t="s">
        <v>337</v>
      </c>
      <c r="B605" s="1" t="s">
        <v>1687</v>
      </c>
      <c r="C605" s="1">
        <v>1</v>
      </c>
      <c r="D605">
        <v>7725713545</v>
      </c>
      <c r="E605">
        <v>0</v>
      </c>
    </row>
    <row r="606" spans="1:5" ht="15" x14ac:dyDescent="0.2">
      <c r="A606" s="1" t="s">
        <v>337</v>
      </c>
      <c r="B606" s="1" t="s">
        <v>1714</v>
      </c>
      <c r="C606" s="1">
        <v>1</v>
      </c>
      <c r="D606">
        <v>7725713545</v>
      </c>
      <c r="E606">
        <v>0</v>
      </c>
    </row>
    <row r="607" spans="1:5" ht="15" x14ac:dyDescent="0.2">
      <c r="A607" s="1" t="s">
        <v>337</v>
      </c>
      <c r="B607" s="1" t="s">
        <v>217</v>
      </c>
      <c r="C607" s="1">
        <v>1</v>
      </c>
      <c r="D607">
        <v>7725713545</v>
      </c>
      <c r="E607">
        <v>0</v>
      </c>
    </row>
    <row r="608" spans="1:5" ht="15" x14ac:dyDescent="0.2">
      <c r="A608" s="1" t="s">
        <v>337</v>
      </c>
      <c r="B608" s="1" t="s">
        <v>1763</v>
      </c>
      <c r="C608" s="1">
        <v>1</v>
      </c>
      <c r="D608">
        <v>7725713545</v>
      </c>
      <c r="E608">
        <v>0</v>
      </c>
    </row>
    <row r="609" spans="1:5" ht="15" x14ac:dyDescent="0.2">
      <c r="A609" s="1" t="s">
        <v>337</v>
      </c>
      <c r="B609" s="1" t="s">
        <v>216</v>
      </c>
      <c r="C609" s="1">
        <v>2</v>
      </c>
      <c r="D609">
        <v>6998178531</v>
      </c>
      <c r="E609">
        <v>0</v>
      </c>
    </row>
    <row r="610" spans="1:5" ht="15" x14ac:dyDescent="0.2">
      <c r="A610" s="1" t="s">
        <v>337</v>
      </c>
      <c r="B610" s="1" t="s">
        <v>1787</v>
      </c>
      <c r="C610" s="1">
        <v>2</v>
      </c>
      <c r="D610">
        <v>6998178531</v>
      </c>
      <c r="E610">
        <v>0</v>
      </c>
    </row>
    <row r="611" spans="1:5" ht="15" x14ac:dyDescent="0.2">
      <c r="A611" s="1" t="s">
        <v>337</v>
      </c>
      <c r="B611" s="1" t="s">
        <v>1856</v>
      </c>
      <c r="C611" s="1">
        <v>3</v>
      </c>
      <c r="D611">
        <v>8420825586</v>
      </c>
      <c r="E611">
        <v>0</v>
      </c>
    </row>
    <row r="612" spans="1:5" ht="15" x14ac:dyDescent="0.2">
      <c r="A612" s="1" t="s">
        <v>337</v>
      </c>
      <c r="B612" s="1" t="s">
        <v>202</v>
      </c>
      <c r="C612" s="1">
        <v>3</v>
      </c>
      <c r="D612">
        <v>8420825586</v>
      </c>
      <c r="E612">
        <v>0</v>
      </c>
    </row>
    <row r="613" spans="1:5" ht="15" x14ac:dyDescent="0.2">
      <c r="A613" s="1" t="s">
        <v>337</v>
      </c>
      <c r="B613" s="1" t="s">
        <v>223</v>
      </c>
      <c r="C613" s="1">
        <v>4</v>
      </c>
      <c r="D613">
        <v>7276445603</v>
      </c>
      <c r="E613">
        <v>0</v>
      </c>
    </row>
    <row r="614" spans="1:5" ht="15" x14ac:dyDescent="0.2">
      <c r="A614" s="1" t="s">
        <v>337</v>
      </c>
      <c r="B614" s="1" t="s">
        <v>224</v>
      </c>
      <c r="C614" s="1">
        <v>4</v>
      </c>
      <c r="D614">
        <v>7276445603</v>
      </c>
      <c r="E614">
        <v>0</v>
      </c>
    </row>
    <row r="615" spans="1:5" ht="15" x14ac:dyDescent="0.2">
      <c r="A615" s="1" t="s">
        <v>337</v>
      </c>
      <c r="B615" s="1" t="s">
        <v>1912</v>
      </c>
      <c r="C615" s="1">
        <v>4</v>
      </c>
      <c r="D615">
        <v>7276445603</v>
      </c>
      <c r="E615">
        <v>0</v>
      </c>
    </row>
    <row r="616" spans="1:5" ht="15" x14ac:dyDescent="0.2">
      <c r="A616" s="1" t="s">
        <v>337</v>
      </c>
      <c r="B616" s="1" t="s">
        <v>214</v>
      </c>
      <c r="C616" s="1">
        <v>5</v>
      </c>
      <c r="D616">
        <v>6849172550</v>
      </c>
      <c r="E616">
        <v>0</v>
      </c>
    </row>
    <row r="617" spans="1:5" ht="15" x14ac:dyDescent="0.2">
      <c r="A617" s="1" t="s">
        <v>337</v>
      </c>
      <c r="B617" s="1" t="s">
        <v>215</v>
      </c>
      <c r="C617" s="1">
        <v>5</v>
      </c>
      <c r="D617">
        <v>6849172550</v>
      </c>
      <c r="E617">
        <v>0</v>
      </c>
    </row>
    <row r="618" spans="1:5" ht="15" x14ac:dyDescent="0.2">
      <c r="A618" s="1" t="s">
        <v>337</v>
      </c>
      <c r="B618" s="1" t="s">
        <v>222</v>
      </c>
      <c r="C618" s="1">
        <v>6</v>
      </c>
      <c r="D618">
        <v>5525250896</v>
      </c>
      <c r="E618">
        <v>0</v>
      </c>
    </row>
    <row r="619" spans="1:5" ht="15" x14ac:dyDescent="0.2">
      <c r="A619" s="1" t="s">
        <v>337</v>
      </c>
      <c r="B619" s="1" t="s">
        <v>219</v>
      </c>
      <c r="C619" s="1">
        <v>6</v>
      </c>
      <c r="D619">
        <v>5525250896</v>
      </c>
      <c r="E619">
        <v>0</v>
      </c>
    </row>
    <row r="620" spans="1:5" ht="15" x14ac:dyDescent="0.2">
      <c r="A620" s="1" t="s">
        <v>337</v>
      </c>
      <c r="B620" s="1" t="s">
        <v>220</v>
      </c>
      <c r="C620" s="1">
        <v>6</v>
      </c>
      <c r="D620">
        <v>5525250896</v>
      </c>
      <c r="E620">
        <v>0</v>
      </c>
    </row>
    <row r="621" spans="1:5" ht="15" x14ac:dyDescent="0.2">
      <c r="A621" s="1" t="s">
        <v>337</v>
      </c>
      <c r="B621" s="1" t="s">
        <v>221</v>
      </c>
      <c r="C621" s="1">
        <v>6</v>
      </c>
      <c r="D621">
        <v>5525250896</v>
      </c>
      <c r="E621">
        <v>0</v>
      </c>
    </row>
    <row r="622" spans="1:5" ht="15" x14ac:dyDescent="0.2">
      <c r="A622" s="1" t="s">
        <v>337</v>
      </c>
      <c r="B622" s="1" t="s">
        <v>1646</v>
      </c>
      <c r="C622" s="1">
        <v>7</v>
      </c>
      <c r="D622">
        <v>49300053322</v>
      </c>
      <c r="E622">
        <v>0</v>
      </c>
    </row>
    <row r="623" spans="1:5" ht="15" x14ac:dyDescent="0.2">
      <c r="A623" s="1" t="s">
        <v>337</v>
      </c>
      <c r="B623" s="1" t="s">
        <v>1985</v>
      </c>
      <c r="C623" s="1">
        <v>7</v>
      </c>
      <c r="D623">
        <v>49300053322</v>
      </c>
      <c r="E623">
        <v>0</v>
      </c>
    </row>
    <row r="624" spans="1:5" ht="15" x14ac:dyDescent="0.2">
      <c r="A624" s="1" t="s">
        <v>337</v>
      </c>
      <c r="B624" s="1" t="s">
        <v>201</v>
      </c>
      <c r="C624" s="1">
        <v>8</v>
      </c>
      <c r="D624">
        <v>6891245774</v>
      </c>
      <c r="E624">
        <v>0</v>
      </c>
    </row>
    <row r="625" spans="1:5" ht="15" x14ac:dyDescent="0.2">
      <c r="A625" s="1" t="s">
        <v>337</v>
      </c>
      <c r="B625" s="1" t="s">
        <v>1883</v>
      </c>
      <c r="C625" s="1">
        <v>9</v>
      </c>
      <c r="D625">
        <v>7776270809</v>
      </c>
      <c r="E625">
        <v>0</v>
      </c>
    </row>
    <row r="626" spans="1:5" ht="15" x14ac:dyDescent="0.2">
      <c r="A626" s="1" t="s">
        <v>337</v>
      </c>
      <c r="B626" s="1" t="s">
        <v>211</v>
      </c>
      <c r="C626" s="1">
        <v>9</v>
      </c>
      <c r="D626">
        <v>7776270809</v>
      </c>
      <c r="E626">
        <v>0</v>
      </c>
    </row>
    <row r="627" spans="1:5" ht="15" x14ac:dyDescent="0.2">
      <c r="A627" s="1" t="s">
        <v>337</v>
      </c>
      <c r="B627" s="1" t="s">
        <v>212</v>
      </c>
      <c r="C627" s="1">
        <v>9</v>
      </c>
      <c r="D627">
        <v>7776270809</v>
      </c>
      <c r="E627">
        <v>0</v>
      </c>
    </row>
    <row r="628" spans="1:5" ht="15" x14ac:dyDescent="0.2">
      <c r="A628" s="1" t="s">
        <v>337</v>
      </c>
      <c r="B628" s="1" t="s">
        <v>208</v>
      </c>
      <c r="C628" s="1">
        <v>10</v>
      </c>
      <c r="D628">
        <v>5851275179</v>
      </c>
      <c r="E628">
        <v>0</v>
      </c>
    </row>
    <row r="629" spans="1:5" ht="15" x14ac:dyDescent="0.2">
      <c r="A629" s="1" t="s">
        <v>337</v>
      </c>
      <c r="B629" s="1" t="s">
        <v>210</v>
      </c>
      <c r="C629" s="1">
        <v>10</v>
      </c>
      <c r="D629">
        <v>5851275179</v>
      </c>
      <c r="E629">
        <v>0</v>
      </c>
    </row>
    <row r="630" spans="1:5" ht="15" x14ac:dyDescent="0.2">
      <c r="A630" s="1" t="s">
        <v>337</v>
      </c>
      <c r="B630" s="1" t="s">
        <v>209</v>
      </c>
      <c r="C630" s="1">
        <v>10</v>
      </c>
      <c r="D630">
        <v>5851275179</v>
      </c>
      <c r="E630">
        <v>0</v>
      </c>
    </row>
    <row r="631" spans="1:5" ht="15" x14ac:dyDescent="0.2">
      <c r="A631" s="1" t="s">
        <v>337</v>
      </c>
      <c r="B631" s="1" t="s">
        <v>203</v>
      </c>
      <c r="C631" s="1">
        <v>11</v>
      </c>
      <c r="D631">
        <v>5171946601</v>
      </c>
      <c r="E631">
        <v>0</v>
      </c>
    </row>
    <row r="632" spans="1:5" ht="15" x14ac:dyDescent="0.2">
      <c r="A632" s="1" t="s">
        <v>337</v>
      </c>
      <c r="B632" s="1" t="s">
        <v>204</v>
      </c>
      <c r="C632" s="1">
        <v>11</v>
      </c>
      <c r="D632">
        <v>5171946601</v>
      </c>
      <c r="E632">
        <v>0</v>
      </c>
    </row>
    <row r="633" spans="1:5" ht="15" x14ac:dyDescent="0.2">
      <c r="A633" s="1" t="s">
        <v>337</v>
      </c>
      <c r="B633" s="1" t="s">
        <v>206</v>
      </c>
      <c r="C633" s="1">
        <v>11</v>
      </c>
      <c r="D633">
        <v>5171946601</v>
      </c>
      <c r="E633">
        <v>0</v>
      </c>
    </row>
    <row r="634" spans="1:5" ht="15" x14ac:dyDescent="0.2">
      <c r="A634" s="1" t="s">
        <v>337</v>
      </c>
      <c r="B634" s="1" t="s">
        <v>1686</v>
      </c>
      <c r="C634" s="1">
        <v>12</v>
      </c>
      <c r="D634">
        <v>6861405762</v>
      </c>
      <c r="E634">
        <v>0</v>
      </c>
    </row>
    <row r="635" spans="1:5" ht="15" x14ac:dyDescent="0.2">
      <c r="A635" s="1" t="s">
        <v>337</v>
      </c>
      <c r="B635" s="1" t="s">
        <v>3898</v>
      </c>
      <c r="C635" s="1">
        <v>12</v>
      </c>
      <c r="D635">
        <v>6861405762</v>
      </c>
      <c r="E635">
        <v>0</v>
      </c>
    </row>
    <row r="636" spans="1:5" ht="15" x14ac:dyDescent="0.2">
      <c r="A636" s="1" t="s">
        <v>337</v>
      </c>
      <c r="B636" s="1" t="s">
        <v>1736</v>
      </c>
      <c r="C636" s="1">
        <v>12</v>
      </c>
      <c r="D636">
        <v>6861405762</v>
      </c>
      <c r="E636">
        <v>0</v>
      </c>
    </row>
    <row r="637" spans="1:5" ht="15" x14ac:dyDescent="0.2">
      <c r="A637" s="1" t="s">
        <v>337</v>
      </c>
      <c r="B637" s="1" t="s">
        <v>1913</v>
      </c>
      <c r="C637" s="1">
        <v>13</v>
      </c>
      <c r="D637">
        <v>6527915720</v>
      </c>
      <c r="E637">
        <v>0</v>
      </c>
    </row>
    <row r="638" spans="1:5" ht="15" x14ac:dyDescent="0.2">
      <c r="A638" s="1" t="s">
        <v>337</v>
      </c>
      <c r="B638" s="1" t="s">
        <v>2079</v>
      </c>
      <c r="C638" s="1">
        <v>13</v>
      </c>
      <c r="D638">
        <v>6527915720</v>
      </c>
      <c r="E638">
        <v>0</v>
      </c>
    </row>
    <row r="639" spans="1:5" ht="15" x14ac:dyDescent="0.2">
      <c r="A639" s="1" t="s">
        <v>337</v>
      </c>
      <c r="B639" s="1" t="s">
        <v>2091</v>
      </c>
      <c r="C639" s="1">
        <v>13</v>
      </c>
      <c r="D639">
        <v>6527915720</v>
      </c>
      <c r="E639">
        <v>0</v>
      </c>
    </row>
    <row r="640" spans="1:5" ht="15" x14ac:dyDescent="0.2">
      <c r="A640" s="1" t="s">
        <v>337</v>
      </c>
      <c r="B640" s="1" t="s">
        <v>2094</v>
      </c>
      <c r="C640" s="1">
        <v>13</v>
      </c>
      <c r="D640">
        <v>6527915720</v>
      </c>
      <c r="E640">
        <v>0</v>
      </c>
    </row>
    <row r="641" spans="1:5" ht="15" x14ac:dyDescent="0.2">
      <c r="A641" s="1" t="s">
        <v>337</v>
      </c>
      <c r="B641" s="1" t="s">
        <v>3905</v>
      </c>
      <c r="C641" s="1">
        <v>14</v>
      </c>
      <c r="D641">
        <v>7048482756</v>
      </c>
      <c r="E641">
        <v>0</v>
      </c>
    </row>
    <row r="642" spans="1:5" ht="15" x14ac:dyDescent="0.2">
      <c r="A642" s="1" t="s">
        <v>337</v>
      </c>
      <c r="B642" s="1" t="s">
        <v>2111</v>
      </c>
      <c r="C642" s="1">
        <v>14</v>
      </c>
      <c r="D642">
        <v>7048482756</v>
      </c>
      <c r="E642">
        <v>0</v>
      </c>
    </row>
    <row r="643" spans="1:5" ht="15" x14ac:dyDescent="0.2">
      <c r="A643" s="1" t="s">
        <v>337</v>
      </c>
      <c r="B643" s="1" t="s">
        <v>103</v>
      </c>
      <c r="C643" s="1">
        <v>14</v>
      </c>
      <c r="D643">
        <v>7048482756</v>
      </c>
      <c r="E643">
        <v>0</v>
      </c>
    </row>
    <row r="644" spans="1:5" ht="15" x14ac:dyDescent="0.2">
      <c r="A644" s="1" t="s">
        <v>337</v>
      </c>
      <c r="B644" s="1" t="s">
        <v>2125</v>
      </c>
      <c r="C644" s="1">
        <v>15</v>
      </c>
      <c r="D644">
        <v>6527915720</v>
      </c>
      <c r="E644">
        <v>0</v>
      </c>
    </row>
    <row r="645" spans="1:5" ht="15" x14ac:dyDescent="0.2">
      <c r="A645" s="1" t="s">
        <v>337</v>
      </c>
      <c r="B645" s="1" t="s">
        <v>2009</v>
      </c>
      <c r="C645" s="1">
        <v>15</v>
      </c>
      <c r="D645">
        <v>6527915720</v>
      </c>
      <c r="E645">
        <v>0</v>
      </c>
    </row>
    <row r="646" spans="1:5" ht="15" x14ac:dyDescent="0.2">
      <c r="A646" s="1" t="s">
        <v>337</v>
      </c>
      <c r="B646" s="1" t="s">
        <v>783</v>
      </c>
      <c r="C646" s="1">
        <v>16</v>
      </c>
      <c r="D646">
        <v>7048482756</v>
      </c>
      <c r="E646">
        <v>0</v>
      </c>
    </row>
    <row r="647" spans="1:5" ht="15" x14ac:dyDescent="0.2">
      <c r="A647" s="1" t="s">
        <v>337</v>
      </c>
      <c r="B647" s="1" t="s">
        <v>225</v>
      </c>
      <c r="C647" s="1">
        <v>16</v>
      </c>
      <c r="D647">
        <v>7048482756</v>
      </c>
      <c r="E647">
        <v>0</v>
      </c>
    </row>
    <row r="648" spans="1:5" ht="15" x14ac:dyDescent="0.2">
      <c r="A648" s="1" t="s">
        <v>337</v>
      </c>
      <c r="B648" s="1" t="s">
        <v>3877</v>
      </c>
      <c r="C648" s="1">
        <v>16</v>
      </c>
      <c r="D648">
        <v>7048482756</v>
      </c>
      <c r="E648">
        <v>0</v>
      </c>
    </row>
    <row r="649" spans="1:5" ht="15" x14ac:dyDescent="0.2">
      <c r="A649" s="1" t="s">
        <v>343</v>
      </c>
      <c r="B649" s="1" t="s">
        <v>1657</v>
      </c>
      <c r="C649" s="1">
        <v>1</v>
      </c>
      <c r="D649">
        <v>90000073304</v>
      </c>
      <c r="E649">
        <v>0</v>
      </c>
    </row>
    <row r="650" spans="1:5" ht="15" x14ac:dyDescent="0.2">
      <c r="A650" s="1" t="s">
        <v>343</v>
      </c>
      <c r="B650" s="1" t="s">
        <v>209</v>
      </c>
      <c r="C650" s="1">
        <v>1</v>
      </c>
      <c r="D650">
        <v>90000073304</v>
      </c>
      <c r="E650">
        <v>0</v>
      </c>
    </row>
    <row r="651" spans="1:5" ht="15" x14ac:dyDescent="0.2">
      <c r="A651" s="1" t="s">
        <v>343</v>
      </c>
      <c r="B651" s="1" t="s">
        <v>202</v>
      </c>
      <c r="C651" s="1">
        <v>1</v>
      </c>
      <c r="D651">
        <v>90000073304</v>
      </c>
      <c r="E651">
        <v>0</v>
      </c>
    </row>
    <row r="652" spans="1:5" ht="15" x14ac:dyDescent="0.2">
      <c r="A652" s="1" t="s">
        <v>343</v>
      </c>
      <c r="B652" s="1" t="s">
        <v>220</v>
      </c>
      <c r="C652" s="1">
        <v>1</v>
      </c>
      <c r="D652">
        <v>90000073304</v>
      </c>
      <c r="E652">
        <v>0</v>
      </c>
    </row>
    <row r="653" spans="1:5" ht="15" x14ac:dyDescent="0.2">
      <c r="A653" s="1" t="s">
        <v>343</v>
      </c>
      <c r="B653" s="1" t="s">
        <v>231</v>
      </c>
      <c r="C653" s="1">
        <v>1</v>
      </c>
      <c r="D653">
        <v>90000073304</v>
      </c>
      <c r="E653">
        <v>0</v>
      </c>
    </row>
    <row r="654" spans="1:5" ht="15" x14ac:dyDescent="0.2">
      <c r="A654" s="1" t="s">
        <v>343</v>
      </c>
      <c r="B654" s="1" t="s">
        <v>222</v>
      </c>
      <c r="C654" s="1">
        <v>1</v>
      </c>
      <c r="D654">
        <v>90000073304</v>
      </c>
      <c r="E654">
        <v>0</v>
      </c>
    </row>
    <row r="655" spans="1:5" ht="15" x14ac:dyDescent="0.2">
      <c r="A655" s="1" t="s">
        <v>343</v>
      </c>
      <c r="B655" s="1" t="s">
        <v>210</v>
      </c>
      <c r="C655" s="1">
        <v>1</v>
      </c>
      <c r="D655">
        <v>90000073304</v>
      </c>
      <c r="E655">
        <v>0</v>
      </c>
    </row>
    <row r="656" spans="1:5" ht="15" x14ac:dyDescent="0.2">
      <c r="A656" s="1" t="s">
        <v>343</v>
      </c>
      <c r="B656" s="1" t="s">
        <v>1857</v>
      </c>
      <c r="C656" s="1">
        <v>1</v>
      </c>
      <c r="D656">
        <v>90000073304</v>
      </c>
      <c r="E656">
        <v>0</v>
      </c>
    </row>
    <row r="657" spans="1:5" ht="15" x14ac:dyDescent="0.2">
      <c r="A657" s="1" t="s">
        <v>343</v>
      </c>
      <c r="B657" s="1" t="s">
        <v>1856</v>
      </c>
      <c r="C657" s="1">
        <v>2</v>
      </c>
      <c r="D657">
        <v>87500883674</v>
      </c>
      <c r="E657">
        <v>0</v>
      </c>
    </row>
    <row r="658" spans="1:5" ht="15" x14ac:dyDescent="0.2">
      <c r="A658" s="1" t="s">
        <v>343</v>
      </c>
      <c r="B658" s="1" t="s">
        <v>211</v>
      </c>
      <c r="C658" s="1">
        <v>2</v>
      </c>
      <c r="D658">
        <v>87500883674</v>
      </c>
      <c r="E658">
        <v>0</v>
      </c>
    </row>
    <row r="659" spans="1:5" ht="15" x14ac:dyDescent="0.2">
      <c r="A659" s="1" t="s">
        <v>343</v>
      </c>
      <c r="B659" s="1" t="s">
        <v>1883</v>
      </c>
      <c r="C659" s="1">
        <v>2</v>
      </c>
      <c r="D659">
        <v>87500883674</v>
      </c>
      <c r="E659">
        <v>0</v>
      </c>
    </row>
    <row r="660" spans="1:5" ht="15" x14ac:dyDescent="0.2">
      <c r="A660" s="1" t="s">
        <v>343</v>
      </c>
      <c r="B660" s="1" t="s">
        <v>1913</v>
      </c>
      <c r="C660" s="1">
        <v>2</v>
      </c>
      <c r="D660">
        <v>87500883674</v>
      </c>
      <c r="E660">
        <v>0</v>
      </c>
    </row>
    <row r="661" spans="1:5" ht="15" x14ac:dyDescent="0.2">
      <c r="A661" s="1" t="s">
        <v>396</v>
      </c>
      <c r="B661" s="1" t="s">
        <v>229</v>
      </c>
      <c r="C661" s="1">
        <v>1</v>
      </c>
      <c r="D661">
        <v>1544282365</v>
      </c>
      <c r="E661">
        <v>0</v>
      </c>
    </row>
    <row r="662" spans="1:5" ht="15" x14ac:dyDescent="0.2">
      <c r="A662" s="1" t="s">
        <v>396</v>
      </c>
      <c r="B662" s="1" t="s">
        <v>228</v>
      </c>
      <c r="C662" s="1">
        <v>1</v>
      </c>
      <c r="D662">
        <v>1544282365</v>
      </c>
      <c r="E662">
        <v>0</v>
      </c>
    </row>
    <row r="663" spans="1:5" ht="15" x14ac:dyDescent="0.2">
      <c r="A663" s="1" t="s">
        <v>396</v>
      </c>
      <c r="B663" s="1" t="s">
        <v>227</v>
      </c>
      <c r="C663" s="1">
        <v>1</v>
      </c>
      <c r="D663">
        <v>1544282365</v>
      </c>
      <c r="E663">
        <v>0</v>
      </c>
    </row>
    <row r="664" spans="1:5" ht="15" x14ac:dyDescent="0.2">
      <c r="A664" s="1" t="s">
        <v>396</v>
      </c>
      <c r="B664" s="1" t="s">
        <v>3881</v>
      </c>
      <c r="C664" s="1">
        <v>1</v>
      </c>
      <c r="D664">
        <v>1544282365</v>
      </c>
      <c r="E664">
        <v>0</v>
      </c>
    </row>
    <row r="665" spans="1:5" ht="15" x14ac:dyDescent="0.2">
      <c r="A665" s="1" t="s">
        <v>396</v>
      </c>
      <c r="B665" s="1" t="s">
        <v>230</v>
      </c>
      <c r="C665" s="1">
        <v>1</v>
      </c>
      <c r="D665">
        <v>1544282365</v>
      </c>
      <c r="E665">
        <v>0</v>
      </c>
    </row>
    <row r="666" spans="1:5" ht="15" x14ac:dyDescent="0.2">
      <c r="A666" s="1" t="s">
        <v>396</v>
      </c>
      <c r="B666" s="1" t="s">
        <v>1790</v>
      </c>
      <c r="C666" s="1">
        <v>1</v>
      </c>
      <c r="D666">
        <v>1544282365</v>
      </c>
      <c r="E666">
        <v>0</v>
      </c>
    </row>
    <row r="667" spans="1:5" ht="15" x14ac:dyDescent="0.2">
      <c r="A667" s="1" t="s">
        <v>396</v>
      </c>
      <c r="B667" s="1" t="s">
        <v>231</v>
      </c>
      <c r="C667" s="1">
        <v>1</v>
      </c>
      <c r="D667">
        <v>1544282365</v>
      </c>
      <c r="E667">
        <v>0</v>
      </c>
    </row>
    <row r="668" spans="1:5" ht="15" x14ac:dyDescent="0.2">
      <c r="A668" s="1" t="s">
        <v>396</v>
      </c>
      <c r="B668" s="1" t="s">
        <v>1856</v>
      </c>
      <c r="C668" s="1">
        <v>2</v>
      </c>
      <c r="D668">
        <v>2829342165</v>
      </c>
      <c r="E668">
        <v>0</v>
      </c>
    </row>
    <row r="669" spans="1:5" ht="15" x14ac:dyDescent="0.2">
      <c r="A669" s="1" t="s">
        <v>396</v>
      </c>
      <c r="B669" s="1" t="s">
        <v>211</v>
      </c>
      <c r="C669" s="1">
        <v>2</v>
      </c>
      <c r="D669">
        <v>2829342165</v>
      </c>
      <c r="E669">
        <v>0</v>
      </c>
    </row>
    <row r="670" spans="1:5" ht="15" x14ac:dyDescent="0.2">
      <c r="A670" s="1" t="s">
        <v>396</v>
      </c>
      <c r="B670" s="1" t="s">
        <v>1883</v>
      </c>
      <c r="C670" s="1">
        <v>2</v>
      </c>
      <c r="D670">
        <v>2829342165</v>
      </c>
      <c r="E670">
        <v>0</v>
      </c>
    </row>
    <row r="671" spans="1:5" ht="15" x14ac:dyDescent="0.2">
      <c r="A671" s="1" t="s">
        <v>396</v>
      </c>
      <c r="B671" s="1" t="s">
        <v>214</v>
      </c>
      <c r="C671" s="1">
        <v>3</v>
      </c>
      <c r="D671">
        <v>1193474052</v>
      </c>
      <c r="E671">
        <v>0</v>
      </c>
    </row>
    <row r="672" spans="1:5" ht="15" x14ac:dyDescent="0.2">
      <c r="A672" s="1" t="s">
        <v>396</v>
      </c>
      <c r="B672" s="1" t="s">
        <v>215</v>
      </c>
      <c r="C672" s="1">
        <v>3</v>
      </c>
      <c r="D672">
        <v>1193474052</v>
      </c>
      <c r="E672">
        <v>0</v>
      </c>
    </row>
    <row r="673" spans="1:5" ht="15" x14ac:dyDescent="0.2">
      <c r="A673" s="1" t="s">
        <v>396</v>
      </c>
      <c r="B673" s="1" t="s">
        <v>204</v>
      </c>
      <c r="C673" s="1">
        <v>4</v>
      </c>
      <c r="D673">
        <v>1560531270</v>
      </c>
      <c r="E673">
        <v>0</v>
      </c>
    </row>
    <row r="674" spans="1:5" ht="15" x14ac:dyDescent="0.2">
      <c r="A674" s="1" t="s">
        <v>396</v>
      </c>
      <c r="B674" s="1" t="s">
        <v>206</v>
      </c>
      <c r="C674" s="1">
        <v>4</v>
      </c>
      <c r="D674">
        <v>1560531270</v>
      </c>
      <c r="E674">
        <v>0</v>
      </c>
    </row>
    <row r="675" spans="1:5" ht="15" x14ac:dyDescent="0.2">
      <c r="A675" s="1" t="s">
        <v>396</v>
      </c>
      <c r="B675" s="1" t="s">
        <v>203</v>
      </c>
      <c r="C675" s="1">
        <v>4</v>
      </c>
      <c r="D675">
        <v>1560531270</v>
      </c>
      <c r="E675">
        <v>0</v>
      </c>
    </row>
    <row r="676" spans="1:5" ht="15" x14ac:dyDescent="0.2">
      <c r="A676" s="1" t="s">
        <v>396</v>
      </c>
      <c r="B676" s="1" t="s">
        <v>1913</v>
      </c>
      <c r="C676" s="1">
        <v>4</v>
      </c>
      <c r="D676">
        <v>1560531270</v>
      </c>
      <c r="E676">
        <v>0</v>
      </c>
    </row>
    <row r="677" spans="1:5" ht="15" x14ac:dyDescent="0.2">
      <c r="A677" s="1" t="s">
        <v>396</v>
      </c>
      <c r="B677" s="1" t="s">
        <v>1686</v>
      </c>
      <c r="C677" s="1">
        <v>5</v>
      </c>
      <c r="D677">
        <v>1313382903</v>
      </c>
      <c r="E677">
        <v>0</v>
      </c>
    </row>
    <row r="678" spans="1:5" ht="15" x14ac:dyDescent="0.2">
      <c r="A678" s="1" t="s">
        <v>396</v>
      </c>
      <c r="B678" s="1" t="s">
        <v>3898</v>
      </c>
      <c r="C678" s="1">
        <v>5</v>
      </c>
      <c r="D678">
        <v>1313382903</v>
      </c>
      <c r="E678">
        <v>0</v>
      </c>
    </row>
    <row r="679" spans="1:5" ht="15" x14ac:dyDescent="0.2">
      <c r="A679" s="1" t="s">
        <v>396</v>
      </c>
      <c r="B679" s="1" t="s">
        <v>1736</v>
      </c>
      <c r="C679" s="1">
        <v>5</v>
      </c>
      <c r="D679">
        <v>1313382903</v>
      </c>
      <c r="E679">
        <v>0</v>
      </c>
    </row>
    <row r="680" spans="1:5" ht="15" x14ac:dyDescent="0.2">
      <c r="A680" s="1" t="s">
        <v>396</v>
      </c>
      <c r="B680" s="1" t="s">
        <v>202</v>
      </c>
      <c r="C680" s="1">
        <v>5</v>
      </c>
      <c r="D680">
        <v>1313382903</v>
      </c>
      <c r="E680">
        <v>0</v>
      </c>
    </row>
    <row r="681" spans="1:5" ht="15" x14ac:dyDescent="0.2">
      <c r="A681" s="1" t="s">
        <v>396</v>
      </c>
      <c r="B681" s="1" t="s">
        <v>1783</v>
      </c>
      <c r="C681" s="1">
        <v>6</v>
      </c>
      <c r="D681">
        <v>2234532494</v>
      </c>
      <c r="E681">
        <v>0</v>
      </c>
    </row>
    <row r="682" spans="1:5" ht="15" x14ac:dyDescent="0.2">
      <c r="A682" s="1" t="s">
        <v>413</v>
      </c>
      <c r="B682" s="1" t="s">
        <v>1658</v>
      </c>
      <c r="C682" s="1">
        <v>1</v>
      </c>
      <c r="D682">
        <v>9358099.2400000002</v>
      </c>
      <c r="E682">
        <v>0</v>
      </c>
    </row>
    <row r="683" spans="1:5" ht="15" x14ac:dyDescent="0.2">
      <c r="A683" s="1" t="s">
        <v>413</v>
      </c>
      <c r="B683" s="1" t="s">
        <v>1689</v>
      </c>
      <c r="C683" s="1">
        <v>1</v>
      </c>
      <c r="D683">
        <v>9358099.2400000002</v>
      </c>
      <c r="E683">
        <v>0</v>
      </c>
    </row>
    <row r="684" spans="1:5" ht="15" x14ac:dyDescent="0.2">
      <c r="A684" s="1" t="s">
        <v>413</v>
      </c>
      <c r="B684" s="1" t="s">
        <v>1715</v>
      </c>
      <c r="C684" s="1">
        <v>1</v>
      </c>
      <c r="D684">
        <v>9358099.2400000002</v>
      </c>
      <c r="E684">
        <v>0</v>
      </c>
    </row>
    <row r="685" spans="1:5" ht="15" x14ac:dyDescent="0.2">
      <c r="A685" s="1" t="s">
        <v>423</v>
      </c>
      <c r="B685" s="1" t="s">
        <v>1659</v>
      </c>
      <c r="C685" s="1">
        <v>1</v>
      </c>
      <c r="D685">
        <v>8124288</v>
      </c>
      <c r="E685">
        <v>0</v>
      </c>
    </row>
    <row r="686" spans="1:5" ht="15" x14ac:dyDescent="0.2">
      <c r="A686" s="1" t="s">
        <v>423</v>
      </c>
      <c r="B686" s="1" t="s">
        <v>1690</v>
      </c>
      <c r="C686" s="1">
        <v>2</v>
      </c>
      <c r="D686">
        <v>11144160</v>
      </c>
      <c r="E686">
        <v>0</v>
      </c>
    </row>
    <row r="687" spans="1:5" ht="15" x14ac:dyDescent="0.2">
      <c r="A687" s="1" t="s">
        <v>423</v>
      </c>
      <c r="B687" s="1" t="s">
        <v>1717</v>
      </c>
      <c r="C687" s="1">
        <v>2</v>
      </c>
      <c r="D687">
        <v>11144160</v>
      </c>
      <c r="E687">
        <v>0</v>
      </c>
    </row>
    <row r="688" spans="1:5" ht="15" x14ac:dyDescent="0.2">
      <c r="A688" s="1" t="s">
        <v>423</v>
      </c>
      <c r="B688" s="1" t="s">
        <v>1739</v>
      </c>
      <c r="C688" s="1">
        <v>2</v>
      </c>
      <c r="D688">
        <v>11144160</v>
      </c>
      <c r="E688">
        <v>0</v>
      </c>
    </row>
    <row r="689" spans="1:5" ht="15" x14ac:dyDescent="0.2">
      <c r="A689" s="1" t="s">
        <v>423</v>
      </c>
      <c r="B689" s="1" t="s">
        <v>1764</v>
      </c>
      <c r="C689" s="1">
        <v>3</v>
      </c>
      <c r="D689">
        <v>6175584</v>
      </c>
      <c r="E689">
        <v>0</v>
      </c>
    </row>
    <row r="690" spans="1:5" ht="15" x14ac:dyDescent="0.2">
      <c r="A690" s="1" t="s">
        <v>423</v>
      </c>
      <c r="B690" s="1" t="s">
        <v>226</v>
      </c>
      <c r="C690" s="1">
        <v>4</v>
      </c>
      <c r="D690">
        <v>9443376</v>
      </c>
      <c r="E690">
        <v>0</v>
      </c>
    </row>
    <row r="691" spans="1:5" ht="15" x14ac:dyDescent="0.2">
      <c r="A691" s="1" t="s">
        <v>423</v>
      </c>
      <c r="B691" s="1" t="s">
        <v>1813</v>
      </c>
      <c r="C691" s="1">
        <v>5</v>
      </c>
      <c r="D691">
        <v>9068640</v>
      </c>
      <c r="E691">
        <v>0</v>
      </c>
    </row>
    <row r="692" spans="1:5" ht="15" x14ac:dyDescent="0.2">
      <c r="A692" s="1" t="s">
        <v>423</v>
      </c>
      <c r="B692" s="1" t="s">
        <v>1858</v>
      </c>
      <c r="C692" s="1">
        <v>6</v>
      </c>
      <c r="D692">
        <v>5441088</v>
      </c>
      <c r="E692">
        <v>0</v>
      </c>
    </row>
    <row r="693" spans="1:5" ht="15" x14ac:dyDescent="0.2">
      <c r="A693" s="1" t="s">
        <v>423</v>
      </c>
      <c r="B693" s="1" t="s">
        <v>1869</v>
      </c>
      <c r="C693" s="1">
        <v>7</v>
      </c>
      <c r="D693">
        <v>6986496</v>
      </c>
      <c r="E693">
        <v>0</v>
      </c>
    </row>
    <row r="694" spans="1:5" ht="15" x14ac:dyDescent="0.2">
      <c r="A694" s="1" t="s">
        <v>423</v>
      </c>
      <c r="B694" s="1" t="s">
        <v>1884</v>
      </c>
      <c r="C694" s="1">
        <v>8</v>
      </c>
      <c r="D694">
        <v>14794848</v>
      </c>
      <c r="E694">
        <v>0</v>
      </c>
    </row>
    <row r="695" spans="1:5" ht="15" x14ac:dyDescent="0.2">
      <c r="A695" s="1" t="s">
        <v>423</v>
      </c>
      <c r="B695" s="1" t="s">
        <v>1695</v>
      </c>
      <c r="C695" s="1">
        <v>9</v>
      </c>
      <c r="D695">
        <v>6528480</v>
      </c>
      <c r="E695">
        <v>0</v>
      </c>
    </row>
    <row r="696" spans="1:5" ht="15" x14ac:dyDescent="0.2">
      <c r="A696" s="1" t="s">
        <v>423</v>
      </c>
      <c r="B696" s="1" t="s">
        <v>1917</v>
      </c>
      <c r="C696" s="1">
        <v>10</v>
      </c>
      <c r="D696">
        <v>8367840</v>
      </c>
      <c r="E696">
        <v>0</v>
      </c>
    </row>
    <row r="697" spans="1:5" ht="15" x14ac:dyDescent="0.2">
      <c r="A697" s="1" t="s">
        <v>423</v>
      </c>
      <c r="B697" s="1" t="s">
        <v>1927</v>
      </c>
      <c r="C697" s="1">
        <v>11</v>
      </c>
      <c r="D697">
        <v>9042288</v>
      </c>
      <c r="E697">
        <v>0</v>
      </c>
    </row>
    <row r="698" spans="1:5" ht="15" x14ac:dyDescent="0.2">
      <c r="A698" s="1" t="s">
        <v>427</v>
      </c>
      <c r="B698" s="1" t="s">
        <v>428</v>
      </c>
      <c r="C698" s="1">
        <v>1</v>
      </c>
      <c r="D698">
        <v>2287497.33</v>
      </c>
      <c r="E698">
        <v>0</v>
      </c>
    </row>
    <row r="699" spans="1:5" ht="15" x14ac:dyDescent="0.2">
      <c r="A699" s="1" t="s">
        <v>427</v>
      </c>
      <c r="B699" s="1" t="s">
        <v>3906</v>
      </c>
      <c r="C699" s="1">
        <v>2</v>
      </c>
      <c r="D699">
        <v>2285567.04</v>
      </c>
      <c r="E699">
        <v>0</v>
      </c>
    </row>
    <row r="700" spans="1:5" ht="15" x14ac:dyDescent="0.2">
      <c r="A700" s="1" t="s">
        <v>427</v>
      </c>
      <c r="B700" s="1" t="s">
        <v>1718</v>
      </c>
      <c r="C700" s="1">
        <v>3</v>
      </c>
      <c r="D700">
        <v>1285054.57</v>
      </c>
      <c r="E700">
        <v>0</v>
      </c>
    </row>
    <row r="701" spans="1:5" ht="15" x14ac:dyDescent="0.2">
      <c r="A701" s="1" t="s">
        <v>427</v>
      </c>
      <c r="B701" s="1" t="s">
        <v>391</v>
      </c>
      <c r="C701" s="1">
        <v>4</v>
      </c>
      <c r="D701">
        <v>2153837.7200000002</v>
      </c>
      <c r="E701">
        <v>0</v>
      </c>
    </row>
    <row r="702" spans="1:5" ht="15" x14ac:dyDescent="0.2">
      <c r="A702" s="1" t="s">
        <v>427</v>
      </c>
      <c r="B702" s="1" t="s">
        <v>1654</v>
      </c>
      <c r="C702" s="1">
        <v>5</v>
      </c>
      <c r="D702">
        <v>2420910.4500000002</v>
      </c>
      <c r="E702">
        <v>0</v>
      </c>
    </row>
    <row r="703" spans="1:5" ht="15" x14ac:dyDescent="0.2">
      <c r="A703" s="1" t="s">
        <v>429</v>
      </c>
      <c r="B703" s="1" t="s">
        <v>430</v>
      </c>
      <c r="C703" s="1">
        <v>1</v>
      </c>
      <c r="D703">
        <v>24670785.059999999</v>
      </c>
      <c r="E703">
        <v>0</v>
      </c>
    </row>
    <row r="704" spans="1:5" ht="15" x14ac:dyDescent="0.2">
      <c r="A704" s="1" t="s">
        <v>429</v>
      </c>
      <c r="B704" s="1" t="s">
        <v>1691</v>
      </c>
      <c r="C704" s="1">
        <v>1</v>
      </c>
      <c r="D704">
        <v>24670785.059999999</v>
      </c>
      <c r="E704">
        <v>0</v>
      </c>
    </row>
    <row r="705" spans="1:5" ht="15" x14ac:dyDescent="0.2">
      <c r="A705" s="1" t="s">
        <v>431</v>
      </c>
      <c r="B705" s="1" t="s">
        <v>1660</v>
      </c>
      <c r="C705" s="1">
        <v>1</v>
      </c>
      <c r="D705">
        <v>31793818.059999999</v>
      </c>
      <c r="E705">
        <v>0</v>
      </c>
    </row>
    <row r="706" spans="1:5" ht="15" x14ac:dyDescent="0.2">
      <c r="A706" s="1" t="s">
        <v>431</v>
      </c>
      <c r="B706" s="1" t="s">
        <v>1692</v>
      </c>
      <c r="C706" s="1">
        <v>1</v>
      </c>
      <c r="D706">
        <v>31793818.059999999</v>
      </c>
      <c r="E706">
        <v>0</v>
      </c>
    </row>
    <row r="707" spans="1:5" ht="15" x14ac:dyDescent="0.2">
      <c r="A707" s="1" t="s">
        <v>431</v>
      </c>
      <c r="B707" s="1" t="s">
        <v>1719</v>
      </c>
      <c r="C707" s="1">
        <v>1</v>
      </c>
      <c r="D707">
        <v>31793818.059999999</v>
      </c>
      <c r="E707">
        <v>0</v>
      </c>
    </row>
    <row r="708" spans="1:5" ht="15" x14ac:dyDescent="0.2">
      <c r="A708" s="1" t="s">
        <v>431</v>
      </c>
      <c r="B708" s="1" t="s">
        <v>1740</v>
      </c>
      <c r="C708" s="1">
        <v>2</v>
      </c>
      <c r="D708">
        <v>15518983.48</v>
      </c>
      <c r="E708">
        <v>0</v>
      </c>
    </row>
    <row r="709" spans="1:5" ht="15" x14ac:dyDescent="0.2">
      <c r="A709" s="1" t="s">
        <v>431</v>
      </c>
      <c r="B709" s="1" t="s">
        <v>432</v>
      </c>
      <c r="C709" s="1">
        <v>3</v>
      </c>
      <c r="D709">
        <v>15460601.359999999</v>
      </c>
      <c r="E709">
        <v>0</v>
      </c>
    </row>
    <row r="710" spans="1:5" ht="15" x14ac:dyDescent="0.2">
      <c r="A710" s="1" t="s">
        <v>434</v>
      </c>
      <c r="B710" s="1" t="s">
        <v>435</v>
      </c>
      <c r="C710" s="1">
        <v>1</v>
      </c>
      <c r="D710">
        <v>33930711.619999997</v>
      </c>
      <c r="E710">
        <v>0</v>
      </c>
    </row>
    <row r="711" spans="1:5" ht="15" x14ac:dyDescent="0.2">
      <c r="A711" s="1" t="s">
        <v>434</v>
      </c>
      <c r="B711" s="1" t="s">
        <v>1660</v>
      </c>
      <c r="C711" s="1">
        <v>2</v>
      </c>
      <c r="D711">
        <v>19031891.309999999</v>
      </c>
      <c r="E711">
        <v>0</v>
      </c>
    </row>
    <row r="712" spans="1:5" ht="15" x14ac:dyDescent="0.2">
      <c r="A712" s="1" t="s">
        <v>434</v>
      </c>
      <c r="B712" s="1" t="s">
        <v>1692</v>
      </c>
      <c r="C712" s="1">
        <v>2</v>
      </c>
      <c r="D712">
        <v>19031891.309999999</v>
      </c>
      <c r="E712">
        <v>0</v>
      </c>
    </row>
    <row r="713" spans="1:5" ht="15" x14ac:dyDescent="0.2">
      <c r="A713" s="1" t="s">
        <v>434</v>
      </c>
      <c r="B713" s="1" t="s">
        <v>1719</v>
      </c>
      <c r="C713" s="1">
        <v>2</v>
      </c>
      <c r="D713">
        <v>19031891.309999999</v>
      </c>
      <c r="E713">
        <v>0</v>
      </c>
    </row>
    <row r="714" spans="1:5" ht="15" x14ac:dyDescent="0.2">
      <c r="A714" s="1" t="s">
        <v>434</v>
      </c>
      <c r="B714" s="1" t="s">
        <v>430</v>
      </c>
      <c r="C714" s="1">
        <v>3</v>
      </c>
      <c r="D714">
        <v>24324644.670000002</v>
      </c>
      <c r="E714">
        <v>0</v>
      </c>
    </row>
    <row r="715" spans="1:5" ht="15" x14ac:dyDescent="0.2">
      <c r="A715" s="1" t="s">
        <v>436</v>
      </c>
      <c r="B715" s="1" t="s">
        <v>1661</v>
      </c>
      <c r="C715" s="1">
        <v>1</v>
      </c>
      <c r="D715">
        <v>160663984.5</v>
      </c>
      <c r="E715">
        <v>0</v>
      </c>
    </row>
    <row r="716" spans="1:5" ht="15" x14ac:dyDescent="0.2">
      <c r="A716" s="1" t="s">
        <v>436</v>
      </c>
      <c r="B716" s="1" t="s">
        <v>1693</v>
      </c>
      <c r="C716" s="1">
        <v>1</v>
      </c>
      <c r="D716">
        <v>160663984.5</v>
      </c>
      <c r="E716">
        <v>0</v>
      </c>
    </row>
    <row r="717" spans="1:5" ht="15" x14ac:dyDescent="0.2">
      <c r="A717" s="1" t="s">
        <v>436</v>
      </c>
      <c r="B717" s="1" t="s">
        <v>1720</v>
      </c>
      <c r="C717" s="1">
        <v>1</v>
      </c>
      <c r="D717">
        <v>160663984.5</v>
      </c>
      <c r="E717">
        <v>0</v>
      </c>
    </row>
    <row r="718" spans="1:5" ht="15" x14ac:dyDescent="0.2">
      <c r="A718" s="1" t="s">
        <v>436</v>
      </c>
      <c r="B718" s="1" t="s">
        <v>1741</v>
      </c>
      <c r="C718" s="1">
        <v>2</v>
      </c>
      <c r="D718">
        <v>149846642.30000001</v>
      </c>
      <c r="E718">
        <v>0</v>
      </c>
    </row>
    <row r="719" spans="1:5" ht="15" x14ac:dyDescent="0.2">
      <c r="A719" s="1" t="s">
        <v>436</v>
      </c>
      <c r="B719" s="1" t="s">
        <v>1778</v>
      </c>
      <c r="C719" s="1">
        <v>2</v>
      </c>
      <c r="D719">
        <v>149846642.30000001</v>
      </c>
      <c r="E719">
        <v>0</v>
      </c>
    </row>
    <row r="720" spans="1:5" ht="15" x14ac:dyDescent="0.2">
      <c r="A720" s="1" t="s">
        <v>436</v>
      </c>
      <c r="B720" s="1" t="s">
        <v>1791</v>
      </c>
      <c r="C720" s="1">
        <v>3</v>
      </c>
      <c r="D720">
        <v>129315966</v>
      </c>
      <c r="E720">
        <v>0</v>
      </c>
    </row>
    <row r="721" spans="1:5" ht="15" x14ac:dyDescent="0.2">
      <c r="A721" s="1" t="s">
        <v>436</v>
      </c>
      <c r="B721" s="1" t="s">
        <v>1814</v>
      </c>
      <c r="C721" s="1">
        <v>3</v>
      </c>
      <c r="D721">
        <v>129315966</v>
      </c>
      <c r="E721">
        <v>0</v>
      </c>
    </row>
    <row r="722" spans="1:5" ht="15" x14ac:dyDescent="0.2">
      <c r="A722" s="1" t="s">
        <v>436</v>
      </c>
      <c r="B722" s="1" t="s">
        <v>1859</v>
      </c>
      <c r="C722" s="1">
        <v>4</v>
      </c>
      <c r="D722">
        <v>161315001</v>
      </c>
      <c r="E722">
        <v>0</v>
      </c>
    </row>
    <row r="723" spans="1:5" ht="15" x14ac:dyDescent="0.2">
      <c r="A723" s="1" t="s">
        <v>0</v>
      </c>
      <c r="B723" s="1" t="s">
        <v>2237</v>
      </c>
      <c r="C723" s="1">
        <v>1</v>
      </c>
      <c r="D723">
        <v>72000000</v>
      </c>
      <c r="E723">
        <v>0</v>
      </c>
    </row>
    <row r="724" spans="1:5" ht="15" x14ac:dyDescent="0.2">
      <c r="A724" s="1" t="s">
        <v>13</v>
      </c>
      <c r="B724" s="1" t="s">
        <v>3907</v>
      </c>
      <c r="C724" s="1">
        <v>1</v>
      </c>
      <c r="D724">
        <v>360240.32</v>
      </c>
      <c r="E724">
        <v>0</v>
      </c>
    </row>
    <row r="725" spans="1:5" ht="15" x14ac:dyDescent="0.2">
      <c r="A725" s="1" t="s">
        <v>13</v>
      </c>
      <c r="B725" s="1" t="s">
        <v>3908</v>
      </c>
      <c r="C725" s="1">
        <v>1</v>
      </c>
      <c r="D725">
        <v>360240.32</v>
      </c>
      <c r="E725">
        <v>0</v>
      </c>
    </row>
    <row r="726" spans="1:5" ht="15" x14ac:dyDescent="0.2">
      <c r="A726" s="1" t="s">
        <v>13</v>
      </c>
      <c r="B726" s="1" t="s">
        <v>14</v>
      </c>
      <c r="C726" s="1">
        <v>2</v>
      </c>
      <c r="D726">
        <v>636384.57999999996</v>
      </c>
      <c r="E726">
        <v>0</v>
      </c>
    </row>
    <row r="727" spans="1:5" ht="15" x14ac:dyDescent="0.2">
      <c r="A727" s="1" t="s">
        <v>13</v>
      </c>
      <c r="B727" s="1" t="s">
        <v>15</v>
      </c>
      <c r="C727" s="1">
        <v>3</v>
      </c>
      <c r="D727">
        <v>1044425.14</v>
      </c>
      <c r="E727">
        <v>0</v>
      </c>
    </row>
    <row r="728" spans="1:5" ht="15" x14ac:dyDescent="0.2">
      <c r="A728" s="1" t="s">
        <v>13</v>
      </c>
      <c r="B728" s="1" t="s">
        <v>17</v>
      </c>
      <c r="C728" s="1">
        <v>4</v>
      </c>
      <c r="D728">
        <v>2010914.18</v>
      </c>
      <c r="E728">
        <v>0</v>
      </c>
    </row>
    <row r="729" spans="1:5" ht="15" x14ac:dyDescent="0.2">
      <c r="A729" s="1" t="s">
        <v>13</v>
      </c>
      <c r="B729" s="1" t="s">
        <v>18</v>
      </c>
      <c r="C729" s="1">
        <v>5</v>
      </c>
      <c r="D729">
        <v>2012456.16</v>
      </c>
      <c r="E729">
        <v>0</v>
      </c>
    </row>
    <row r="730" spans="1:5" ht="15" x14ac:dyDescent="0.2">
      <c r="A730" s="1" t="s">
        <v>13</v>
      </c>
      <c r="B730" s="1" t="s">
        <v>3558</v>
      </c>
      <c r="C730" s="1">
        <v>6</v>
      </c>
      <c r="D730">
        <v>620938.26</v>
      </c>
      <c r="E730">
        <v>0</v>
      </c>
    </row>
    <row r="731" spans="1:5" ht="15" x14ac:dyDescent="0.2">
      <c r="A731" s="1" t="s">
        <v>13</v>
      </c>
      <c r="B731" s="1" t="s">
        <v>19</v>
      </c>
      <c r="C731" s="1">
        <v>7</v>
      </c>
      <c r="D731">
        <v>227845.37</v>
      </c>
      <c r="E731">
        <v>0</v>
      </c>
    </row>
    <row r="732" spans="1:5" ht="15" x14ac:dyDescent="0.2">
      <c r="A732" s="1" t="s">
        <v>13</v>
      </c>
      <c r="B732" s="1" t="s">
        <v>20</v>
      </c>
      <c r="C732" s="1">
        <v>8</v>
      </c>
      <c r="D732">
        <v>473837.5</v>
      </c>
      <c r="E732">
        <v>0</v>
      </c>
    </row>
    <row r="733" spans="1:5" ht="15" x14ac:dyDescent="0.2">
      <c r="A733" s="1" t="s">
        <v>13</v>
      </c>
      <c r="B733" s="1" t="s">
        <v>21</v>
      </c>
      <c r="C733" s="1">
        <v>9</v>
      </c>
      <c r="D733">
        <v>551516.55000000005</v>
      </c>
      <c r="E733">
        <v>0</v>
      </c>
    </row>
    <row r="734" spans="1:5" ht="15" x14ac:dyDescent="0.2">
      <c r="A734" s="1" t="s">
        <v>13</v>
      </c>
      <c r="B734" s="1" t="s">
        <v>23</v>
      </c>
      <c r="C734" s="1">
        <v>10</v>
      </c>
      <c r="D734">
        <v>821926.34</v>
      </c>
      <c r="E734">
        <v>0</v>
      </c>
    </row>
    <row r="735" spans="1:5" ht="15" x14ac:dyDescent="0.2">
      <c r="A735" s="1" t="s">
        <v>25</v>
      </c>
      <c r="B735" s="1" t="s">
        <v>27</v>
      </c>
      <c r="C735" s="1">
        <v>1</v>
      </c>
      <c r="D735">
        <v>289067598.13999999</v>
      </c>
      <c r="E735">
        <v>0</v>
      </c>
    </row>
    <row r="736" spans="1:5" ht="15" x14ac:dyDescent="0.2">
      <c r="A736" s="1" t="s">
        <v>25</v>
      </c>
      <c r="B736" s="1" t="s">
        <v>31</v>
      </c>
      <c r="C736" s="1">
        <v>1</v>
      </c>
      <c r="D736">
        <v>289067598.13999999</v>
      </c>
      <c r="E736">
        <v>0</v>
      </c>
    </row>
    <row r="737" spans="1:5" ht="15" x14ac:dyDescent="0.2">
      <c r="A737" s="1" t="s">
        <v>25</v>
      </c>
      <c r="B737" s="1" t="s">
        <v>38</v>
      </c>
      <c r="C737" s="1">
        <v>1</v>
      </c>
      <c r="D737">
        <v>289067598.13999999</v>
      </c>
      <c r="E737">
        <v>0</v>
      </c>
    </row>
    <row r="738" spans="1:5" ht="15" x14ac:dyDescent="0.2">
      <c r="A738" s="1" t="s">
        <v>25</v>
      </c>
      <c r="B738" s="1" t="s">
        <v>41</v>
      </c>
      <c r="C738" s="1">
        <v>1</v>
      </c>
      <c r="D738">
        <v>289067598.13999999</v>
      </c>
      <c r="E738">
        <v>0</v>
      </c>
    </row>
    <row r="739" spans="1:5" ht="15" x14ac:dyDescent="0.2">
      <c r="A739" s="1" t="s">
        <v>25</v>
      </c>
      <c r="B739" s="1" t="s">
        <v>42</v>
      </c>
      <c r="C739" s="1">
        <v>1</v>
      </c>
      <c r="D739">
        <v>289067598.13999999</v>
      </c>
      <c r="E739">
        <v>0</v>
      </c>
    </row>
    <row r="740" spans="1:5" ht="15" x14ac:dyDescent="0.2">
      <c r="A740" s="1" t="s">
        <v>25</v>
      </c>
      <c r="B740" s="1" t="s">
        <v>45</v>
      </c>
      <c r="C740" s="1">
        <v>2</v>
      </c>
      <c r="D740">
        <v>440754737.58999997</v>
      </c>
      <c r="E740">
        <v>0</v>
      </c>
    </row>
    <row r="741" spans="1:5" ht="15" x14ac:dyDescent="0.2">
      <c r="A741" s="1" t="s">
        <v>25</v>
      </c>
      <c r="B741" s="1" t="s">
        <v>1864</v>
      </c>
      <c r="C741" s="1">
        <v>3</v>
      </c>
      <c r="D741">
        <v>338005968.62</v>
      </c>
      <c r="E741">
        <v>0</v>
      </c>
    </row>
    <row r="742" spans="1:5" ht="15" x14ac:dyDescent="0.2">
      <c r="A742" s="1" t="s">
        <v>25</v>
      </c>
      <c r="B742" s="1" t="s">
        <v>1881</v>
      </c>
      <c r="C742" s="1">
        <v>3</v>
      </c>
      <c r="D742">
        <v>338005968.62</v>
      </c>
      <c r="E742">
        <v>0</v>
      </c>
    </row>
    <row r="743" spans="1:5" ht="15" x14ac:dyDescent="0.2">
      <c r="A743" s="1" t="s">
        <v>25</v>
      </c>
      <c r="B743" s="1" t="s">
        <v>46</v>
      </c>
      <c r="C743" s="1">
        <v>3</v>
      </c>
      <c r="D743">
        <v>338005968.62</v>
      </c>
      <c r="E743">
        <v>0</v>
      </c>
    </row>
    <row r="744" spans="1:5" ht="15" x14ac:dyDescent="0.2">
      <c r="A744" s="1" t="s">
        <v>25</v>
      </c>
      <c r="B744" s="1" t="s">
        <v>47</v>
      </c>
      <c r="C744" s="1">
        <v>4</v>
      </c>
      <c r="D744">
        <v>338005968.62</v>
      </c>
      <c r="E744">
        <v>0</v>
      </c>
    </row>
    <row r="745" spans="1:5" ht="15" x14ac:dyDescent="0.2">
      <c r="A745" s="1" t="s">
        <v>25</v>
      </c>
      <c r="B745" s="1" t="s">
        <v>1737</v>
      </c>
      <c r="C745" s="1">
        <v>4</v>
      </c>
      <c r="D745">
        <v>338005968.62</v>
      </c>
      <c r="E745">
        <v>0</v>
      </c>
    </row>
    <row r="746" spans="1:5" ht="15" x14ac:dyDescent="0.2">
      <c r="A746" s="1" t="s">
        <v>25</v>
      </c>
      <c r="B746" s="1" t="s">
        <v>98</v>
      </c>
      <c r="C746" s="1">
        <v>4</v>
      </c>
      <c r="D746">
        <v>338005968.62</v>
      </c>
      <c r="E746">
        <v>0</v>
      </c>
    </row>
    <row r="747" spans="1:5" ht="15" x14ac:dyDescent="0.2">
      <c r="A747" s="1" t="s">
        <v>25</v>
      </c>
      <c r="B747" s="1" t="s">
        <v>1654</v>
      </c>
      <c r="C747" s="1">
        <v>4</v>
      </c>
      <c r="D747">
        <v>338005968.62</v>
      </c>
      <c r="E747">
        <v>0</v>
      </c>
    </row>
    <row r="748" spans="1:5" ht="15" x14ac:dyDescent="0.2">
      <c r="A748" s="1" t="s">
        <v>25</v>
      </c>
      <c r="B748" s="1" t="s">
        <v>99</v>
      </c>
      <c r="C748" s="1">
        <v>5</v>
      </c>
      <c r="D748">
        <v>444292276.69999999</v>
      </c>
      <c r="E748">
        <v>0</v>
      </c>
    </row>
    <row r="749" spans="1:5" ht="15" x14ac:dyDescent="0.2">
      <c r="A749" s="1" t="s">
        <v>25</v>
      </c>
      <c r="B749" s="1" t="s">
        <v>2022</v>
      </c>
      <c r="C749" s="1">
        <v>5</v>
      </c>
      <c r="D749">
        <v>444292276.69999999</v>
      </c>
      <c r="E749">
        <v>0</v>
      </c>
    </row>
    <row r="750" spans="1:5" ht="15" x14ac:dyDescent="0.2">
      <c r="A750" s="1" t="s">
        <v>25</v>
      </c>
      <c r="B750" s="1" t="s">
        <v>103</v>
      </c>
      <c r="C750" s="1">
        <v>5</v>
      </c>
      <c r="D750">
        <v>444292276.69999999</v>
      </c>
      <c r="E750">
        <v>0</v>
      </c>
    </row>
    <row r="751" spans="1:5" ht="15" x14ac:dyDescent="0.2">
      <c r="A751" s="1" t="s">
        <v>25</v>
      </c>
      <c r="B751" s="1" t="s">
        <v>2056</v>
      </c>
      <c r="C751" s="1">
        <v>5</v>
      </c>
      <c r="D751">
        <v>444292276.69999999</v>
      </c>
      <c r="E751">
        <v>0</v>
      </c>
    </row>
    <row r="752" spans="1:5" ht="15" x14ac:dyDescent="0.2">
      <c r="A752" s="1" t="s">
        <v>25</v>
      </c>
      <c r="B752" s="1" t="s">
        <v>106</v>
      </c>
      <c r="C752" s="1">
        <v>6</v>
      </c>
      <c r="D752">
        <v>489508468.92000002</v>
      </c>
      <c r="E752">
        <v>0</v>
      </c>
    </row>
    <row r="753" spans="1:5" ht="15" x14ac:dyDescent="0.2">
      <c r="A753" s="1" t="s">
        <v>25</v>
      </c>
      <c r="B753" s="1" t="s">
        <v>107</v>
      </c>
      <c r="C753" s="1">
        <v>6</v>
      </c>
      <c r="D753">
        <v>489508468.92000002</v>
      </c>
      <c r="E753">
        <v>0</v>
      </c>
    </row>
    <row r="754" spans="1:5" ht="15" x14ac:dyDescent="0.2">
      <c r="A754" s="1" t="s">
        <v>25</v>
      </c>
      <c r="B754" s="1" t="s">
        <v>108</v>
      </c>
      <c r="C754" s="1">
        <v>6</v>
      </c>
      <c r="D754">
        <v>489508468.92000002</v>
      </c>
      <c r="E754">
        <v>0</v>
      </c>
    </row>
    <row r="755" spans="1:5" ht="15" x14ac:dyDescent="0.2">
      <c r="A755" s="1" t="s">
        <v>25</v>
      </c>
      <c r="B755" s="1" t="s">
        <v>111</v>
      </c>
      <c r="C755" s="1">
        <v>6</v>
      </c>
      <c r="D755">
        <v>489508468.92000002</v>
      </c>
      <c r="E755">
        <v>0</v>
      </c>
    </row>
    <row r="756" spans="1:5" ht="15" x14ac:dyDescent="0.2">
      <c r="A756" s="1" t="s">
        <v>25</v>
      </c>
      <c r="B756" s="1" t="s">
        <v>113</v>
      </c>
      <c r="C756" s="1">
        <v>6</v>
      </c>
      <c r="D756">
        <v>489508468.92000002</v>
      </c>
      <c r="E756">
        <v>0</v>
      </c>
    </row>
    <row r="757" spans="1:5" ht="15" x14ac:dyDescent="0.2">
      <c r="A757" s="1" t="s">
        <v>25</v>
      </c>
      <c r="B757" s="1" t="s">
        <v>3901</v>
      </c>
      <c r="C757" s="1">
        <v>7</v>
      </c>
      <c r="D757">
        <v>498065029.94</v>
      </c>
      <c r="E757">
        <v>0</v>
      </c>
    </row>
    <row r="758" spans="1:5" ht="15" x14ac:dyDescent="0.2">
      <c r="A758" s="1" t="s">
        <v>25</v>
      </c>
      <c r="B758" s="1" t="s">
        <v>3901</v>
      </c>
      <c r="C758" s="1">
        <v>7</v>
      </c>
      <c r="D758">
        <v>498065029.94</v>
      </c>
      <c r="E758">
        <v>0</v>
      </c>
    </row>
    <row r="759" spans="1:5" ht="15" x14ac:dyDescent="0.2">
      <c r="A759" s="1" t="s">
        <v>25</v>
      </c>
      <c r="B759" s="1" t="s">
        <v>115</v>
      </c>
      <c r="C759" s="1">
        <v>7</v>
      </c>
      <c r="D759">
        <v>498065029.94</v>
      </c>
      <c r="E759">
        <v>0</v>
      </c>
    </row>
    <row r="760" spans="1:5" ht="15" x14ac:dyDescent="0.2">
      <c r="A760" s="1" t="s">
        <v>25</v>
      </c>
      <c r="B760" s="1" t="s">
        <v>116</v>
      </c>
      <c r="C760" s="1">
        <v>7</v>
      </c>
      <c r="D760">
        <v>498065029.94</v>
      </c>
      <c r="E760">
        <v>0</v>
      </c>
    </row>
    <row r="761" spans="1:5" ht="15" x14ac:dyDescent="0.2">
      <c r="A761" s="1" t="s">
        <v>25</v>
      </c>
      <c r="B761" s="1" t="s">
        <v>3132</v>
      </c>
      <c r="C761" s="1">
        <v>7</v>
      </c>
      <c r="D761">
        <v>498065029.94</v>
      </c>
      <c r="E761">
        <v>0</v>
      </c>
    </row>
    <row r="762" spans="1:5" ht="15" x14ac:dyDescent="0.2">
      <c r="A762" s="1" t="s">
        <v>25</v>
      </c>
      <c r="B762" s="1" t="s">
        <v>120</v>
      </c>
      <c r="C762" s="1">
        <v>8</v>
      </c>
      <c r="D762">
        <v>589945646.26999998</v>
      </c>
      <c r="E762">
        <v>0</v>
      </c>
    </row>
    <row r="763" spans="1:5" ht="15" x14ac:dyDescent="0.2">
      <c r="A763" s="1" t="s">
        <v>25</v>
      </c>
      <c r="B763" s="1" t="s">
        <v>121</v>
      </c>
      <c r="C763" s="1">
        <v>8</v>
      </c>
      <c r="D763">
        <v>589945646.26999998</v>
      </c>
      <c r="E763">
        <v>0</v>
      </c>
    </row>
    <row r="764" spans="1:5" ht="15" x14ac:dyDescent="0.2">
      <c r="A764" s="1" t="s">
        <v>25</v>
      </c>
      <c r="B764" s="1" t="s">
        <v>122</v>
      </c>
      <c r="C764" s="1">
        <v>8</v>
      </c>
      <c r="D764">
        <v>589945646.26999998</v>
      </c>
      <c r="E764">
        <v>0</v>
      </c>
    </row>
    <row r="765" spans="1:5" ht="15" x14ac:dyDescent="0.2">
      <c r="A765" s="1" t="s">
        <v>25</v>
      </c>
      <c r="B765" s="1" t="s">
        <v>123</v>
      </c>
      <c r="C765" s="1">
        <v>9</v>
      </c>
      <c r="D765">
        <v>599999583.71000004</v>
      </c>
      <c r="E765">
        <v>0</v>
      </c>
    </row>
    <row r="766" spans="1:5" ht="15" x14ac:dyDescent="0.2">
      <c r="A766" s="1" t="s">
        <v>25</v>
      </c>
      <c r="B766" s="1" t="s">
        <v>124</v>
      </c>
      <c r="C766" s="1">
        <v>9</v>
      </c>
      <c r="D766">
        <v>599999583.71000004</v>
      </c>
      <c r="E766">
        <v>0</v>
      </c>
    </row>
    <row r="767" spans="1:5" ht="15" x14ac:dyDescent="0.2">
      <c r="A767" s="1" t="s">
        <v>25</v>
      </c>
      <c r="B767" s="1" t="s">
        <v>125</v>
      </c>
      <c r="C767" s="1">
        <v>9</v>
      </c>
      <c r="D767">
        <v>599999583.71000004</v>
      </c>
      <c r="E767">
        <v>0</v>
      </c>
    </row>
    <row r="768" spans="1:5" ht="15" x14ac:dyDescent="0.2">
      <c r="A768" s="1" t="s">
        <v>25</v>
      </c>
      <c r="B768" s="1" t="s">
        <v>126</v>
      </c>
      <c r="C768" s="1">
        <v>9</v>
      </c>
      <c r="D768">
        <v>599999583.71000004</v>
      </c>
      <c r="E768">
        <v>0</v>
      </c>
    </row>
    <row r="769" spans="1:5" ht="15" x14ac:dyDescent="0.2">
      <c r="A769" s="1" t="s">
        <v>25</v>
      </c>
      <c r="B769" s="1" t="s">
        <v>127</v>
      </c>
      <c r="C769" s="1">
        <v>10</v>
      </c>
      <c r="D769">
        <v>659390030.14999998</v>
      </c>
      <c r="E769">
        <v>0</v>
      </c>
    </row>
    <row r="770" spans="1:5" ht="15" x14ac:dyDescent="0.2">
      <c r="A770" s="1" t="s">
        <v>25</v>
      </c>
      <c r="B770" s="1" t="s">
        <v>129</v>
      </c>
      <c r="C770" s="1">
        <v>10</v>
      </c>
      <c r="D770">
        <v>659390030.14999998</v>
      </c>
      <c r="E770">
        <v>0</v>
      </c>
    </row>
    <row r="771" spans="1:5" ht="15" x14ac:dyDescent="0.2">
      <c r="A771" s="1" t="s">
        <v>25</v>
      </c>
      <c r="B771" s="1" t="s">
        <v>130</v>
      </c>
      <c r="C771" s="1">
        <v>10</v>
      </c>
      <c r="D771">
        <v>659390030.14999998</v>
      </c>
      <c r="E771">
        <v>0</v>
      </c>
    </row>
    <row r="772" spans="1:5" ht="15" x14ac:dyDescent="0.2">
      <c r="A772" s="1" t="s">
        <v>25</v>
      </c>
      <c r="B772" s="1" t="s">
        <v>131</v>
      </c>
      <c r="C772" s="1">
        <v>10</v>
      </c>
      <c r="D772">
        <v>659390030.14999998</v>
      </c>
      <c r="E772">
        <v>0</v>
      </c>
    </row>
    <row r="773" spans="1:5" ht="15" x14ac:dyDescent="0.2">
      <c r="A773" s="1" t="s">
        <v>25</v>
      </c>
      <c r="B773" s="1" t="s">
        <v>132</v>
      </c>
      <c r="C773" s="1">
        <v>10</v>
      </c>
      <c r="D773">
        <v>659390030.14999998</v>
      </c>
      <c r="E773">
        <v>0</v>
      </c>
    </row>
    <row r="774" spans="1:5" ht="15" x14ac:dyDescent="0.2">
      <c r="A774" s="1" t="s">
        <v>133</v>
      </c>
      <c r="B774" s="1" t="s">
        <v>3907</v>
      </c>
      <c r="C774" s="1">
        <v>10</v>
      </c>
      <c r="D774">
        <v>1094190.43</v>
      </c>
      <c r="E774">
        <v>0</v>
      </c>
    </row>
    <row r="775" spans="1:5" ht="15" x14ac:dyDescent="0.2">
      <c r="A775" s="1" t="s">
        <v>133</v>
      </c>
      <c r="B775" s="1" t="s">
        <v>3908</v>
      </c>
      <c r="C775" s="1">
        <v>1</v>
      </c>
      <c r="D775">
        <v>360240.32</v>
      </c>
      <c r="E775">
        <v>0</v>
      </c>
    </row>
    <row r="776" spans="1:5" ht="15" x14ac:dyDescent="0.2">
      <c r="A776" s="1" t="s">
        <v>133</v>
      </c>
      <c r="B776" s="1" t="s">
        <v>14</v>
      </c>
      <c r="C776" s="1">
        <v>2</v>
      </c>
      <c r="D776">
        <v>636384.57999999996</v>
      </c>
      <c r="E776">
        <v>0</v>
      </c>
    </row>
    <row r="777" spans="1:5" ht="15" x14ac:dyDescent="0.2">
      <c r="A777" s="1" t="s">
        <v>133</v>
      </c>
      <c r="B777" s="1" t="s">
        <v>15</v>
      </c>
      <c r="C777" s="1">
        <v>3</v>
      </c>
      <c r="D777">
        <v>1044425.14</v>
      </c>
      <c r="E777">
        <v>0</v>
      </c>
    </row>
    <row r="778" spans="1:5" ht="15" x14ac:dyDescent="0.2">
      <c r="A778" s="1" t="s">
        <v>133</v>
      </c>
      <c r="B778" s="1" t="s">
        <v>17</v>
      </c>
      <c r="C778" s="1">
        <v>4</v>
      </c>
      <c r="D778">
        <v>2010914.18</v>
      </c>
      <c r="E778">
        <v>0</v>
      </c>
    </row>
    <row r="779" spans="1:5" ht="15" x14ac:dyDescent="0.2">
      <c r="A779" s="1" t="s">
        <v>133</v>
      </c>
      <c r="B779" s="1" t="s">
        <v>18</v>
      </c>
      <c r="C779" s="1">
        <v>5</v>
      </c>
      <c r="D779">
        <v>2012456.16</v>
      </c>
      <c r="E779">
        <v>0</v>
      </c>
    </row>
    <row r="780" spans="1:5" ht="15" x14ac:dyDescent="0.2">
      <c r="A780" s="1" t="s">
        <v>133</v>
      </c>
      <c r="B780" s="1" t="s">
        <v>3558</v>
      </c>
      <c r="C780" s="1">
        <v>6</v>
      </c>
      <c r="D780">
        <v>620938.26</v>
      </c>
      <c r="E780">
        <v>0</v>
      </c>
    </row>
    <row r="781" spans="1:5" ht="15" x14ac:dyDescent="0.2">
      <c r="A781" s="1" t="s">
        <v>133</v>
      </c>
      <c r="B781" s="1" t="s">
        <v>19</v>
      </c>
      <c r="C781" s="1">
        <v>7</v>
      </c>
      <c r="D781">
        <v>227845.37</v>
      </c>
      <c r="E781">
        <v>0</v>
      </c>
    </row>
    <row r="782" spans="1:5" ht="15" x14ac:dyDescent="0.2">
      <c r="A782" s="1" t="s">
        <v>133</v>
      </c>
      <c r="B782" s="1" t="s">
        <v>21</v>
      </c>
      <c r="C782" s="1">
        <v>8</v>
      </c>
      <c r="D782">
        <v>473837.5</v>
      </c>
      <c r="E782">
        <v>0</v>
      </c>
    </row>
    <row r="783" spans="1:5" ht="15" x14ac:dyDescent="0.2">
      <c r="A783" s="1" t="s">
        <v>133</v>
      </c>
      <c r="B783" s="1" t="s">
        <v>23</v>
      </c>
      <c r="C783" s="1">
        <v>9</v>
      </c>
      <c r="D783">
        <v>821926.34</v>
      </c>
      <c r="E783">
        <v>0</v>
      </c>
    </row>
    <row r="784" spans="1:5" ht="15" x14ac:dyDescent="0.2">
      <c r="A784" s="1" t="s">
        <v>133</v>
      </c>
      <c r="B784" s="1" t="s">
        <v>139</v>
      </c>
      <c r="C784" s="1">
        <v>10</v>
      </c>
      <c r="D784">
        <v>1094190.43</v>
      </c>
      <c r="E784">
        <v>0</v>
      </c>
    </row>
    <row r="785" spans="1:5" ht="15" x14ac:dyDescent="0.2">
      <c r="A785" s="1" t="s">
        <v>141</v>
      </c>
      <c r="B785" s="1" t="s">
        <v>3907</v>
      </c>
      <c r="C785" s="1">
        <v>1</v>
      </c>
      <c r="D785">
        <v>360240.32</v>
      </c>
      <c r="E785">
        <v>0</v>
      </c>
    </row>
    <row r="786" spans="1:5" ht="15" x14ac:dyDescent="0.2">
      <c r="A786" s="1" t="s">
        <v>141</v>
      </c>
      <c r="B786" s="1" t="s">
        <v>3908</v>
      </c>
      <c r="C786" s="1">
        <v>2</v>
      </c>
      <c r="D786">
        <v>636384.57999999996</v>
      </c>
      <c r="E786">
        <v>0</v>
      </c>
    </row>
    <row r="787" spans="1:5" ht="15" x14ac:dyDescent="0.2">
      <c r="A787" s="1" t="s">
        <v>141</v>
      </c>
      <c r="B787" s="1" t="s">
        <v>14</v>
      </c>
      <c r="C787" s="1">
        <v>3</v>
      </c>
      <c r="D787">
        <v>1044425.14</v>
      </c>
      <c r="E787">
        <v>0</v>
      </c>
    </row>
    <row r="788" spans="1:5" ht="15" x14ac:dyDescent="0.2">
      <c r="A788" s="1" t="s">
        <v>141</v>
      </c>
      <c r="B788" s="1" t="s">
        <v>15</v>
      </c>
      <c r="C788" s="1">
        <v>4</v>
      </c>
      <c r="D788">
        <v>2010914.18</v>
      </c>
      <c r="E788">
        <v>0</v>
      </c>
    </row>
    <row r="789" spans="1:5" ht="15" x14ac:dyDescent="0.2">
      <c r="A789" s="1" t="s">
        <v>141</v>
      </c>
      <c r="B789" s="1" t="s">
        <v>17</v>
      </c>
      <c r="C789" s="1">
        <v>5</v>
      </c>
      <c r="D789">
        <v>2012456.16</v>
      </c>
      <c r="E789">
        <v>0</v>
      </c>
    </row>
    <row r="790" spans="1:5" ht="15" x14ac:dyDescent="0.2">
      <c r="A790" s="1" t="s">
        <v>141</v>
      </c>
      <c r="B790" s="1" t="s">
        <v>18</v>
      </c>
      <c r="C790" s="1">
        <v>6</v>
      </c>
      <c r="D790">
        <v>620938.26</v>
      </c>
      <c r="E790">
        <v>0</v>
      </c>
    </row>
    <row r="791" spans="1:5" ht="15" x14ac:dyDescent="0.2">
      <c r="A791" s="1" t="s">
        <v>141</v>
      </c>
      <c r="B791" s="1" t="s">
        <v>3558</v>
      </c>
      <c r="C791" s="1">
        <v>7</v>
      </c>
      <c r="D791">
        <v>227845.37</v>
      </c>
      <c r="E791">
        <v>0</v>
      </c>
    </row>
    <row r="792" spans="1:5" ht="15" x14ac:dyDescent="0.2">
      <c r="A792" s="1" t="s">
        <v>141</v>
      </c>
      <c r="B792" s="1" t="s">
        <v>19</v>
      </c>
      <c r="C792" s="1">
        <v>8</v>
      </c>
      <c r="D792">
        <v>473837.5</v>
      </c>
      <c r="E792">
        <v>0</v>
      </c>
    </row>
    <row r="793" spans="1:5" ht="15" x14ac:dyDescent="0.2">
      <c r="A793" s="1" t="s">
        <v>141</v>
      </c>
      <c r="B793" s="1" t="s">
        <v>20</v>
      </c>
      <c r="C793" s="1">
        <v>9</v>
      </c>
      <c r="D793">
        <v>551516.55000000005</v>
      </c>
      <c r="E793">
        <v>0</v>
      </c>
    </row>
    <row r="794" spans="1:5" ht="15" x14ac:dyDescent="0.2">
      <c r="A794" s="1" t="s">
        <v>141</v>
      </c>
      <c r="B794" s="1" t="s">
        <v>23</v>
      </c>
      <c r="C794" s="1">
        <v>10</v>
      </c>
      <c r="D794">
        <v>1094190.43</v>
      </c>
      <c r="E794">
        <v>0</v>
      </c>
    </row>
    <row r="795" spans="1:5" ht="15" x14ac:dyDescent="0.2">
      <c r="A795" s="1" t="s">
        <v>141</v>
      </c>
      <c r="B795" s="1" t="s">
        <v>139</v>
      </c>
      <c r="C795" s="1">
        <v>11</v>
      </c>
      <c r="D795">
        <v>2582417.9300000002</v>
      </c>
      <c r="E795">
        <v>0</v>
      </c>
    </row>
    <row r="796" spans="1:5" ht="15" x14ac:dyDescent="0.2">
      <c r="A796" s="1" t="s">
        <v>169</v>
      </c>
      <c r="B796" s="1" t="s">
        <v>3907</v>
      </c>
      <c r="C796" s="1">
        <v>1</v>
      </c>
      <c r="D796">
        <v>360240.32</v>
      </c>
      <c r="E796">
        <v>0</v>
      </c>
    </row>
    <row r="797" spans="1:5" ht="15" x14ac:dyDescent="0.2">
      <c r="A797" s="1" t="s">
        <v>169</v>
      </c>
      <c r="B797" s="1" t="s">
        <v>3908</v>
      </c>
      <c r="C797" s="1">
        <v>2</v>
      </c>
      <c r="D797">
        <v>636384.57999999996</v>
      </c>
      <c r="E797">
        <v>0</v>
      </c>
    </row>
    <row r="798" spans="1:5" ht="15" x14ac:dyDescent="0.2">
      <c r="A798" s="1" t="s">
        <v>169</v>
      </c>
      <c r="B798" s="1" t="s">
        <v>14</v>
      </c>
      <c r="C798" s="1">
        <v>3</v>
      </c>
      <c r="D798">
        <v>1044425.14</v>
      </c>
      <c r="E798">
        <v>0</v>
      </c>
    </row>
    <row r="799" spans="1:5" ht="15" x14ac:dyDescent="0.2">
      <c r="A799" s="1" t="s">
        <v>169</v>
      </c>
      <c r="B799" s="1" t="s">
        <v>15</v>
      </c>
      <c r="C799" s="1">
        <v>4</v>
      </c>
      <c r="D799">
        <v>2010914.18</v>
      </c>
      <c r="E799">
        <v>0</v>
      </c>
    </row>
    <row r="800" spans="1:5" ht="15" x14ac:dyDescent="0.2">
      <c r="A800" s="1" t="s">
        <v>169</v>
      </c>
      <c r="B800" s="1" t="s">
        <v>17</v>
      </c>
      <c r="C800" s="1">
        <v>5</v>
      </c>
      <c r="D800">
        <v>2012456.16</v>
      </c>
      <c r="E800">
        <v>0</v>
      </c>
    </row>
    <row r="801" spans="1:5" ht="15" x14ac:dyDescent="0.2">
      <c r="A801" s="1" t="s">
        <v>169</v>
      </c>
      <c r="B801" s="1" t="s">
        <v>18</v>
      </c>
      <c r="C801" s="1">
        <v>6</v>
      </c>
      <c r="D801">
        <v>620938.26</v>
      </c>
      <c r="E801">
        <v>0</v>
      </c>
    </row>
    <row r="802" spans="1:5" ht="15" x14ac:dyDescent="0.2">
      <c r="A802" s="1" t="s">
        <v>169</v>
      </c>
      <c r="B802" s="1" t="s">
        <v>3558</v>
      </c>
      <c r="C802" s="1">
        <v>7</v>
      </c>
      <c r="D802">
        <v>227845.37</v>
      </c>
      <c r="E802">
        <v>0</v>
      </c>
    </row>
    <row r="803" spans="1:5" ht="15" x14ac:dyDescent="0.2">
      <c r="A803" s="1" t="s">
        <v>169</v>
      </c>
      <c r="B803" s="1" t="s">
        <v>20</v>
      </c>
      <c r="C803" s="1">
        <v>8</v>
      </c>
      <c r="D803">
        <v>551516.55000000005</v>
      </c>
      <c r="E803">
        <v>0</v>
      </c>
    </row>
    <row r="804" spans="1:5" ht="15" x14ac:dyDescent="0.2">
      <c r="A804" s="1" t="s">
        <v>169</v>
      </c>
      <c r="B804" s="1" t="s">
        <v>21</v>
      </c>
      <c r="C804" s="1">
        <v>9</v>
      </c>
      <c r="D804">
        <v>821926.34</v>
      </c>
      <c r="E804">
        <v>0</v>
      </c>
    </row>
    <row r="805" spans="1:5" ht="15" x14ac:dyDescent="0.2">
      <c r="A805" s="1" t="s">
        <v>169</v>
      </c>
      <c r="B805" s="1" t="s">
        <v>23</v>
      </c>
      <c r="C805" s="1">
        <v>10</v>
      </c>
      <c r="D805">
        <v>1094190.43</v>
      </c>
      <c r="E805">
        <v>0</v>
      </c>
    </row>
    <row r="806" spans="1:5" ht="15" x14ac:dyDescent="0.2">
      <c r="A806" s="1" t="s">
        <v>169</v>
      </c>
      <c r="B806" s="1" t="s">
        <v>139</v>
      </c>
      <c r="C806" s="1">
        <v>11</v>
      </c>
      <c r="D806">
        <v>2582417.9300000002</v>
      </c>
      <c r="E806">
        <v>0</v>
      </c>
    </row>
    <row r="807" spans="1:5" ht="15" x14ac:dyDescent="0.2">
      <c r="A807" s="1" t="s">
        <v>191</v>
      </c>
      <c r="B807" s="1" t="s">
        <v>3907</v>
      </c>
      <c r="C807" s="1">
        <v>1</v>
      </c>
      <c r="D807">
        <v>360240.32</v>
      </c>
      <c r="E807">
        <v>0</v>
      </c>
    </row>
    <row r="808" spans="1:5" ht="15" x14ac:dyDescent="0.2">
      <c r="A808" s="1" t="s">
        <v>191</v>
      </c>
      <c r="B808" s="1" t="s">
        <v>3908</v>
      </c>
      <c r="C808" s="1">
        <v>2</v>
      </c>
      <c r="D808">
        <v>636384.57999999996</v>
      </c>
      <c r="E808">
        <v>0</v>
      </c>
    </row>
    <row r="809" spans="1:5" ht="15" x14ac:dyDescent="0.2">
      <c r="A809" s="1" t="s">
        <v>191</v>
      </c>
      <c r="B809" s="1" t="s">
        <v>14</v>
      </c>
      <c r="C809" s="1">
        <v>3</v>
      </c>
      <c r="D809">
        <v>1044425.14</v>
      </c>
      <c r="E809">
        <v>0</v>
      </c>
    </row>
    <row r="810" spans="1:5" ht="15" x14ac:dyDescent="0.2">
      <c r="A810" s="1" t="s">
        <v>191</v>
      </c>
      <c r="B810" s="1" t="s">
        <v>15</v>
      </c>
      <c r="C810" s="1">
        <v>4</v>
      </c>
      <c r="D810">
        <v>2010914.18</v>
      </c>
      <c r="E810">
        <v>0</v>
      </c>
    </row>
    <row r="811" spans="1:5" ht="15" x14ac:dyDescent="0.2">
      <c r="A811" s="1" t="s">
        <v>191</v>
      </c>
      <c r="B811" s="1" t="s">
        <v>17</v>
      </c>
      <c r="C811" s="1">
        <v>5</v>
      </c>
      <c r="D811">
        <v>2012456.16</v>
      </c>
      <c r="E811">
        <v>0</v>
      </c>
    </row>
    <row r="812" spans="1:5" ht="15" x14ac:dyDescent="0.2">
      <c r="A812" s="1" t="s">
        <v>191</v>
      </c>
      <c r="B812" s="1" t="s">
        <v>18</v>
      </c>
      <c r="C812" s="1">
        <v>6</v>
      </c>
      <c r="D812">
        <v>620938.26</v>
      </c>
      <c r="E812">
        <v>0</v>
      </c>
    </row>
    <row r="813" spans="1:5" ht="15" x14ac:dyDescent="0.2">
      <c r="A813" s="1" t="s">
        <v>191</v>
      </c>
      <c r="B813" s="1" t="s">
        <v>19</v>
      </c>
      <c r="C813" s="1">
        <v>7</v>
      </c>
      <c r="D813">
        <v>473837.5</v>
      </c>
      <c r="E813">
        <v>0</v>
      </c>
    </row>
    <row r="814" spans="1:5" ht="15" x14ac:dyDescent="0.2">
      <c r="A814" s="1" t="s">
        <v>191</v>
      </c>
      <c r="B814" s="1" t="s">
        <v>20</v>
      </c>
      <c r="C814" s="1">
        <v>8</v>
      </c>
      <c r="D814">
        <v>551516.55000000005</v>
      </c>
      <c r="E814">
        <v>0</v>
      </c>
    </row>
    <row r="815" spans="1:5" ht="15" x14ac:dyDescent="0.2">
      <c r="A815" s="1" t="s">
        <v>191</v>
      </c>
      <c r="B815" s="1" t="s">
        <v>21</v>
      </c>
      <c r="C815" s="1">
        <v>9</v>
      </c>
      <c r="D815">
        <v>821926.34</v>
      </c>
      <c r="E815">
        <v>0</v>
      </c>
    </row>
    <row r="816" spans="1:5" ht="15" x14ac:dyDescent="0.2">
      <c r="A816" s="1" t="s">
        <v>191</v>
      </c>
      <c r="B816" s="1" t="s">
        <v>23</v>
      </c>
      <c r="C816" s="1">
        <v>10</v>
      </c>
      <c r="D816">
        <v>1094190.43</v>
      </c>
      <c r="E816">
        <v>0</v>
      </c>
    </row>
    <row r="817" spans="1:5" ht="15" x14ac:dyDescent="0.2">
      <c r="A817" s="1" t="s">
        <v>191</v>
      </c>
      <c r="B817" s="1" t="s">
        <v>139</v>
      </c>
      <c r="C817" s="1">
        <v>11</v>
      </c>
      <c r="D817">
        <v>2582417.9300000002</v>
      </c>
      <c r="E817">
        <v>0</v>
      </c>
    </row>
    <row r="818" spans="1:5" ht="15" x14ac:dyDescent="0.2">
      <c r="A818" s="1" t="s">
        <v>196</v>
      </c>
      <c r="B818" s="1" t="s">
        <v>3907</v>
      </c>
      <c r="C818" s="1">
        <v>1</v>
      </c>
      <c r="D818">
        <v>360240.32</v>
      </c>
      <c r="E818">
        <v>0</v>
      </c>
    </row>
    <row r="819" spans="1:5" ht="15" x14ac:dyDescent="0.2">
      <c r="A819" s="1" t="s">
        <v>196</v>
      </c>
      <c r="B819" s="1" t="s">
        <v>3908</v>
      </c>
      <c r="C819" s="1">
        <v>2</v>
      </c>
      <c r="D819">
        <v>636384.57999999996</v>
      </c>
      <c r="E819">
        <v>0</v>
      </c>
    </row>
    <row r="820" spans="1:5" ht="15" x14ac:dyDescent="0.2">
      <c r="A820" s="1" t="s">
        <v>196</v>
      </c>
      <c r="B820" s="1" t="s">
        <v>14</v>
      </c>
      <c r="C820" s="1">
        <v>3</v>
      </c>
      <c r="D820">
        <v>1044425.14</v>
      </c>
      <c r="E820">
        <v>0</v>
      </c>
    </row>
    <row r="821" spans="1:5" ht="15" x14ac:dyDescent="0.2">
      <c r="A821" s="1" t="s">
        <v>196</v>
      </c>
      <c r="B821" s="1" t="s">
        <v>15</v>
      </c>
      <c r="C821" s="1">
        <v>4</v>
      </c>
      <c r="D821">
        <v>2010914.18</v>
      </c>
      <c r="E821">
        <v>0</v>
      </c>
    </row>
    <row r="822" spans="1:5" ht="15" x14ac:dyDescent="0.2">
      <c r="A822" s="1" t="s">
        <v>196</v>
      </c>
      <c r="B822" s="1" t="s">
        <v>17</v>
      </c>
      <c r="C822" s="1">
        <v>5</v>
      </c>
      <c r="D822">
        <v>2012456.16</v>
      </c>
      <c r="E822">
        <v>0</v>
      </c>
    </row>
    <row r="823" spans="1:5" ht="15" x14ac:dyDescent="0.2">
      <c r="A823" s="1" t="s">
        <v>196</v>
      </c>
      <c r="B823" s="1" t="s">
        <v>18</v>
      </c>
      <c r="C823" s="1">
        <v>6</v>
      </c>
      <c r="D823">
        <v>620938.26</v>
      </c>
      <c r="E823">
        <v>0</v>
      </c>
    </row>
    <row r="824" spans="1:5" ht="15" x14ac:dyDescent="0.2">
      <c r="A824" s="1" t="s">
        <v>196</v>
      </c>
      <c r="B824" s="1" t="s">
        <v>3558</v>
      </c>
      <c r="C824" s="1">
        <v>7</v>
      </c>
      <c r="D824">
        <v>227845.37</v>
      </c>
      <c r="E824">
        <v>0</v>
      </c>
    </row>
    <row r="825" spans="1:5" ht="15" x14ac:dyDescent="0.2">
      <c r="A825" s="1" t="s">
        <v>196</v>
      </c>
      <c r="B825" s="1" t="s">
        <v>19</v>
      </c>
      <c r="C825" s="1">
        <v>8</v>
      </c>
      <c r="D825">
        <v>473837.5</v>
      </c>
      <c r="E825">
        <v>0</v>
      </c>
    </row>
    <row r="826" spans="1:5" ht="15" x14ac:dyDescent="0.2">
      <c r="A826" s="1" t="s">
        <v>196</v>
      </c>
      <c r="B826" s="1" t="s">
        <v>20</v>
      </c>
      <c r="C826" s="1">
        <v>9</v>
      </c>
      <c r="D826">
        <v>551516.55000000005</v>
      </c>
      <c r="E826">
        <v>0</v>
      </c>
    </row>
    <row r="827" spans="1:5" ht="15" x14ac:dyDescent="0.2">
      <c r="A827" s="1" t="s">
        <v>196</v>
      </c>
      <c r="B827" s="1" t="s">
        <v>21</v>
      </c>
      <c r="C827" s="1">
        <v>10</v>
      </c>
      <c r="D827">
        <v>821926.34</v>
      </c>
      <c r="E827">
        <v>0</v>
      </c>
    </row>
    <row r="828" spans="1:5" ht="15" x14ac:dyDescent="0.2">
      <c r="A828" s="1" t="s">
        <v>196</v>
      </c>
      <c r="B828" s="1" t="s">
        <v>139</v>
      </c>
      <c r="C828" s="1">
        <v>11</v>
      </c>
      <c r="D828">
        <v>2582417.9300000002</v>
      </c>
      <c r="E828">
        <v>0</v>
      </c>
    </row>
    <row r="829" spans="1:5" ht="15" x14ac:dyDescent="0.2">
      <c r="A829" s="1" t="s">
        <v>200</v>
      </c>
      <c r="B829" s="1" t="s">
        <v>1646</v>
      </c>
      <c r="C829" s="1">
        <v>1</v>
      </c>
      <c r="D829">
        <v>1229013557.54</v>
      </c>
      <c r="E829">
        <v>0</v>
      </c>
    </row>
    <row r="830" spans="1:5" ht="15" x14ac:dyDescent="0.2">
      <c r="A830" s="1" t="s">
        <v>200</v>
      </c>
      <c r="B830" s="1" t="s">
        <v>1985</v>
      </c>
      <c r="C830" s="1">
        <v>1</v>
      </c>
      <c r="D830">
        <v>1229013557.54</v>
      </c>
      <c r="E830">
        <v>0</v>
      </c>
    </row>
    <row r="831" spans="1:5" ht="15" x14ac:dyDescent="0.2">
      <c r="A831" s="1" t="s">
        <v>200</v>
      </c>
      <c r="B831" s="1" t="s">
        <v>201</v>
      </c>
      <c r="C831" s="1">
        <v>1</v>
      </c>
      <c r="D831">
        <v>1229013557.54</v>
      </c>
      <c r="E831">
        <v>0</v>
      </c>
    </row>
    <row r="832" spans="1:5" ht="15" x14ac:dyDescent="0.2">
      <c r="A832" s="1" t="s">
        <v>200</v>
      </c>
      <c r="B832" s="1" t="s">
        <v>202</v>
      </c>
      <c r="C832" s="1">
        <v>2</v>
      </c>
      <c r="D832">
        <v>1453070407.1400001</v>
      </c>
      <c r="E832">
        <v>0</v>
      </c>
    </row>
    <row r="833" spans="1:5" ht="15" x14ac:dyDescent="0.2">
      <c r="A833" s="1" t="s">
        <v>200</v>
      </c>
      <c r="B833" s="1" t="s">
        <v>203</v>
      </c>
      <c r="C833" s="1">
        <v>3</v>
      </c>
      <c r="D833">
        <v>1488549495.3900001</v>
      </c>
      <c r="E833">
        <v>0</v>
      </c>
    </row>
    <row r="834" spans="1:5" ht="15" x14ac:dyDescent="0.2">
      <c r="A834" s="1" t="s">
        <v>200</v>
      </c>
      <c r="B834" s="1" t="s">
        <v>204</v>
      </c>
      <c r="C834" s="1">
        <v>3</v>
      </c>
      <c r="D834">
        <v>1488549495.3900001</v>
      </c>
      <c r="E834">
        <v>0</v>
      </c>
    </row>
    <row r="835" spans="1:5" ht="15" x14ac:dyDescent="0.2">
      <c r="A835" s="1" t="s">
        <v>200</v>
      </c>
      <c r="B835" s="1" t="s">
        <v>206</v>
      </c>
      <c r="C835" s="1">
        <v>3</v>
      </c>
      <c r="D835">
        <v>1488549495.3900001</v>
      </c>
      <c r="E835">
        <v>0</v>
      </c>
    </row>
    <row r="836" spans="1:5" ht="15" x14ac:dyDescent="0.2">
      <c r="A836" s="1" t="s">
        <v>200</v>
      </c>
      <c r="B836" s="1" t="s">
        <v>3900</v>
      </c>
      <c r="C836" s="1">
        <v>4</v>
      </c>
      <c r="D836">
        <v>1544461381.98</v>
      </c>
      <c r="E836">
        <v>0</v>
      </c>
    </row>
    <row r="837" spans="1:5" ht="15" x14ac:dyDescent="0.2">
      <c r="A837" s="1" t="s">
        <v>200</v>
      </c>
      <c r="B837" s="1" t="s">
        <v>207</v>
      </c>
      <c r="C837" s="1">
        <v>4</v>
      </c>
      <c r="D837">
        <v>1544461381.98</v>
      </c>
      <c r="E837">
        <v>0</v>
      </c>
    </row>
    <row r="838" spans="1:5" ht="15" x14ac:dyDescent="0.2">
      <c r="A838" s="1" t="s">
        <v>200</v>
      </c>
      <c r="B838" s="1" t="s">
        <v>208</v>
      </c>
      <c r="C838" s="1">
        <v>5</v>
      </c>
      <c r="D838">
        <v>1584261188.9100001</v>
      </c>
      <c r="E838">
        <v>0</v>
      </c>
    </row>
    <row r="839" spans="1:5" ht="15" x14ac:dyDescent="0.2">
      <c r="A839" s="1" t="s">
        <v>200</v>
      </c>
      <c r="B839" s="1" t="s">
        <v>209</v>
      </c>
      <c r="C839" s="1">
        <v>5</v>
      </c>
      <c r="D839">
        <v>1584261188.9100001</v>
      </c>
      <c r="E839">
        <v>0</v>
      </c>
    </row>
    <row r="840" spans="1:5" ht="15" x14ac:dyDescent="0.2">
      <c r="A840" s="1" t="s">
        <v>200</v>
      </c>
      <c r="B840" s="1" t="s">
        <v>210</v>
      </c>
      <c r="C840" s="1">
        <v>5</v>
      </c>
      <c r="D840">
        <v>1584261188.9100001</v>
      </c>
      <c r="E840">
        <v>0</v>
      </c>
    </row>
    <row r="841" spans="1:5" ht="15" x14ac:dyDescent="0.2">
      <c r="A841" s="1" t="s">
        <v>200</v>
      </c>
      <c r="B841" s="1" t="s">
        <v>1883</v>
      </c>
      <c r="C841" s="1">
        <v>6</v>
      </c>
      <c r="D841">
        <v>1621625311.6099999</v>
      </c>
      <c r="E841">
        <v>0</v>
      </c>
    </row>
    <row r="842" spans="1:5" ht="15" x14ac:dyDescent="0.2">
      <c r="A842" s="1" t="s">
        <v>200</v>
      </c>
      <c r="B842" s="1" t="s">
        <v>211</v>
      </c>
      <c r="C842" s="1">
        <v>6</v>
      </c>
      <c r="D842">
        <v>1621625311.6099999</v>
      </c>
      <c r="E842">
        <v>0</v>
      </c>
    </row>
    <row r="843" spans="1:5" ht="15" x14ac:dyDescent="0.2">
      <c r="A843" s="1" t="s">
        <v>200</v>
      </c>
      <c r="B843" s="1" t="s">
        <v>212</v>
      </c>
      <c r="C843" s="1">
        <v>6</v>
      </c>
      <c r="D843">
        <v>1621625311.6099999</v>
      </c>
      <c r="E843">
        <v>0</v>
      </c>
    </row>
    <row r="844" spans="1:5" ht="15" x14ac:dyDescent="0.2">
      <c r="A844" s="1" t="s">
        <v>200</v>
      </c>
      <c r="B844" s="1" t="s">
        <v>213</v>
      </c>
      <c r="C844" s="1">
        <v>7</v>
      </c>
      <c r="D844">
        <v>1623247389.99</v>
      </c>
      <c r="E844">
        <v>0</v>
      </c>
    </row>
    <row r="845" spans="1:5" ht="15" x14ac:dyDescent="0.2">
      <c r="A845" s="1" t="s">
        <v>200</v>
      </c>
      <c r="B845" s="1" t="s">
        <v>214</v>
      </c>
      <c r="C845" s="1">
        <v>8</v>
      </c>
      <c r="D845">
        <v>1676106388.99</v>
      </c>
      <c r="E845">
        <v>0</v>
      </c>
    </row>
    <row r="846" spans="1:5" ht="15" x14ac:dyDescent="0.2">
      <c r="A846" s="1" t="s">
        <v>200</v>
      </c>
      <c r="B846" s="1" t="s">
        <v>215</v>
      </c>
      <c r="C846" s="1">
        <v>8</v>
      </c>
      <c r="D846">
        <v>1676106388.99</v>
      </c>
      <c r="E846">
        <v>0</v>
      </c>
    </row>
    <row r="847" spans="1:5" ht="15" x14ac:dyDescent="0.2">
      <c r="A847" s="1" t="s">
        <v>200</v>
      </c>
      <c r="B847" s="1" t="s">
        <v>218</v>
      </c>
      <c r="C847" s="1">
        <v>9</v>
      </c>
      <c r="D847">
        <v>1699935268.6800001</v>
      </c>
      <c r="E847">
        <v>0</v>
      </c>
    </row>
    <row r="848" spans="1:5" ht="15" x14ac:dyDescent="0.2">
      <c r="A848" s="1" t="s">
        <v>200</v>
      </c>
      <c r="B848" s="1" t="s">
        <v>217</v>
      </c>
      <c r="C848" s="1">
        <v>9</v>
      </c>
      <c r="D848">
        <v>1699935268.6800001</v>
      </c>
      <c r="E848">
        <v>0</v>
      </c>
    </row>
    <row r="849" spans="1:5" ht="15" x14ac:dyDescent="0.2">
      <c r="A849" s="1" t="s">
        <v>200</v>
      </c>
      <c r="B849" s="1" t="s">
        <v>216</v>
      </c>
      <c r="C849" s="1">
        <v>9</v>
      </c>
      <c r="D849">
        <v>1699935268.6800001</v>
      </c>
      <c r="E849">
        <v>0</v>
      </c>
    </row>
    <row r="850" spans="1:5" ht="15" x14ac:dyDescent="0.2">
      <c r="A850" s="1" t="s">
        <v>200</v>
      </c>
      <c r="B850" s="1" t="s">
        <v>1787</v>
      </c>
      <c r="C850" s="1">
        <v>9</v>
      </c>
      <c r="D850">
        <v>1699935268.6800001</v>
      </c>
      <c r="E850">
        <v>0</v>
      </c>
    </row>
    <row r="851" spans="1:5" ht="15" x14ac:dyDescent="0.2">
      <c r="A851" s="1" t="s">
        <v>200</v>
      </c>
      <c r="B851" s="1" t="s">
        <v>222</v>
      </c>
      <c r="C851" s="1">
        <v>10</v>
      </c>
      <c r="D851">
        <v>1700102794.6600001</v>
      </c>
      <c r="E851">
        <v>0</v>
      </c>
    </row>
    <row r="852" spans="1:5" ht="15" x14ac:dyDescent="0.2">
      <c r="A852" s="1" t="s">
        <v>200</v>
      </c>
      <c r="B852" s="1" t="s">
        <v>219</v>
      </c>
      <c r="C852" s="1">
        <v>10</v>
      </c>
      <c r="D852">
        <v>1700102794.6600001</v>
      </c>
      <c r="E852">
        <v>0</v>
      </c>
    </row>
    <row r="853" spans="1:5" ht="15" x14ac:dyDescent="0.2">
      <c r="A853" s="1" t="s">
        <v>200</v>
      </c>
      <c r="B853" s="1" t="s">
        <v>220</v>
      </c>
      <c r="C853" s="1">
        <v>10</v>
      </c>
      <c r="D853">
        <v>1700102794.6600001</v>
      </c>
      <c r="E853">
        <v>0</v>
      </c>
    </row>
    <row r="854" spans="1:5" ht="15" x14ac:dyDescent="0.2">
      <c r="A854" s="1" t="s">
        <v>200</v>
      </c>
      <c r="B854" s="1" t="s">
        <v>221</v>
      </c>
      <c r="C854" s="1">
        <v>10</v>
      </c>
      <c r="D854">
        <v>1700102794.6600001</v>
      </c>
      <c r="E854">
        <v>0</v>
      </c>
    </row>
    <row r="855" spans="1:5" ht="15" x14ac:dyDescent="0.2">
      <c r="A855" s="1" t="s">
        <v>200</v>
      </c>
      <c r="B855" s="1" t="s">
        <v>223</v>
      </c>
      <c r="C855" s="1">
        <v>11</v>
      </c>
      <c r="D855">
        <v>1718944399.74</v>
      </c>
      <c r="E855">
        <v>0</v>
      </c>
    </row>
    <row r="856" spans="1:5" ht="15" x14ac:dyDescent="0.2">
      <c r="A856" s="1" t="s">
        <v>200</v>
      </c>
      <c r="B856" s="1" t="s">
        <v>224</v>
      </c>
      <c r="C856" s="1">
        <v>11</v>
      </c>
      <c r="D856">
        <v>1718944399.74</v>
      </c>
      <c r="E856">
        <v>0</v>
      </c>
    </row>
    <row r="857" spans="1:5" ht="15" x14ac:dyDescent="0.2">
      <c r="A857" s="1" t="s">
        <v>200</v>
      </c>
      <c r="B857" s="1" t="s">
        <v>783</v>
      </c>
      <c r="C857" s="1">
        <v>12</v>
      </c>
      <c r="D857">
        <v>1809219764.22</v>
      </c>
      <c r="E857">
        <v>0</v>
      </c>
    </row>
    <row r="858" spans="1:5" ht="15" x14ac:dyDescent="0.2">
      <c r="A858" s="1" t="s">
        <v>200</v>
      </c>
      <c r="B858" s="1" t="s">
        <v>225</v>
      </c>
      <c r="C858" s="1">
        <v>12</v>
      </c>
      <c r="D858">
        <v>1809219764.22</v>
      </c>
      <c r="E858">
        <v>0</v>
      </c>
    </row>
    <row r="859" spans="1:5" ht="15" x14ac:dyDescent="0.2">
      <c r="A859" s="1" t="s">
        <v>200</v>
      </c>
      <c r="B859" s="1" t="s">
        <v>3877</v>
      </c>
      <c r="C859" s="1">
        <v>12</v>
      </c>
      <c r="D859">
        <v>1809219764.22</v>
      </c>
      <c r="E859">
        <v>0</v>
      </c>
    </row>
    <row r="860" spans="1:5" ht="15" x14ac:dyDescent="0.2">
      <c r="A860" s="1" t="s">
        <v>200</v>
      </c>
      <c r="B860" s="1" t="s">
        <v>226</v>
      </c>
      <c r="C860" s="1">
        <v>13</v>
      </c>
      <c r="D860">
        <v>1850093134.28</v>
      </c>
      <c r="E860">
        <v>0</v>
      </c>
    </row>
    <row r="861" spans="1:5" ht="15" x14ac:dyDescent="0.2">
      <c r="A861" s="1" t="s">
        <v>200</v>
      </c>
      <c r="B861" s="1" t="s">
        <v>227</v>
      </c>
      <c r="C861" s="1">
        <v>13</v>
      </c>
      <c r="D861">
        <v>1850093134.28</v>
      </c>
      <c r="E861">
        <v>0</v>
      </c>
    </row>
    <row r="862" spans="1:5" ht="15" x14ac:dyDescent="0.2">
      <c r="A862" s="1" t="s">
        <v>200</v>
      </c>
      <c r="B862" s="1" t="s">
        <v>228</v>
      </c>
      <c r="C862" s="1">
        <v>13</v>
      </c>
      <c r="D862">
        <v>1850093134.28</v>
      </c>
      <c r="E862">
        <v>0</v>
      </c>
    </row>
    <row r="863" spans="1:5" ht="15" x14ac:dyDescent="0.2">
      <c r="A863" s="1" t="s">
        <v>200</v>
      </c>
      <c r="B863" s="1" t="s">
        <v>229</v>
      </c>
      <c r="C863" s="1">
        <v>13</v>
      </c>
      <c r="D863">
        <v>1850093134.28</v>
      </c>
      <c r="E863">
        <v>0</v>
      </c>
    </row>
    <row r="864" spans="1:5" ht="15" x14ac:dyDescent="0.2">
      <c r="A864" s="1" t="s">
        <v>200</v>
      </c>
      <c r="B864" s="1" t="s">
        <v>230</v>
      </c>
      <c r="C864" s="1">
        <v>13</v>
      </c>
      <c r="D864">
        <v>1850093134.28</v>
      </c>
      <c r="E864">
        <v>0</v>
      </c>
    </row>
    <row r="865" spans="1:5" ht="15" x14ac:dyDescent="0.2">
      <c r="A865" s="1" t="s">
        <v>200</v>
      </c>
      <c r="B865" s="1" t="s">
        <v>231</v>
      </c>
      <c r="C865" s="1">
        <v>13</v>
      </c>
      <c r="D865">
        <v>1850093134.28</v>
      </c>
      <c r="E865">
        <v>0</v>
      </c>
    </row>
    <row r="866" spans="1:5" ht="15" x14ac:dyDescent="0.2">
      <c r="A866" s="1" t="s">
        <v>232</v>
      </c>
      <c r="B866" s="1" t="s">
        <v>233</v>
      </c>
      <c r="C866" s="1">
        <v>1</v>
      </c>
      <c r="D866">
        <v>15629401.49</v>
      </c>
      <c r="E866">
        <v>0</v>
      </c>
    </row>
    <row r="867" spans="1:5" ht="15" x14ac:dyDescent="0.2">
      <c r="A867" s="1" t="s">
        <v>234</v>
      </c>
      <c r="B867" s="1" t="s">
        <v>235</v>
      </c>
      <c r="C867" s="1">
        <v>1</v>
      </c>
      <c r="D867">
        <v>15629401.49</v>
      </c>
      <c r="E867">
        <v>0</v>
      </c>
    </row>
    <row r="868" spans="1:5" ht="15" x14ac:dyDescent="0.2">
      <c r="A868" s="1" t="s">
        <v>234</v>
      </c>
      <c r="B868" s="1" t="s">
        <v>236</v>
      </c>
      <c r="C868" s="1">
        <v>1</v>
      </c>
      <c r="D868">
        <v>15629401.49</v>
      </c>
      <c r="E868">
        <v>0</v>
      </c>
    </row>
    <row r="869" spans="1:5" ht="15" x14ac:dyDescent="0.2">
      <c r="A869" s="1" t="s">
        <v>234</v>
      </c>
      <c r="B869" s="1" t="s">
        <v>3892</v>
      </c>
      <c r="C869" s="1">
        <v>2</v>
      </c>
      <c r="D869">
        <v>18735444.379999999</v>
      </c>
      <c r="E869">
        <v>0</v>
      </c>
    </row>
    <row r="870" spans="1:5" ht="15" x14ac:dyDescent="0.2">
      <c r="A870" s="1" t="s">
        <v>234</v>
      </c>
      <c r="B870" s="1" t="s">
        <v>3909</v>
      </c>
      <c r="C870" s="1">
        <v>2</v>
      </c>
      <c r="D870">
        <v>18735444.379999999</v>
      </c>
      <c r="E870">
        <v>0</v>
      </c>
    </row>
    <row r="871" spans="1:5" ht="15" x14ac:dyDescent="0.2">
      <c r="A871" s="1" t="s">
        <v>292</v>
      </c>
      <c r="B871" s="1" t="s">
        <v>293</v>
      </c>
      <c r="C871" s="1">
        <v>1</v>
      </c>
      <c r="D871" s="1">
        <v>7868095.5199999996</v>
      </c>
      <c r="E871">
        <v>0</v>
      </c>
    </row>
    <row r="872" spans="1:5" ht="15" x14ac:dyDescent="0.2">
      <c r="A872" s="1" t="s">
        <v>292</v>
      </c>
      <c r="B872" s="1" t="s">
        <v>294</v>
      </c>
      <c r="C872" s="1">
        <v>2</v>
      </c>
      <c r="D872" s="1">
        <v>7694996.9400000004</v>
      </c>
      <c r="E872">
        <v>0</v>
      </c>
    </row>
    <row r="873" spans="1:5" ht="15" x14ac:dyDescent="0.2">
      <c r="A873" s="1" t="s">
        <v>292</v>
      </c>
      <c r="B873" s="1" t="s">
        <v>295</v>
      </c>
      <c r="C873" s="1">
        <v>3</v>
      </c>
      <c r="D873" s="1">
        <v>8134509.6900000004</v>
      </c>
      <c r="E873">
        <v>0</v>
      </c>
    </row>
    <row r="874" spans="1:5" ht="15" x14ac:dyDescent="0.2">
      <c r="A874" s="1" t="s">
        <v>298</v>
      </c>
      <c r="B874" s="1" t="s">
        <v>299</v>
      </c>
      <c r="C874" s="1">
        <v>1</v>
      </c>
      <c r="D874" s="1">
        <v>1607354</v>
      </c>
      <c r="E874">
        <v>0</v>
      </c>
    </row>
    <row r="875" spans="1:5" ht="15" x14ac:dyDescent="0.2">
      <c r="A875" s="1" t="s">
        <v>298</v>
      </c>
      <c r="B875" s="1" t="s">
        <v>300</v>
      </c>
      <c r="C875" s="1">
        <v>2</v>
      </c>
      <c r="D875" s="1">
        <v>1625380.4</v>
      </c>
      <c r="E875">
        <v>0</v>
      </c>
    </row>
    <row r="876" spans="1:5" ht="15" x14ac:dyDescent="0.2">
      <c r="A876" s="1" t="s">
        <v>298</v>
      </c>
      <c r="B876" s="1" t="s">
        <v>3910</v>
      </c>
      <c r="C876" s="1">
        <v>3</v>
      </c>
      <c r="D876">
        <v>1502200</v>
      </c>
      <c r="E876">
        <v>0</v>
      </c>
    </row>
    <row r="877" spans="1:5" ht="15" x14ac:dyDescent="0.2">
      <c r="A877" s="1" t="s">
        <v>302</v>
      </c>
      <c r="B877" s="1" t="s">
        <v>303</v>
      </c>
      <c r="C877" s="1">
        <v>1</v>
      </c>
      <c r="D877">
        <v>15660000</v>
      </c>
      <c r="E877">
        <v>0</v>
      </c>
    </row>
    <row r="878" spans="1:5" ht="15" x14ac:dyDescent="0.2">
      <c r="A878" s="1" t="s">
        <v>302</v>
      </c>
      <c r="B878" s="1" t="s">
        <v>304</v>
      </c>
      <c r="C878" s="1">
        <v>2</v>
      </c>
      <c r="D878">
        <v>13920000</v>
      </c>
      <c r="E878">
        <v>0</v>
      </c>
    </row>
    <row r="879" spans="1:5" ht="15" x14ac:dyDescent="0.2">
      <c r="A879" s="1" t="s">
        <v>307</v>
      </c>
      <c r="B879" s="1" t="s">
        <v>308</v>
      </c>
      <c r="C879" s="1">
        <v>1</v>
      </c>
      <c r="D879" s="1">
        <v>2010946.58</v>
      </c>
      <c r="E879">
        <v>0</v>
      </c>
    </row>
    <row r="880" spans="1:5" ht="15" x14ac:dyDescent="0.2">
      <c r="A880" s="1" t="s">
        <v>307</v>
      </c>
      <c r="B880" s="1" t="s">
        <v>309</v>
      </c>
      <c r="C880" s="1">
        <v>2</v>
      </c>
      <c r="D880" s="1">
        <v>2106648.2200000002</v>
      </c>
      <c r="E880">
        <v>0</v>
      </c>
    </row>
    <row r="881" spans="1:5" ht="15" x14ac:dyDescent="0.2">
      <c r="A881" s="1" t="s">
        <v>310</v>
      </c>
      <c r="B881" s="1" t="s">
        <v>311</v>
      </c>
      <c r="C881" s="1">
        <v>1</v>
      </c>
      <c r="D881" s="1">
        <v>8414390.2599999998</v>
      </c>
      <c r="E881">
        <v>0</v>
      </c>
    </row>
    <row r="882" spans="1:5" ht="15" x14ac:dyDescent="0.2">
      <c r="A882" s="1" t="s">
        <v>310</v>
      </c>
      <c r="B882" s="1" t="s">
        <v>312</v>
      </c>
      <c r="C882" s="1">
        <v>1</v>
      </c>
      <c r="D882" s="1">
        <v>8392876.1899999995</v>
      </c>
      <c r="E882">
        <v>0</v>
      </c>
    </row>
    <row r="883" spans="1:5" ht="15" x14ac:dyDescent="0.2">
      <c r="A883" s="1" t="s">
        <v>314</v>
      </c>
      <c r="B883" s="1" t="s">
        <v>338</v>
      </c>
      <c r="C883" s="1">
        <v>2</v>
      </c>
      <c r="D883" s="1">
        <v>5997346.0899999999</v>
      </c>
      <c r="E883">
        <v>0</v>
      </c>
    </row>
    <row r="884" spans="1:5" ht="15" x14ac:dyDescent="0.2">
      <c r="A884" s="1" t="s">
        <v>314</v>
      </c>
      <c r="B884" s="1" t="s">
        <v>339</v>
      </c>
      <c r="C884" s="1">
        <v>1</v>
      </c>
      <c r="D884" s="1">
        <v>5684441.0700000003</v>
      </c>
      <c r="E884">
        <v>0</v>
      </c>
    </row>
    <row r="885" spans="1:5" ht="15" x14ac:dyDescent="0.2">
      <c r="A885" s="1" t="s">
        <v>314</v>
      </c>
      <c r="B885" s="1" t="s">
        <v>340</v>
      </c>
      <c r="C885" s="1">
        <v>2</v>
      </c>
      <c r="D885" s="1">
        <v>5736591.9100000001</v>
      </c>
      <c r="E885">
        <v>0</v>
      </c>
    </row>
    <row r="886" spans="1:5" ht="15" x14ac:dyDescent="0.2">
      <c r="A886" s="1" t="s">
        <v>344</v>
      </c>
      <c r="B886" s="1" t="s">
        <v>345</v>
      </c>
      <c r="C886" s="1">
        <v>1</v>
      </c>
      <c r="D886" s="1">
        <v>20000000</v>
      </c>
      <c r="E886">
        <v>0</v>
      </c>
    </row>
    <row r="887" spans="1:5" ht="15" x14ac:dyDescent="0.2">
      <c r="A887" s="1" t="s">
        <v>349</v>
      </c>
      <c r="B887" s="1" t="s">
        <v>2219</v>
      </c>
      <c r="C887" s="1">
        <v>1</v>
      </c>
      <c r="D887" s="1">
        <v>150586121.19999999</v>
      </c>
      <c r="E887">
        <v>0</v>
      </c>
    </row>
    <row r="888" spans="1:5" ht="15" x14ac:dyDescent="0.2">
      <c r="A888" s="1" t="s">
        <v>349</v>
      </c>
      <c r="B888" s="1" t="s">
        <v>2220</v>
      </c>
      <c r="C888" s="1">
        <v>1</v>
      </c>
      <c r="D888" s="1">
        <v>150586121.19999999</v>
      </c>
      <c r="E888">
        <v>0</v>
      </c>
    </row>
    <row r="889" spans="1:5" ht="15" x14ac:dyDescent="0.2">
      <c r="A889" s="1" t="s">
        <v>349</v>
      </c>
      <c r="B889" s="1" t="s">
        <v>2254</v>
      </c>
      <c r="C889" s="1">
        <v>2</v>
      </c>
      <c r="D889" s="1">
        <v>146892832.30000001</v>
      </c>
      <c r="E889">
        <v>0</v>
      </c>
    </row>
    <row r="890" spans="1:5" ht="15" x14ac:dyDescent="0.2">
      <c r="A890" s="1" t="s">
        <v>349</v>
      </c>
      <c r="B890" s="1" t="s">
        <v>2255</v>
      </c>
      <c r="C890" s="1">
        <v>2</v>
      </c>
      <c r="D890" s="1">
        <v>146892832.30000001</v>
      </c>
      <c r="E890">
        <v>0</v>
      </c>
    </row>
    <row r="891" spans="1:5" ht="15" x14ac:dyDescent="0.2">
      <c r="A891" s="1" t="s">
        <v>349</v>
      </c>
      <c r="B891" s="1" t="s">
        <v>2257</v>
      </c>
      <c r="C891" s="1">
        <v>2</v>
      </c>
      <c r="D891" s="1">
        <v>146892832.30000001</v>
      </c>
      <c r="E891">
        <v>0</v>
      </c>
    </row>
    <row r="892" spans="1:5" ht="15" x14ac:dyDescent="0.2">
      <c r="A892" s="1" t="s">
        <v>349</v>
      </c>
      <c r="B892" s="1" t="s">
        <v>2259</v>
      </c>
      <c r="C892" s="1">
        <v>2</v>
      </c>
      <c r="D892" s="1">
        <v>146892832.30000001</v>
      </c>
      <c r="E892">
        <v>0</v>
      </c>
    </row>
    <row r="893" spans="1:5" ht="15" x14ac:dyDescent="0.2">
      <c r="A893" s="1" t="s">
        <v>349</v>
      </c>
      <c r="B893" s="1" t="s">
        <v>2279</v>
      </c>
      <c r="C893" s="1">
        <v>3</v>
      </c>
      <c r="D893" s="1">
        <v>159484941.59999999</v>
      </c>
      <c r="E893">
        <v>0</v>
      </c>
    </row>
    <row r="894" spans="1:5" ht="15" x14ac:dyDescent="0.2">
      <c r="A894" s="1" t="s">
        <v>349</v>
      </c>
      <c r="B894" s="1" t="s">
        <v>2280</v>
      </c>
      <c r="C894" s="1">
        <v>3</v>
      </c>
      <c r="D894" s="1">
        <v>159484941.59999999</v>
      </c>
      <c r="E894">
        <v>0</v>
      </c>
    </row>
    <row r="895" spans="1:5" ht="15" x14ac:dyDescent="0.2">
      <c r="A895" s="1" t="s">
        <v>349</v>
      </c>
      <c r="B895" s="1" t="s">
        <v>2281</v>
      </c>
      <c r="C895" s="1">
        <v>3</v>
      </c>
      <c r="D895" s="1">
        <v>159484941.59999999</v>
      </c>
      <c r="E895">
        <v>0</v>
      </c>
    </row>
    <row r="896" spans="1:5" ht="15" x14ac:dyDescent="0.2">
      <c r="A896" s="1" t="s">
        <v>367</v>
      </c>
      <c r="B896" s="1" t="s">
        <v>2221</v>
      </c>
      <c r="C896" s="1">
        <v>1</v>
      </c>
      <c r="D896" s="1">
        <v>18000000</v>
      </c>
      <c r="E896">
        <v>0</v>
      </c>
    </row>
    <row r="897" spans="1:5" ht="15" x14ac:dyDescent="0.2">
      <c r="A897" s="1" t="s">
        <v>367</v>
      </c>
      <c r="B897" s="1" t="s">
        <v>368</v>
      </c>
      <c r="C897" s="1">
        <v>2</v>
      </c>
      <c r="D897" s="1">
        <v>17100000</v>
      </c>
      <c r="E897">
        <v>0</v>
      </c>
    </row>
    <row r="898" spans="1:5" ht="15" x14ac:dyDescent="0.2">
      <c r="A898" s="1" t="s">
        <v>375</v>
      </c>
      <c r="B898" s="1" t="s">
        <v>376</v>
      </c>
      <c r="C898" s="1">
        <v>1</v>
      </c>
      <c r="D898" s="1">
        <v>40740000</v>
      </c>
      <c r="E898">
        <v>0</v>
      </c>
    </row>
    <row r="899" spans="1:5" ht="15" x14ac:dyDescent="0.2">
      <c r="A899" s="1" t="s">
        <v>378</v>
      </c>
      <c r="B899" s="1" t="s">
        <v>379</v>
      </c>
      <c r="C899" s="1">
        <v>1</v>
      </c>
      <c r="D899" s="1">
        <v>12400000</v>
      </c>
      <c r="E899">
        <v>0</v>
      </c>
    </row>
    <row r="900" spans="1:5" ht="15" x14ac:dyDescent="0.2">
      <c r="A900" s="1" t="s">
        <v>378</v>
      </c>
      <c r="B900" s="1" t="s">
        <v>380</v>
      </c>
      <c r="C900" s="1">
        <v>2</v>
      </c>
      <c r="D900" s="1">
        <v>3690900</v>
      </c>
      <c r="E900">
        <v>0</v>
      </c>
    </row>
    <row r="901" spans="1:5" ht="15" x14ac:dyDescent="0.2">
      <c r="A901" s="1" t="s">
        <v>381</v>
      </c>
      <c r="B901" s="1" t="s">
        <v>3891</v>
      </c>
      <c r="C901" s="1">
        <v>1</v>
      </c>
      <c r="D901" s="1">
        <v>7606459.5999999996</v>
      </c>
      <c r="E901">
        <v>0</v>
      </c>
    </row>
    <row r="902" spans="1:5" ht="15" x14ac:dyDescent="0.2">
      <c r="A902" s="1" t="s">
        <v>381</v>
      </c>
      <c r="B902" s="1" t="s">
        <v>383</v>
      </c>
      <c r="C902" s="1">
        <v>2</v>
      </c>
      <c r="D902" s="1">
        <v>8030197.2000000002</v>
      </c>
      <c r="E902">
        <v>0</v>
      </c>
    </row>
    <row r="903" spans="1:5" ht="15" x14ac:dyDescent="0.2">
      <c r="A903" s="1" t="s">
        <v>381</v>
      </c>
      <c r="B903" s="1" t="s">
        <v>384</v>
      </c>
      <c r="C903" s="1">
        <v>3</v>
      </c>
      <c r="D903" s="1">
        <v>8136698.7999999998</v>
      </c>
      <c r="E903">
        <v>0</v>
      </c>
    </row>
    <row r="904" spans="1:5" ht="15" x14ac:dyDescent="0.2">
      <c r="A904" s="1" t="s">
        <v>381</v>
      </c>
      <c r="B904" s="1" t="s">
        <v>294</v>
      </c>
      <c r="C904" s="1">
        <v>4</v>
      </c>
      <c r="D904" s="1">
        <v>7442510.7999999998</v>
      </c>
      <c r="E904">
        <v>0</v>
      </c>
    </row>
    <row r="905" spans="1:5" ht="15" x14ac:dyDescent="0.2">
      <c r="A905" s="1" t="s">
        <v>386</v>
      </c>
      <c r="B905" s="1" t="s">
        <v>3911</v>
      </c>
      <c r="C905" s="1">
        <v>1</v>
      </c>
      <c r="D905" s="1">
        <v>79000000</v>
      </c>
      <c r="E905">
        <v>0</v>
      </c>
    </row>
    <row r="906" spans="1:5" ht="15" x14ac:dyDescent="0.2">
      <c r="A906" s="1" t="s">
        <v>386</v>
      </c>
      <c r="B906" s="1" t="s">
        <v>2260</v>
      </c>
      <c r="C906" s="1">
        <v>2</v>
      </c>
      <c r="D906" s="1">
        <v>120000000</v>
      </c>
      <c r="E906">
        <v>0</v>
      </c>
    </row>
    <row r="907" spans="1:5" ht="15" x14ac:dyDescent="0.2">
      <c r="A907" s="1" t="s">
        <v>390</v>
      </c>
      <c r="B907" s="1" t="s">
        <v>391</v>
      </c>
      <c r="C907" s="1">
        <v>1</v>
      </c>
      <c r="D907">
        <v>13278035.619999999</v>
      </c>
      <c r="E907">
        <v>0</v>
      </c>
    </row>
    <row r="908" spans="1:5" ht="15" x14ac:dyDescent="0.2">
      <c r="A908" s="1" t="s">
        <v>390</v>
      </c>
      <c r="B908" s="1" t="s">
        <v>274</v>
      </c>
      <c r="C908" s="1">
        <v>2</v>
      </c>
      <c r="D908">
        <v>12051294.390000001</v>
      </c>
      <c r="E908">
        <v>0</v>
      </c>
    </row>
    <row r="909" spans="1:5" ht="15" x14ac:dyDescent="0.2">
      <c r="A909" s="1" t="s">
        <v>390</v>
      </c>
      <c r="B909" s="1" t="s">
        <v>392</v>
      </c>
      <c r="C909" s="1">
        <v>3</v>
      </c>
      <c r="D909">
        <v>12694027.75</v>
      </c>
      <c r="E909">
        <v>0</v>
      </c>
    </row>
    <row r="910" spans="1:5" ht="15" x14ac:dyDescent="0.2">
      <c r="A910" s="1" t="s">
        <v>393</v>
      </c>
      <c r="B910" s="1" t="s">
        <v>2222</v>
      </c>
      <c r="C910" s="1">
        <v>1</v>
      </c>
      <c r="D910" s="1">
        <v>8385600.9400000004</v>
      </c>
      <c r="E910">
        <v>0</v>
      </c>
    </row>
    <row r="911" spans="1:5" ht="15" x14ac:dyDescent="0.2">
      <c r="A911" s="1" t="s">
        <v>393</v>
      </c>
      <c r="B911" s="1" t="s">
        <v>394</v>
      </c>
      <c r="C911" s="1">
        <v>2</v>
      </c>
      <c r="D911" s="1">
        <v>8395959.4299999997</v>
      </c>
      <c r="E911">
        <v>0</v>
      </c>
    </row>
    <row r="912" spans="1:5" ht="15" x14ac:dyDescent="0.2">
      <c r="A912" s="1" t="s">
        <v>397</v>
      </c>
      <c r="B912" s="1" t="s">
        <v>398</v>
      </c>
      <c r="C912" s="1">
        <v>1</v>
      </c>
      <c r="D912" s="1">
        <v>1390720</v>
      </c>
      <c r="E912">
        <v>0</v>
      </c>
    </row>
    <row r="913" spans="1:5" ht="15" x14ac:dyDescent="0.2">
      <c r="A913" s="1" t="s">
        <v>397</v>
      </c>
      <c r="B913" s="1" t="s">
        <v>399</v>
      </c>
      <c r="C913" s="1">
        <v>2</v>
      </c>
      <c r="D913" s="1">
        <v>1356800</v>
      </c>
      <c r="E913">
        <v>0</v>
      </c>
    </row>
    <row r="914" spans="1:5" ht="15" x14ac:dyDescent="0.2">
      <c r="A914" s="1" t="s">
        <v>401</v>
      </c>
      <c r="B914" s="1" t="s">
        <v>3912</v>
      </c>
      <c r="C914" s="1">
        <v>1</v>
      </c>
      <c r="D914" s="1">
        <v>45969563.409999996</v>
      </c>
      <c r="E914">
        <v>0</v>
      </c>
    </row>
    <row r="915" spans="1:5" ht="15" x14ac:dyDescent="0.2">
      <c r="A915" s="1" t="s">
        <v>401</v>
      </c>
      <c r="B915" s="1" t="s">
        <v>402</v>
      </c>
      <c r="C915" s="1">
        <v>2</v>
      </c>
      <c r="D915" s="1">
        <v>48047608.030000001</v>
      </c>
      <c r="E915">
        <v>0</v>
      </c>
    </row>
    <row r="916" spans="1:5" ht="15" x14ac:dyDescent="0.2">
      <c r="A916" s="1" t="s">
        <v>410</v>
      </c>
      <c r="B916" s="1" t="s">
        <v>411</v>
      </c>
      <c r="C916" s="1">
        <v>1</v>
      </c>
      <c r="D916" s="1">
        <v>11276824.77</v>
      </c>
      <c r="E916">
        <v>0</v>
      </c>
    </row>
    <row r="917" spans="1:5" ht="15" x14ac:dyDescent="0.2">
      <c r="A917" s="1" t="s">
        <v>410</v>
      </c>
      <c r="B917" s="1" t="s">
        <v>412</v>
      </c>
      <c r="C917" s="1">
        <v>2</v>
      </c>
      <c r="D917" s="1">
        <v>10496890.609999999</v>
      </c>
      <c r="E917">
        <v>0</v>
      </c>
    </row>
    <row r="918" spans="1:5" ht="15" x14ac:dyDescent="0.2">
      <c r="A918" s="1" t="s">
        <v>410</v>
      </c>
      <c r="B918" s="1" t="s">
        <v>604</v>
      </c>
      <c r="C918" s="1">
        <v>3</v>
      </c>
      <c r="D918" s="1">
        <v>9988008.7200000007</v>
      </c>
      <c r="E918">
        <v>0</v>
      </c>
    </row>
    <row r="919" spans="1:5" ht="15" x14ac:dyDescent="0.2">
      <c r="A919" s="1" t="s">
        <v>453</v>
      </c>
      <c r="B919" s="1" t="s">
        <v>454</v>
      </c>
      <c r="C919" s="1">
        <v>1</v>
      </c>
      <c r="D919" s="1">
        <v>15015960.58</v>
      </c>
      <c r="E919">
        <v>0</v>
      </c>
    </row>
    <row r="920" spans="1:5" ht="15" x14ac:dyDescent="0.2">
      <c r="A920" s="1" t="s">
        <v>453</v>
      </c>
      <c r="B920" s="1" t="s">
        <v>455</v>
      </c>
      <c r="C920" s="1">
        <v>2</v>
      </c>
      <c r="D920" s="1">
        <v>15594319.869999999</v>
      </c>
      <c r="E920">
        <v>0</v>
      </c>
    </row>
    <row r="921" spans="1:5" ht="15" x14ac:dyDescent="0.2">
      <c r="A921" s="1" t="s">
        <v>458</v>
      </c>
      <c r="B921" s="1" t="s">
        <v>459</v>
      </c>
      <c r="C921" s="1">
        <v>1</v>
      </c>
      <c r="D921" s="1">
        <v>28304000</v>
      </c>
      <c r="E921">
        <v>0</v>
      </c>
    </row>
    <row r="922" spans="1:5" ht="15" x14ac:dyDescent="0.2">
      <c r="A922" s="1" t="s">
        <v>470</v>
      </c>
      <c r="B922" s="1" t="s">
        <v>471</v>
      </c>
      <c r="C922" s="1">
        <v>1</v>
      </c>
      <c r="D922" s="1">
        <v>3799090.47</v>
      </c>
      <c r="E922">
        <v>0</v>
      </c>
    </row>
    <row r="923" spans="1:5" ht="15" x14ac:dyDescent="0.2">
      <c r="A923" s="1" t="s">
        <v>470</v>
      </c>
      <c r="B923" s="1" t="s">
        <v>3913</v>
      </c>
      <c r="C923" s="1">
        <v>2</v>
      </c>
      <c r="D923" s="1">
        <v>4059419.27</v>
      </c>
      <c r="E923">
        <v>0</v>
      </c>
    </row>
    <row r="924" spans="1:5" ht="15" x14ac:dyDescent="0.2">
      <c r="A924" s="1" t="s">
        <v>470</v>
      </c>
      <c r="B924" s="1" t="s">
        <v>3914</v>
      </c>
      <c r="C924" s="1">
        <v>3</v>
      </c>
      <c r="D924" s="1">
        <v>4069088.32</v>
      </c>
      <c r="E924">
        <v>0</v>
      </c>
    </row>
    <row r="925" spans="1:5" ht="15" x14ac:dyDescent="0.2">
      <c r="A925" s="1" t="s">
        <v>474</v>
      </c>
      <c r="B925" s="1" t="s">
        <v>475</v>
      </c>
      <c r="C925" s="1">
        <v>1</v>
      </c>
      <c r="D925" s="1">
        <v>8492020.5399999991</v>
      </c>
      <c r="E925">
        <v>0</v>
      </c>
    </row>
    <row r="926" spans="1:5" ht="15" x14ac:dyDescent="0.2">
      <c r="A926" s="1" t="s">
        <v>474</v>
      </c>
      <c r="B926" s="1" t="s">
        <v>3915</v>
      </c>
      <c r="C926" s="1">
        <v>2</v>
      </c>
      <c r="D926">
        <v>8503250.6699999999</v>
      </c>
      <c r="E926">
        <v>0</v>
      </c>
    </row>
    <row r="927" spans="1:5" ht="15" x14ac:dyDescent="0.2">
      <c r="A927" s="1" t="s">
        <v>474</v>
      </c>
      <c r="B927" s="1" t="s">
        <v>1188</v>
      </c>
      <c r="C927" s="1">
        <v>2</v>
      </c>
      <c r="D927">
        <v>8480436.9800000004</v>
      </c>
      <c r="E927">
        <v>0</v>
      </c>
    </row>
    <row r="928" spans="1:5" ht="15" x14ac:dyDescent="0.2">
      <c r="A928" s="1" t="s">
        <v>478</v>
      </c>
      <c r="B928" s="1" t="s">
        <v>479</v>
      </c>
      <c r="C928" s="1">
        <v>1</v>
      </c>
      <c r="D928" s="1">
        <v>8068275.9800000004</v>
      </c>
      <c r="E928">
        <v>0</v>
      </c>
    </row>
    <row r="929" spans="1:5" ht="15" x14ac:dyDescent="0.2">
      <c r="A929" s="1" t="s">
        <v>478</v>
      </c>
      <c r="B929" s="1" t="s">
        <v>480</v>
      </c>
      <c r="C929" s="1">
        <v>2</v>
      </c>
      <c r="D929" s="1">
        <v>9151156.8599999994</v>
      </c>
      <c r="E929">
        <v>0</v>
      </c>
    </row>
    <row r="930" spans="1:5" ht="15" x14ac:dyDescent="0.2">
      <c r="A930" s="1" t="s">
        <v>478</v>
      </c>
      <c r="B930" s="1" t="s">
        <v>481</v>
      </c>
      <c r="C930" s="1">
        <v>3</v>
      </c>
      <c r="D930" s="1">
        <v>8453712.6600000001</v>
      </c>
      <c r="E930">
        <v>0</v>
      </c>
    </row>
    <row r="931" spans="1:5" ht="15" x14ac:dyDescent="0.2">
      <c r="A931" s="1" t="s">
        <v>482</v>
      </c>
      <c r="B931" s="1" t="s">
        <v>483</v>
      </c>
      <c r="C931" s="1">
        <v>1</v>
      </c>
      <c r="D931" s="1">
        <v>8793543.6799999997</v>
      </c>
      <c r="E931">
        <v>0</v>
      </c>
    </row>
    <row r="932" spans="1:5" ht="15" x14ac:dyDescent="0.2">
      <c r="A932" s="1" t="s">
        <v>482</v>
      </c>
      <c r="B932" s="1" t="s">
        <v>27</v>
      </c>
      <c r="C932" s="1">
        <v>2</v>
      </c>
      <c r="D932" s="1">
        <v>9942701.7799999993</v>
      </c>
      <c r="E932">
        <v>0</v>
      </c>
    </row>
    <row r="933" spans="1:5" ht="15" x14ac:dyDescent="0.2">
      <c r="A933" s="1" t="s">
        <v>482</v>
      </c>
      <c r="B933" s="1" t="s">
        <v>484</v>
      </c>
      <c r="C933" s="1">
        <v>3</v>
      </c>
      <c r="D933" s="1">
        <v>9714397.1699999999</v>
      </c>
      <c r="E933">
        <v>0</v>
      </c>
    </row>
    <row r="934" spans="1:5" ht="15" x14ac:dyDescent="0.2">
      <c r="A934" s="1" t="s">
        <v>482</v>
      </c>
      <c r="B934" s="1" t="s">
        <v>242</v>
      </c>
      <c r="C934" s="1">
        <v>4</v>
      </c>
      <c r="D934" s="1">
        <v>9557651.0700000003</v>
      </c>
      <c r="E934">
        <v>0</v>
      </c>
    </row>
    <row r="935" spans="1:5" ht="15" x14ac:dyDescent="0.2">
      <c r="A935" s="1" t="s">
        <v>486</v>
      </c>
      <c r="B935" s="1" t="s">
        <v>487</v>
      </c>
      <c r="C935" s="1">
        <v>1</v>
      </c>
      <c r="D935" s="1">
        <v>7441423.7199999997</v>
      </c>
      <c r="E935">
        <v>0</v>
      </c>
    </row>
    <row r="936" spans="1:5" ht="15" x14ac:dyDescent="0.2">
      <c r="A936" s="1" t="s">
        <v>486</v>
      </c>
      <c r="B936" s="1" t="s">
        <v>488</v>
      </c>
      <c r="C936" s="1">
        <v>2</v>
      </c>
      <c r="D936" s="1">
        <v>7812281.79</v>
      </c>
      <c r="E936">
        <v>0</v>
      </c>
    </row>
    <row r="937" spans="1:5" ht="15" x14ac:dyDescent="0.2">
      <c r="A937" s="1" t="s">
        <v>486</v>
      </c>
      <c r="B937" s="1" t="s">
        <v>489</v>
      </c>
      <c r="C937" s="1">
        <v>3</v>
      </c>
      <c r="D937" s="1">
        <v>8110036.2999999998</v>
      </c>
      <c r="E937">
        <v>0</v>
      </c>
    </row>
    <row r="938" spans="1:5" ht="15" x14ac:dyDescent="0.2">
      <c r="A938" s="1" t="s">
        <v>491</v>
      </c>
      <c r="B938" s="1" t="s">
        <v>492</v>
      </c>
      <c r="C938" s="1">
        <v>1</v>
      </c>
      <c r="D938" s="1">
        <v>5573723.9900000002</v>
      </c>
      <c r="E938">
        <v>0</v>
      </c>
    </row>
    <row r="939" spans="1:5" ht="15" x14ac:dyDescent="0.2">
      <c r="A939" s="1" t="s">
        <v>491</v>
      </c>
      <c r="B939" s="1" t="s">
        <v>493</v>
      </c>
      <c r="C939" s="1">
        <v>2</v>
      </c>
      <c r="D939" s="1">
        <v>4891949.25</v>
      </c>
      <c r="E939">
        <v>0</v>
      </c>
    </row>
    <row r="940" spans="1:5" ht="15" x14ac:dyDescent="0.2">
      <c r="A940" s="1" t="s">
        <v>491</v>
      </c>
      <c r="B940" s="1" t="s">
        <v>494</v>
      </c>
      <c r="C940" s="1">
        <v>3</v>
      </c>
      <c r="D940" s="1">
        <v>5146863.21</v>
      </c>
      <c r="E940">
        <v>0</v>
      </c>
    </row>
    <row r="941" spans="1:5" ht="15" x14ac:dyDescent="0.2">
      <c r="A941" s="1" t="s">
        <v>491</v>
      </c>
      <c r="B941" s="1" t="s">
        <v>495</v>
      </c>
      <c r="C941" s="1">
        <v>4</v>
      </c>
      <c r="D941" s="1">
        <v>5707883.4299999997</v>
      </c>
      <c r="E941">
        <v>0</v>
      </c>
    </row>
    <row r="942" spans="1:5" ht="15" x14ac:dyDescent="0.2">
      <c r="A942" s="1" t="s">
        <v>505</v>
      </c>
      <c r="B942" s="1" t="s">
        <v>506</v>
      </c>
      <c r="C942" s="1">
        <v>1</v>
      </c>
      <c r="D942" s="1">
        <v>11641476.77</v>
      </c>
      <c r="E942">
        <v>0</v>
      </c>
    </row>
    <row r="943" spans="1:5" ht="15" x14ac:dyDescent="0.2">
      <c r="A943" s="1" t="s">
        <v>505</v>
      </c>
      <c r="B943" s="1" t="s">
        <v>507</v>
      </c>
      <c r="C943" s="1">
        <v>2</v>
      </c>
      <c r="D943" s="1">
        <v>9784244</v>
      </c>
      <c r="E943">
        <v>0</v>
      </c>
    </row>
    <row r="944" spans="1:5" ht="15" x14ac:dyDescent="0.2">
      <c r="A944" s="1" t="s">
        <v>509</v>
      </c>
      <c r="B944" s="1" t="s">
        <v>510</v>
      </c>
      <c r="C944" s="1">
        <v>1</v>
      </c>
      <c r="D944" s="1">
        <v>878706</v>
      </c>
      <c r="E944">
        <v>0</v>
      </c>
    </row>
    <row r="945" spans="1:5" ht="15" x14ac:dyDescent="0.2">
      <c r="A945" s="1" t="s">
        <v>509</v>
      </c>
      <c r="B945" s="1" t="s">
        <v>511</v>
      </c>
      <c r="C945" s="1">
        <v>2</v>
      </c>
      <c r="D945" s="1">
        <v>1261500</v>
      </c>
      <c r="E945">
        <v>0</v>
      </c>
    </row>
    <row r="946" spans="1:5" ht="15" x14ac:dyDescent="0.2">
      <c r="A946" s="1" t="s">
        <v>509</v>
      </c>
      <c r="B946" s="1" t="s">
        <v>512</v>
      </c>
      <c r="C946" s="1">
        <v>3</v>
      </c>
      <c r="D946" s="1">
        <v>1311000</v>
      </c>
      <c r="E946">
        <v>0</v>
      </c>
    </row>
    <row r="947" spans="1:5" ht="15" x14ac:dyDescent="0.2">
      <c r="A947" s="1" t="s">
        <v>514</v>
      </c>
      <c r="B947" s="1" t="s">
        <v>515</v>
      </c>
      <c r="C947" s="1">
        <v>1</v>
      </c>
      <c r="D947" s="1">
        <v>38146270</v>
      </c>
      <c r="E947">
        <v>0</v>
      </c>
    </row>
    <row r="948" spans="1:5" ht="15" x14ac:dyDescent="0.2">
      <c r="A948" s="1" t="s">
        <v>514</v>
      </c>
      <c r="B948" s="1" t="s">
        <v>516</v>
      </c>
      <c r="C948" s="1">
        <v>2</v>
      </c>
      <c r="D948" s="1">
        <v>35960220</v>
      </c>
      <c r="E948">
        <v>0</v>
      </c>
    </row>
    <row r="949" spans="1:5" ht="15" x14ac:dyDescent="0.2">
      <c r="A949" s="1" t="s">
        <v>514</v>
      </c>
      <c r="B949" s="1" t="s">
        <v>517</v>
      </c>
      <c r="C949" s="1">
        <v>3</v>
      </c>
      <c r="D949" s="1">
        <v>50468610</v>
      </c>
      <c r="E949">
        <v>0</v>
      </c>
    </row>
    <row r="950" spans="1:5" ht="15" x14ac:dyDescent="0.2">
      <c r="A950" s="1" t="s">
        <v>518</v>
      </c>
      <c r="B950" s="1" t="s">
        <v>519</v>
      </c>
      <c r="C950" s="1">
        <v>1</v>
      </c>
      <c r="D950" s="1">
        <v>7066171.6699999999</v>
      </c>
      <c r="E950">
        <v>0</v>
      </c>
    </row>
    <row r="951" spans="1:5" ht="15" x14ac:dyDescent="0.2">
      <c r="A951" s="1" t="s">
        <v>518</v>
      </c>
      <c r="B951" s="1" t="s">
        <v>107</v>
      </c>
      <c r="C951" s="1">
        <v>2</v>
      </c>
      <c r="D951" s="1">
        <v>710422.02</v>
      </c>
      <c r="E951">
        <v>0</v>
      </c>
    </row>
    <row r="952" spans="1:5" ht="15" x14ac:dyDescent="0.2">
      <c r="A952" s="1" t="s">
        <v>525</v>
      </c>
      <c r="B952" s="1" t="s">
        <v>530</v>
      </c>
      <c r="C952" s="1">
        <v>1</v>
      </c>
      <c r="D952">
        <v>812000</v>
      </c>
      <c r="E952">
        <v>0</v>
      </c>
    </row>
    <row r="953" spans="1:5" ht="15" x14ac:dyDescent="0.2">
      <c r="A953" s="1" t="s">
        <v>540</v>
      </c>
      <c r="B953" s="1" t="s">
        <v>2236</v>
      </c>
      <c r="C953" s="1">
        <v>1</v>
      </c>
      <c r="D953">
        <v>74733951.200000003</v>
      </c>
      <c r="E953">
        <v>0</v>
      </c>
    </row>
    <row r="954" spans="1:5" ht="15" x14ac:dyDescent="0.2">
      <c r="A954" s="1" t="s">
        <v>540</v>
      </c>
      <c r="B954" s="1" t="s">
        <v>2237</v>
      </c>
      <c r="C954" s="1">
        <v>1</v>
      </c>
      <c r="D954">
        <v>74733951.200000003</v>
      </c>
      <c r="E954">
        <v>0</v>
      </c>
    </row>
    <row r="955" spans="1:5" ht="15" x14ac:dyDescent="0.2">
      <c r="A955" s="1" t="s">
        <v>540</v>
      </c>
      <c r="B955" s="1" t="s">
        <v>2238</v>
      </c>
      <c r="C955" s="1">
        <v>1</v>
      </c>
      <c r="D955">
        <v>74733951.200000003</v>
      </c>
      <c r="E955">
        <v>0</v>
      </c>
    </row>
    <row r="956" spans="1:5" ht="15" x14ac:dyDescent="0.2">
      <c r="A956" s="1" t="s">
        <v>540</v>
      </c>
      <c r="B956" s="1" t="s">
        <v>2239</v>
      </c>
      <c r="C956" s="1">
        <v>1</v>
      </c>
      <c r="D956">
        <v>74733951.200000003</v>
      </c>
      <c r="E956">
        <v>0</v>
      </c>
    </row>
    <row r="957" spans="1:5" ht="15" x14ac:dyDescent="0.2">
      <c r="A957" s="1" t="s">
        <v>540</v>
      </c>
      <c r="B957" s="1" t="s">
        <v>3916</v>
      </c>
      <c r="C957" s="1">
        <v>2</v>
      </c>
      <c r="D957">
        <v>25000000</v>
      </c>
      <c r="E957">
        <v>0</v>
      </c>
    </row>
    <row r="958" spans="1:5" ht="15" x14ac:dyDescent="0.2">
      <c r="A958" s="1" t="s">
        <v>540</v>
      </c>
      <c r="B958" s="1" t="s">
        <v>3917</v>
      </c>
      <c r="C958" s="1">
        <v>2</v>
      </c>
      <c r="D958">
        <v>25000000</v>
      </c>
      <c r="E958">
        <v>0</v>
      </c>
    </row>
    <row r="959" spans="1:5" ht="15" x14ac:dyDescent="0.2">
      <c r="A959" s="1" t="s">
        <v>540</v>
      </c>
      <c r="B959" s="1" t="s">
        <v>541</v>
      </c>
      <c r="C959" s="1">
        <v>3</v>
      </c>
      <c r="D959">
        <v>36024960</v>
      </c>
      <c r="E959">
        <v>0</v>
      </c>
    </row>
    <row r="960" spans="1:5" ht="15" x14ac:dyDescent="0.2">
      <c r="A960" s="1" t="s">
        <v>540</v>
      </c>
      <c r="B960" s="1" t="s">
        <v>3217</v>
      </c>
      <c r="C960" s="1">
        <v>3</v>
      </c>
      <c r="D960">
        <v>36024960</v>
      </c>
      <c r="E960">
        <v>0</v>
      </c>
    </row>
    <row r="961" spans="1:5" ht="15" x14ac:dyDescent="0.2">
      <c r="A961" s="1" t="s">
        <v>540</v>
      </c>
      <c r="B961" s="1" t="s">
        <v>3228</v>
      </c>
      <c r="C961" s="1">
        <v>3</v>
      </c>
      <c r="D961">
        <v>36024960</v>
      </c>
      <c r="E961">
        <v>0</v>
      </c>
    </row>
    <row r="962" spans="1:5" ht="15" x14ac:dyDescent="0.2">
      <c r="A962" s="1" t="s">
        <v>560</v>
      </c>
      <c r="B962" s="1" t="s">
        <v>561</v>
      </c>
      <c r="C962" s="1">
        <v>1</v>
      </c>
      <c r="D962" s="1">
        <v>2436000</v>
      </c>
      <c r="E962">
        <v>0</v>
      </c>
    </row>
    <row r="963" spans="1:5" ht="15" x14ac:dyDescent="0.2">
      <c r="A963" s="1" t="s">
        <v>560</v>
      </c>
      <c r="B963" s="1" t="s">
        <v>562</v>
      </c>
      <c r="C963" s="1">
        <v>2</v>
      </c>
      <c r="D963" s="1">
        <v>2262000</v>
      </c>
      <c r="E963">
        <v>0</v>
      </c>
    </row>
    <row r="964" spans="1:5" ht="15" x14ac:dyDescent="0.2">
      <c r="A964" s="1" t="s">
        <v>564</v>
      </c>
      <c r="B964" s="1" t="s">
        <v>2240</v>
      </c>
      <c r="C964" s="1">
        <v>1</v>
      </c>
      <c r="D964" s="1">
        <v>5612000</v>
      </c>
      <c r="E964">
        <v>0</v>
      </c>
    </row>
    <row r="965" spans="1:5" ht="15" x14ac:dyDescent="0.2">
      <c r="A965" s="1" t="s">
        <v>564</v>
      </c>
      <c r="B965" s="1" t="s">
        <v>565</v>
      </c>
      <c r="C965" s="1">
        <v>2</v>
      </c>
      <c r="D965" s="1">
        <v>6419896.3200000003</v>
      </c>
      <c r="E965">
        <v>0</v>
      </c>
    </row>
    <row r="966" spans="1:5" ht="15" x14ac:dyDescent="0.2">
      <c r="A966" s="1" t="s">
        <v>580</v>
      </c>
      <c r="B966" s="1" t="s">
        <v>582</v>
      </c>
      <c r="C966" s="1">
        <v>1</v>
      </c>
      <c r="D966">
        <v>3820431.68</v>
      </c>
      <c r="E966">
        <v>0</v>
      </c>
    </row>
    <row r="967" spans="1:5" ht="15" x14ac:dyDescent="0.2">
      <c r="A967" s="1" t="s">
        <v>580</v>
      </c>
      <c r="B967" s="1" t="s">
        <v>583</v>
      </c>
      <c r="C967" s="1">
        <v>2</v>
      </c>
      <c r="D967">
        <v>3337090.25</v>
      </c>
      <c r="E967">
        <v>0</v>
      </c>
    </row>
    <row r="968" spans="1:5" ht="15" x14ac:dyDescent="0.2">
      <c r="A968" s="1" t="s">
        <v>580</v>
      </c>
      <c r="B968" s="1" t="s">
        <v>584</v>
      </c>
      <c r="C968" s="1">
        <v>3</v>
      </c>
      <c r="D968">
        <v>3686908.92</v>
      </c>
      <c r="E968">
        <v>0</v>
      </c>
    </row>
    <row r="969" spans="1:5" ht="15" x14ac:dyDescent="0.2">
      <c r="A969" s="1" t="s">
        <v>580</v>
      </c>
      <c r="B969" s="1" t="s">
        <v>585</v>
      </c>
      <c r="C969" s="1">
        <v>4</v>
      </c>
      <c r="D969">
        <v>4103835.48</v>
      </c>
      <c r="E969">
        <v>0</v>
      </c>
    </row>
    <row r="970" spans="1:5" ht="15" x14ac:dyDescent="0.2">
      <c r="A970" s="1" t="s">
        <v>587</v>
      </c>
      <c r="B970" s="1" t="s">
        <v>588</v>
      </c>
      <c r="C970" s="1">
        <v>1</v>
      </c>
      <c r="D970" s="1">
        <v>6375088.0099999998</v>
      </c>
      <c r="E970">
        <v>0</v>
      </c>
    </row>
    <row r="971" spans="1:5" ht="15" x14ac:dyDescent="0.2">
      <c r="A971" s="1" t="s">
        <v>587</v>
      </c>
      <c r="B971" s="1" t="s">
        <v>589</v>
      </c>
      <c r="C971" s="1">
        <v>2</v>
      </c>
      <c r="D971" s="1">
        <v>6416543.7199999997</v>
      </c>
      <c r="E971">
        <v>0</v>
      </c>
    </row>
    <row r="972" spans="1:5" ht="15" x14ac:dyDescent="0.2">
      <c r="A972" s="1" t="s">
        <v>587</v>
      </c>
      <c r="B972" s="1" t="s">
        <v>3906</v>
      </c>
      <c r="C972" s="1">
        <v>3</v>
      </c>
      <c r="D972" s="1">
        <v>6168754.2800000003</v>
      </c>
      <c r="E972">
        <v>0</v>
      </c>
    </row>
    <row r="973" spans="1:5" ht="15" x14ac:dyDescent="0.2">
      <c r="A973" s="1" t="s">
        <v>587</v>
      </c>
      <c r="B973" s="1" t="s">
        <v>383</v>
      </c>
      <c r="C973" s="1">
        <v>4</v>
      </c>
      <c r="D973" s="1">
        <v>6197059.8600000003</v>
      </c>
      <c r="E973">
        <v>0</v>
      </c>
    </row>
    <row r="974" spans="1:5" ht="15" x14ac:dyDescent="0.2">
      <c r="A974" s="1" t="s">
        <v>590</v>
      </c>
      <c r="B974" s="1" t="s">
        <v>591</v>
      </c>
      <c r="C974" s="1">
        <v>1</v>
      </c>
      <c r="D974" s="1">
        <v>36069282.43</v>
      </c>
      <c r="E974">
        <v>0</v>
      </c>
    </row>
    <row r="975" spans="1:5" ht="15" x14ac:dyDescent="0.2">
      <c r="A975" s="1" t="s">
        <v>590</v>
      </c>
      <c r="B975" s="1" t="s">
        <v>242</v>
      </c>
      <c r="C975" s="1">
        <v>2</v>
      </c>
      <c r="D975" s="1">
        <v>34839194</v>
      </c>
      <c r="E975">
        <v>0</v>
      </c>
    </row>
    <row r="976" spans="1:5" ht="15" x14ac:dyDescent="0.2">
      <c r="A976" s="1" t="s">
        <v>590</v>
      </c>
      <c r="B976" s="1" t="s">
        <v>124</v>
      </c>
      <c r="C976" s="1">
        <v>3</v>
      </c>
      <c r="D976" s="1">
        <v>15080350.609999999</v>
      </c>
      <c r="E976">
        <v>0</v>
      </c>
    </row>
    <row r="977" spans="1:5" ht="15" x14ac:dyDescent="0.2">
      <c r="A977" s="1" t="s">
        <v>590</v>
      </c>
      <c r="B977" s="1" t="s">
        <v>592</v>
      </c>
      <c r="C977" s="1">
        <v>4</v>
      </c>
      <c r="D977" s="1">
        <v>39194614</v>
      </c>
      <c r="E977">
        <v>0</v>
      </c>
    </row>
    <row r="978" spans="1:5" ht="15" x14ac:dyDescent="0.2">
      <c r="A978" s="1" t="s">
        <v>590</v>
      </c>
      <c r="B978" s="1" t="s">
        <v>593</v>
      </c>
      <c r="C978" s="1">
        <v>5</v>
      </c>
      <c r="D978" s="1">
        <v>35470530.700000003</v>
      </c>
      <c r="E978">
        <v>0</v>
      </c>
    </row>
    <row r="979" spans="1:5" ht="15" x14ac:dyDescent="0.2">
      <c r="A979" s="1" t="s">
        <v>590</v>
      </c>
      <c r="B979" s="1" t="s">
        <v>594</v>
      </c>
      <c r="C979" s="1">
        <v>6</v>
      </c>
      <c r="D979" s="1">
        <v>25520534.66</v>
      </c>
      <c r="E979">
        <v>0</v>
      </c>
    </row>
    <row r="980" spans="1:5" ht="15" x14ac:dyDescent="0.2">
      <c r="A980" s="1" t="s">
        <v>595</v>
      </c>
      <c r="B980" s="1" t="s">
        <v>596</v>
      </c>
      <c r="C980" s="1">
        <v>1</v>
      </c>
      <c r="D980" s="1">
        <v>3202726.82</v>
      </c>
      <c r="E980">
        <v>0</v>
      </c>
    </row>
    <row r="981" spans="1:5" ht="15" x14ac:dyDescent="0.2">
      <c r="A981" s="1" t="s">
        <v>595</v>
      </c>
      <c r="B981" s="1" t="s">
        <v>597</v>
      </c>
      <c r="C981" s="1">
        <v>2</v>
      </c>
      <c r="D981" s="1">
        <v>3094856.57</v>
      </c>
      <c r="E981">
        <v>0</v>
      </c>
    </row>
    <row r="982" spans="1:5" ht="15" x14ac:dyDescent="0.2">
      <c r="A982" s="1" t="s">
        <v>598</v>
      </c>
      <c r="B982" s="1" t="s">
        <v>2244</v>
      </c>
      <c r="C982" s="1">
        <v>1</v>
      </c>
      <c r="D982" s="1">
        <v>8350000</v>
      </c>
      <c r="E982">
        <v>0</v>
      </c>
    </row>
    <row r="983" spans="1:5" ht="15" x14ac:dyDescent="0.2">
      <c r="A983" s="1" t="s">
        <v>598</v>
      </c>
      <c r="B983" s="1" t="s">
        <v>599</v>
      </c>
      <c r="C983" s="1">
        <v>2</v>
      </c>
      <c r="D983" s="1">
        <v>7749802.7300000004</v>
      </c>
      <c r="E983">
        <v>0</v>
      </c>
    </row>
    <row r="984" spans="1:5" ht="15" x14ac:dyDescent="0.2">
      <c r="A984" s="1" t="s">
        <v>601</v>
      </c>
      <c r="B984" s="1" t="s">
        <v>3918</v>
      </c>
      <c r="C984" s="1">
        <v>1</v>
      </c>
      <c r="D984" s="1">
        <v>32820.86</v>
      </c>
      <c r="E984">
        <v>0</v>
      </c>
    </row>
    <row r="985" spans="1:5" ht="15" x14ac:dyDescent="0.2">
      <c r="A985" s="1" t="s">
        <v>603</v>
      </c>
      <c r="B985" s="1" t="s">
        <v>604</v>
      </c>
      <c r="C985" s="1">
        <v>1</v>
      </c>
      <c r="D985">
        <v>8809765.5500000007</v>
      </c>
      <c r="E985">
        <v>0</v>
      </c>
    </row>
    <row r="986" spans="1:5" ht="15" x14ac:dyDescent="0.2">
      <c r="A986" s="1" t="s">
        <v>603</v>
      </c>
      <c r="B986" s="1" t="s">
        <v>605</v>
      </c>
      <c r="C986" s="1">
        <v>2</v>
      </c>
      <c r="D986">
        <v>8609339.6300000008</v>
      </c>
      <c r="E986">
        <v>0</v>
      </c>
    </row>
    <row r="987" spans="1:5" ht="15" x14ac:dyDescent="0.2">
      <c r="A987" s="1" t="s">
        <v>603</v>
      </c>
      <c r="B987" s="1" t="s">
        <v>607</v>
      </c>
      <c r="C987" s="1">
        <v>3</v>
      </c>
      <c r="D987">
        <v>9778579.4700000007</v>
      </c>
      <c r="E987">
        <v>0</v>
      </c>
    </row>
    <row r="988" spans="1:5" ht="15" x14ac:dyDescent="0.2">
      <c r="A988" s="1" t="s">
        <v>619</v>
      </c>
      <c r="B988" s="1" t="s">
        <v>620</v>
      </c>
      <c r="C988" s="1">
        <v>1</v>
      </c>
      <c r="D988" s="1">
        <v>1822997.31</v>
      </c>
      <c r="E988">
        <v>0</v>
      </c>
    </row>
    <row r="989" spans="1:5" ht="15" x14ac:dyDescent="0.2">
      <c r="A989" s="1" t="s">
        <v>624</v>
      </c>
      <c r="B989" s="1" t="s">
        <v>625</v>
      </c>
      <c r="C989" s="1">
        <v>1</v>
      </c>
      <c r="D989">
        <v>2419924.89</v>
      </c>
      <c r="E989">
        <v>0</v>
      </c>
    </row>
    <row r="990" spans="1:5" ht="15" x14ac:dyDescent="0.2">
      <c r="A990" s="1" t="s">
        <v>624</v>
      </c>
      <c r="B990" s="1" t="s">
        <v>626</v>
      </c>
      <c r="C990" s="1">
        <v>2</v>
      </c>
      <c r="D990">
        <v>2579874.92</v>
      </c>
      <c r="E990">
        <v>0</v>
      </c>
    </row>
    <row r="991" spans="1:5" ht="15" x14ac:dyDescent="0.2">
      <c r="A991" s="1" t="s">
        <v>627</v>
      </c>
      <c r="B991" s="1" t="s">
        <v>628</v>
      </c>
      <c r="C991" s="1">
        <v>1</v>
      </c>
      <c r="D991">
        <v>2988890.97</v>
      </c>
      <c r="E991">
        <v>0</v>
      </c>
    </row>
    <row r="992" spans="1:5" ht="15" x14ac:dyDescent="0.2">
      <c r="A992" s="1" t="s">
        <v>627</v>
      </c>
      <c r="B992" s="1" t="s">
        <v>629</v>
      </c>
      <c r="C992" s="1">
        <v>2</v>
      </c>
      <c r="D992">
        <v>2878987.86</v>
      </c>
      <c r="E992">
        <v>0</v>
      </c>
    </row>
    <row r="993" spans="1:5" ht="15" x14ac:dyDescent="0.2">
      <c r="A993" s="1" t="s">
        <v>630</v>
      </c>
      <c r="B993" s="1" t="s">
        <v>2245</v>
      </c>
      <c r="C993" s="1">
        <v>1</v>
      </c>
      <c r="D993" s="1">
        <v>1566492362</v>
      </c>
      <c r="E993">
        <v>0</v>
      </c>
    </row>
    <row r="994" spans="1:5" ht="15" x14ac:dyDescent="0.2">
      <c r="A994" s="1" t="s">
        <v>630</v>
      </c>
      <c r="B994" s="1" t="s">
        <v>387</v>
      </c>
      <c r="C994" s="1">
        <v>1</v>
      </c>
      <c r="D994" s="1">
        <v>1566492362</v>
      </c>
      <c r="E994">
        <v>0</v>
      </c>
    </row>
    <row r="995" spans="1:5" ht="15" x14ac:dyDescent="0.2">
      <c r="A995" s="1" t="s">
        <v>630</v>
      </c>
      <c r="B995" s="1" t="s">
        <v>2246</v>
      </c>
      <c r="C995" s="1">
        <v>2</v>
      </c>
      <c r="D995" s="1">
        <v>1734198141</v>
      </c>
      <c r="E995">
        <v>0</v>
      </c>
    </row>
    <row r="996" spans="1:5" ht="15" x14ac:dyDescent="0.2">
      <c r="A996" s="1" t="s">
        <v>630</v>
      </c>
      <c r="B996" s="1" t="s">
        <v>3891</v>
      </c>
      <c r="C996" s="1">
        <v>2</v>
      </c>
      <c r="D996" s="1">
        <v>1734198141</v>
      </c>
      <c r="E996">
        <v>0</v>
      </c>
    </row>
    <row r="997" spans="1:5" ht="15" x14ac:dyDescent="0.2">
      <c r="A997" s="1" t="s">
        <v>630</v>
      </c>
      <c r="B997" s="4" t="s">
        <v>817</v>
      </c>
      <c r="C997" s="1">
        <v>2</v>
      </c>
      <c r="D997" s="1">
        <v>1734198141</v>
      </c>
      <c r="E997">
        <v>0</v>
      </c>
    </row>
    <row r="998" spans="1:5" ht="15" x14ac:dyDescent="0.2">
      <c r="A998" s="1" t="s">
        <v>630</v>
      </c>
      <c r="B998" s="1" t="s">
        <v>1714</v>
      </c>
      <c r="C998" s="1">
        <v>2</v>
      </c>
      <c r="D998" s="1">
        <v>1734198141</v>
      </c>
      <c r="E998">
        <v>0</v>
      </c>
    </row>
    <row r="999" spans="1:5" ht="15" x14ac:dyDescent="0.2">
      <c r="A999" s="1" t="s">
        <v>630</v>
      </c>
      <c r="B999" s="1" t="s">
        <v>2287</v>
      </c>
      <c r="C999" s="1">
        <v>3</v>
      </c>
      <c r="D999" s="1">
        <v>1391373878</v>
      </c>
      <c r="E999">
        <v>0</v>
      </c>
    </row>
    <row r="1000" spans="1:5" ht="15" x14ac:dyDescent="0.2">
      <c r="A1000" s="1" t="s">
        <v>630</v>
      </c>
      <c r="B1000" s="1" t="s">
        <v>2288</v>
      </c>
      <c r="C1000" s="1">
        <v>3</v>
      </c>
      <c r="D1000" s="1">
        <v>1391373878</v>
      </c>
      <c r="E1000">
        <v>0</v>
      </c>
    </row>
    <row r="1001" spans="1:5" ht="15" x14ac:dyDescent="0.2">
      <c r="A1001" s="1" t="s">
        <v>630</v>
      </c>
      <c r="B1001" s="1" t="s">
        <v>2289</v>
      </c>
      <c r="C1001" s="1">
        <v>3</v>
      </c>
      <c r="D1001" s="1">
        <v>1391373878</v>
      </c>
      <c r="E1001">
        <v>0</v>
      </c>
    </row>
    <row r="1002" spans="1:5" ht="15" x14ac:dyDescent="0.2">
      <c r="A1002" s="1" t="s">
        <v>630</v>
      </c>
      <c r="B1002" s="1" t="s">
        <v>834</v>
      </c>
      <c r="C1002" s="1">
        <v>3</v>
      </c>
      <c r="D1002" s="1">
        <v>1391373878</v>
      </c>
      <c r="E1002">
        <v>0</v>
      </c>
    </row>
    <row r="1003" spans="1:5" ht="15" x14ac:dyDescent="0.2">
      <c r="A1003" s="1" t="s">
        <v>638</v>
      </c>
      <c r="B1003" s="1" t="s">
        <v>639</v>
      </c>
      <c r="C1003" s="1">
        <v>1</v>
      </c>
      <c r="D1003" s="1">
        <v>23041972</v>
      </c>
      <c r="E1003">
        <v>0</v>
      </c>
    </row>
    <row r="1004" spans="1:5" ht="15" x14ac:dyDescent="0.2">
      <c r="A1004" s="1" t="s">
        <v>237</v>
      </c>
      <c r="B1004" s="1" t="s">
        <v>245</v>
      </c>
      <c r="C1004" s="1">
        <v>1</v>
      </c>
      <c r="D1004">
        <v>6019611.1900000004</v>
      </c>
      <c r="E1004">
        <v>0</v>
      </c>
    </row>
    <row r="1005" spans="1:5" ht="15" x14ac:dyDescent="0.2">
      <c r="A1005" s="1" t="s">
        <v>237</v>
      </c>
      <c r="B1005" s="1" t="s">
        <v>3919</v>
      </c>
      <c r="C1005" s="1">
        <v>1</v>
      </c>
      <c r="D1005">
        <v>6019611.1900000004</v>
      </c>
      <c r="E1005">
        <v>0</v>
      </c>
    </row>
    <row r="1006" spans="1:5" ht="15" x14ac:dyDescent="0.2">
      <c r="A1006" s="1" t="s">
        <v>237</v>
      </c>
      <c r="B1006" s="1" t="s">
        <v>114</v>
      </c>
      <c r="C1006" s="1">
        <v>1</v>
      </c>
      <c r="D1006">
        <v>6019611.1900000004</v>
      </c>
      <c r="E1006">
        <v>0</v>
      </c>
    </row>
    <row r="1007" spans="1:5" ht="15" x14ac:dyDescent="0.2">
      <c r="A1007" s="1" t="s">
        <v>237</v>
      </c>
      <c r="B1007" s="1" t="s">
        <v>454</v>
      </c>
      <c r="C1007" s="1">
        <v>2</v>
      </c>
      <c r="D1007">
        <v>4449980.6500000004</v>
      </c>
      <c r="E1007">
        <v>0</v>
      </c>
    </row>
    <row r="1008" spans="1:5" ht="15" x14ac:dyDescent="0.2">
      <c r="A1008" s="1" t="s">
        <v>237</v>
      </c>
      <c r="B1008" s="1" t="s">
        <v>3920</v>
      </c>
      <c r="C1008" s="1">
        <v>2</v>
      </c>
      <c r="D1008">
        <v>4449980.6500000004</v>
      </c>
      <c r="E1008">
        <v>0</v>
      </c>
    </row>
    <row r="1009" spans="1:5" ht="15" x14ac:dyDescent="0.2">
      <c r="A1009" s="1" t="s">
        <v>237</v>
      </c>
      <c r="B1009" s="1" t="s">
        <v>254</v>
      </c>
      <c r="C1009" s="1">
        <v>3</v>
      </c>
      <c r="D1009">
        <v>3539501.31</v>
      </c>
      <c r="E1009">
        <v>0</v>
      </c>
    </row>
    <row r="1010" spans="1:5" ht="15" x14ac:dyDescent="0.2">
      <c r="A1010" s="1" t="s">
        <v>237</v>
      </c>
      <c r="B1010" s="1" t="s">
        <v>3921</v>
      </c>
      <c r="C1010" s="1">
        <v>3</v>
      </c>
      <c r="D1010">
        <v>3539501.31</v>
      </c>
      <c r="E1010">
        <v>0</v>
      </c>
    </row>
    <row r="1011" spans="1:5" ht="15" x14ac:dyDescent="0.2">
      <c r="A1011" s="1" t="s">
        <v>237</v>
      </c>
      <c r="B1011" s="1" t="s">
        <v>3922</v>
      </c>
      <c r="C1011" s="1">
        <v>4</v>
      </c>
      <c r="D1011">
        <v>4490128.2300000004</v>
      </c>
      <c r="E1011">
        <v>0</v>
      </c>
    </row>
    <row r="1012" spans="1:5" ht="15" x14ac:dyDescent="0.2">
      <c r="A1012" s="1" t="s">
        <v>237</v>
      </c>
      <c r="B1012" s="1" t="s">
        <v>3923</v>
      </c>
      <c r="C1012" s="1">
        <v>4</v>
      </c>
      <c r="D1012">
        <v>4490128.2300000004</v>
      </c>
      <c r="E1012">
        <v>0</v>
      </c>
    </row>
    <row r="1013" spans="1:5" ht="15" x14ac:dyDescent="0.2">
      <c r="A1013" s="1" t="s">
        <v>255</v>
      </c>
      <c r="B1013" s="1" t="s">
        <v>256</v>
      </c>
      <c r="C1013" s="1">
        <v>1</v>
      </c>
      <c r="D1013">
        <v>1830860.76</v>
      </c>
      <c r="E1013">
        <v>0</v>
      </c>
    </row>
    <row r="1014" spans="1:5" ht="15" x14ac:dyDescent="0.2">
      <c r="A1014" s="1" t="s">
        <v>255</v>
      </c>
      <c r="B1014" s="1" t="s">
        <v>257</v>
      </c>
      <c r="C1014" s="1">
        <v>2</v>
      </c>
      <c r="D1014">
        <v>1214519.18</v>
      </c>
      <c r="E1014">
        <v>0</v>
      </c>
    </row>
    <row r="1015" spans="1:5" ht="15" x14ac:dyDescent="0.2">
      <c r="A1015" s="1" t="s">
        <v>258</v>
      </c>
      <c r="B1015" s="1" t="s">
        <v>259</v>
      </c>
      <c r="C1015" s="1">
        <v>1</v>
      </c>
      <c r="D1015">
        <v>41547691</v>
      </c>
      <c r="E1015">
        <v>0</v>
      </c>
    </row>
    <row r="1016" spans="1:5" ht="15" x14ac:dyDescent="0.2">
      <c r="A1016" s="1" t="s">
        <v>258</v>
      </c>
      <c r="B1016" s="1" t="s">
        <v>260</v>
      </c>
      <c r="C1016" s="1">
        <v>2</v>
      </c>
      <c r="D1016">
        <v>40321189.359999999</v>
      </c>
      <c r="E1016">
        <v>0</v>
      </c>
    </row>
    <row r="1017" spans="1:5" ht="15" x14ac:dyDescent="0.2">
      <c r="A1017" s="1" t="s">
        <v>258</v>
      </c>
      <c r="B1017" s="1" t="s">
        <v>261</v>
      </c>
      <c r="C1017" s="1">
        <v>3</v>
      </c>
      <c r="D1017">
        <v>37743939.640000001</v>
      </c>
      <c r="E1017">
        <v>0</v>
      </c>
    </row>
    <row r="1018" spans="1:5" ht="15" x14ac:dyDescent="0.2">
      <c r="A1018" s="1" t="s">
        <v>258</v>
      </c>
      <c r="B1018" s="1" t="s">
        <v>263</v>
      </c>
      <c r="C1018" s="1">
        <v>4</v>
      </c>
      <c r="D1018">
        <v>43402242.159999996</v>
      </c>
      <c r="E1018">
        <v>0</v>
      </c>
    </row>
    <row r="1019" spans="1:5" ht="15" x14ac:dyDescent="0.2">
      <c r="A1019" s="1" t="s">
        <v>264</v>
      </c>
      <c r="B1019" s="1" t="s">
        <v>3924</v>
      </c>
      <c r="C1019" s="1">
        <v>1</v>
      </c>
      <c r="D1019">
        <v>74056042.280000001</v>
      </c>
      <c r="E1019">
        <v>0</v>
      </c>
    </row>
    <row r="1020" spans="1:5" ht="15" x14ac:dyDescent="0.2">
      <c r="A1020" s="1" t="s">
        <v>264</v>
      </c>
      <c r="B1020" s="1" t="s">
        <v>265</v>
      </c>
      <c r="C1020" s="1">
        <v>2</v>
      </c>
      <c r="D1020">
        <v>77040744.920000002</v>
      </c>
      <c r="E1020">
        <v>0</v>
      </c>
    </row>
    <row r="1021" spans="1:5" ht="15" x14ac:dyDescent="0.2">
      <c r="A1021" s="1" t="s">
        <v>266</v>
      </c>
      <c r="B1021" s="1" t="s">
        <v>267</v>
      </c>
      <c r="C1021" s="1">
        <v>1</v>
      </c>
      <c r="D1021">
        <v>23209350</v>
      </c>
      <c r="E1021">
        <v>0</v>
      </c>
    </row>
    <row r="1022" spans="1:5" ht="15" x14ac:dyDescent="0.2">
      <c r="A1022" s="1" t="s">
        <v>266</v>
      </c>
      <c r="B1022" s="1" t="s">
        <v>268</v>
      </c>
      <c r="C1022" s="1">
        <v>2</v>
      </c>
      <c r="D1022">
        <v>20720000</v>
      </c>
      <c r="E1022">
        <v>0</v>
      </c>
    </row>
    <row r="1023" spans="1:5" ht="15" x14ac:dyDescent="0.2">
      <c r="A1023" s="1" t="s">
        <v>266</v>
      </c>
      <c r="B1023" s="1" t="s">
        <v>269</v>
      </c>
      <c r="C1023" s="1">
        <v>3</v>
      </c>
      <c r="D1023">
        <v>22330530</v>
      </c>
      <c r="E1023">
        <v>0</v>
      </c>
    </row>
    <row r="1024" spans="1:5" ht="15" x14ac:dyDescent="0.2">
      <c r="A1024" s="1" t="s">
        <v>270</v>
      </c>
      <c r="B1024" s="1" t="s">
        <v>3925</v>
      </c>
      <c r="C1024" s="1">
        <v>1</v>
      </c>
      <c r="D1024">
        <v>21771107.59</v>
      </c>
      <c r="E1024">
        <v>0</v>
      </c>
    </row>
    <row r="1025" spans="1:7" ht="15" x14ac:dyDescent="0.2">
      <c r="A1025" s="1" t="s">
        <v>270</v>
      </c>
      <c r="B1025" s="1" t="s">
        <v>271</v>
      </c>
      <c r="C1025" s="1">
        <v>2</v>
      </c>
      <c r="D1025">
        <v>23052213.600000001</v>
      </c>
      <c r="E1025">
        <v>0</v>
      </c>
    </row>
    <row r="1026" spans="1:7" ht="15" x14ac:dyDescent="0.2">
      <c r="A1026" s="1" t="s">
        <v>270</v>
      </c>
      <c r="B1026" s="1" t="s">
        <v>272</v>
      </c>
      <c r="C1026" s="1">
        <v>3</v>
      </c>
      <c r="D1026">
        <v>23142793.440000001</v>
      </c>
      <c r="E1026">
        <v>0</v>
      </c>
    </row>
    <row r="1027" spans="1:7" ht="15" x14ac:dyDescent="0.2">
      <c r="A1027" s="1" t="s">
        <v>273</v>
      </c>
      <c r="B1027" s="1" t="s">
        <v>274</v>
      </c>
      <c r="C1027" s="1">
        <v>1</v>
      </c>
      <c r="D1027">
        <v>8512195.2799999993</v>
      </c>
      <c r="E1027">
        <v>0</v>
      </c>
    </row>
    <row r="1028" spans="1:7" ht="15" x14ac:dyDescent="0.2">
      <c r="A1028" s="1" t="s">
        <v>273</v>
      </c>
      <c r="B1028" s="1" t="s">
        <v>275</v>
      </c>
      <c r="C1028" s="1">
        <v>2</v>
      </c>
      <c r="D1028">
        <v>8430821.0800000001</v>
      </c>
      <c r="E1028">
        <v>0</v>
      </c>
    </row>
    <row r="1029" spans="1:7" ht="15" x14ac:dyDescent="0.2">
      <c r="A1029" s="1" t="s">
        <v>273</v>
      </c>
      <c r="B1029" s="4" t="s">
        <v>520</v>
      </c>
      <c r="C1029" s="1">
        <v>3</v>
      </c>
      <c r="D1029">
        <v>8886748.0800000001</v>
      </c>
      <c r="E1029">
        <v>0</v>
      </c>
    </row>
    <row r="1030" spans="1:7" ht="15" x14ac:dyDescent="0.2">
      <c r="A1030" s="1" t="s">
        <v>273</v>
      </c>
      <c r="B1030" s="1" t="s">
        <v>276</v>
      </c>
      <c r="C1030" s="1">
        <v>4</v>
      </c>
      <c r="D1030">
        <v>8639661.0399999991</v>
      </c>
      <c r="E1030">
        <v>0</v>
      </c>
    </row>
    <row r="1031" spans="1:7" ht="15" x14ac:dyDescent="0.2">
      <c r="A1031" s="1" t="s">
        <v>273</v>
      </c>
      <c r="B1031" s="1" t="s">
        <v>107</v>
      </c>
      <c r="C1031" s="1">
        <v>5</v>
      </c>
      <c r="D1031">
        <v>8538042.9900000002</v>
      </c>
      <c r="E1031">
        <v>0</v>
      </c>
    </row>
    <row r="1032" spans="1:7" ht="15" x14ac:dyDescent="0.2">
      <c r="A1032" s="1" t="s">
        <v>273</v>
      </c>
      <c r="B1032" s="1" t="s">
        <v>581</v>
      </c>
      <c r="C1032" s="1">
        <v>6</v>
      </c>
      <c r="D1032">
        <v>8521687.0299999993</v>
      </c>
      <c r="E1032">
        <v>0</v>
      </c>
    </row>
    <row r="1033" spans="1:7" ht="16" x14ac:dyDescent="0.2">
      <c r="A1033" s="14" t="s">
        <v>4402</v>
      </c>
      <c r="B1033" s="1" t="s">
        <v>4718</v>
      </c>
      <c r="C1033" s="1">
        <v>1</v>
      </c>
      <c r="D1033">
        <v>11235900</v>
      </c>
      <c r="E1033">
        <v>0</v>
      </c>
    </row>
    <row r="1034" spans="1:7" ht="16" x14ac:dyDescent="0.2">
      <c r="A1034" s="14" t="s">
        <v>4402</v>
      </c>
      <c r="B1034" s="1" t="s">
        <v>4719</v>
      </c>
      <c r="C1034" s="1">
        <v>2</v>
      </c>
      <c r="D1034" s="1">
        <v>10371600</v>
      </c>
      <c r="E1034">
        <v>0</v>
      </c>
    </row>
    <row r="1035" spans="1:7" ht="16" x14ac:dyDescent="0.2">
      <c r="A1035" s="14" t="s">
        <v>4403</v>
      </c>
      <c r="B1035" s="1" t="s">
        <v>4723</v>
      </c>
      <c r="C1035" s="1">
        <v>1</v>
      </c>
      <c r="D1035" s="16">
        <v>15068400</v>
      </c>
      <c r="E1035">
        <v>0</v>
      </c>
    </row>
    <row r="1036" spans="1:7" ht="16" x14ac:dyDescent="0.2">
      <c r="A1036" s="14" t="s">
        <v>4403</v>
      </c>
      <c r="B1036" s="1" t="s">
        <v>4724</v>
      </c>
      <c r="C1036" s="1">
        <v>2</v>
      </c>
      <c r="D1036" s="16">
        <v>15696250</v>
      </c>
      <c r="E1036">
        <v>0</v>
      </c>
    </row>
    <row r="1037" spans="1:7" ht="16" x14ac:dyDescent="0.2">
      <c r="A1037" s="14" t="s">
        <v>4403</v>
      </c>
      <c r="B1037" s="1" t="s">
        <v>4725</v>
      </c>
      <c r="C1037" s="1">
        <v>3</v>
      </c>
      <c r="D1037" s="16">
        <v>16324100</v>
      </c>
      <c r="E1037">
        <v>0</v>
      </c>
    </row>
    <row r="1038" spans="1:7" ht="16" x14ac:dyDescent="0.2">
      <c r="A1038" s="14" t="s">
        <v>4404</v>
      </c>
      <c r="B1038" s="7" t="s">
        <v>4726</v>
      </c>
      <c r="C1038" s="15">
        <v>1</v>
      </c>
      <c r="D1038" s="15">
        <v>10732910.699999999</v>
      </c>
      <c r="E1038">
        <v>0</v>
      </c>
      <c r="F1038" s="7"/>
      <c r="G1038" s="7"/>
    </row>
    <row r="1039" spans="1:7" ht="16" x14ac:dyDescent="0.2">
      <c r="A1039" s="14" t="s">
        <v>4404</v>
      </c>
      <c r="B1039" s="7" t="s">
        <v>4727</v>
      </c>
      <c r="C1039" s="1">
        <v>2</v>
      </c>
      <c r="D1039" s="16">
        <v>8874471.6500000004</v>
      </c>
      <c r="E1039">
        <v>0</v>
      </c>
    </row>
    <row r="1040" spans="1:7" ht="16" x14ac:dyDescent="0.2">
      <c r="A1040" s="14" t="s">
        <v>4404</v>
      </c>
      <c r="B1040" s="7" t="s">
        <v>4728</v>
      </c>
      <c r="C1040" s="1">
        <v>3</v>
      </c>
      <c r="D1040" s="16">
        <v>9958829.0099999998</v>
      </c>
      <c r="E1040">
        <v>0</v>
      </c>
    </row>
    <row r="1041" spans="1:5" ht="16" x14ac:dyDescent="0.2">
      <c r="A1041" s="14" t="s">
        <v>4404</v>
      </c>
      <c r="B1041" s="7" t="s">
        <v>4729</v>
      </c>
      <c r="C1041" s="1">
        <v>4</v>
      </c>
      <c r="D1041" s="16">
        <v>9800662.1799999997</v>
      </c>
      <c r="E1041">
        <v>0</v>
      </c>
    </row>
    <row r="1042" spans="1:5" ht="16" x14ac:dyDescent="0.2">
      <c r="A1042" s="14" t="s">
        <v>4404</v>
      </c>
      <c r="B1042" s="7" t="s">
        <v>4730</v>
      </c>
      <c r="C1042" s="1">
        <v>5</v>
      </c>
      <c r="D1042" s="16">
        <v>9795985.5999999996</v>
      </c>
      <c r="E1042">
        <v>0</v>
      </c>
    </row>
    <row r="1043" spans="1:5" ht="16" x14ac:dyDescent="0.2">
      <c r="A1043" s="14" t="s">
        <v>4404</v>
      </c>
      <c r="B1043" s="7" t="s">
        <v>4731</v>
      </c>
      <c r="C1043" s="1">
        <v>6</v>
      </c>
      <c r="D1043" s="16">
        <v>10708689.92</v>
      </c>
      <c r="E1043">
        <v>0</v>
      </c>
    </row>
    <row r="1044" spans="1:5" ht="16" x14ac:dyDescent="0.2">
      <c r="A1044" s="14" t="s">
        <v>4405</v>
      </c>
      <c r="B1044" s="7" t="s">
        <v>4732</v>
      </c>
      <c r="C1044" s="15">
        <v>1</v>
      </c>
      <c r="D1044" s="15">
        <v>10888543.23</v>
      </c>
      <c r="E1044">
        <v>0</v>
      </c>
    </row>
    <row r="1045" spans="1:5" ht="16" x14ac:dyDescent="0.2">
      <c r="A1045" s="14" t="s">
        <v>4405</v>
      </c>
      <c r="B1045" s="7" t="s">
        <v>4733</v>
      </c>
      <c r="C1045" s="1">
        <v>2</v>
      </c>
      <c r="D1045" s="16">
        <v>10587130.699999999</v>
      </c>
      <c r="E1045">
        <v>0</v>
      </c>
    </row>
    <row r="1046" spans="1:5" ht="16" x14ac:dyDescent="0.2">
      <c r="A1046" s="14" t="s">
        <v>4405</v>
      </c>
      <c r="B1046" s="7" t="s">
        <v>4734</v>
      </c>
      <c r="C1046" s="1">
        <v>3</v>
      </c>
      <c r="D1046" s="16">
        <v>10402881.800000001</v>
      </c>
      <c r="E1046">
        <v>0</v>
      </c>
    </row>
    <row r="1047" spans="1:5" ht="16" x14ac:dyDescent="0.2">
      <c r="A1047" s="14" t="s">
        <v>4406</v>
      </c>
      <c r="B1047" s="7" t="s">
        <v>4735</v>
      </c>
      <c r="C1047" s="15">
        <v>1</v>
      </c>
      <c r="D1047" s="15">
        <v>7314652.04</v>
      </c>
      <c r="E1047">
        <v>0</v>
      </c>
    </row>
    <row r="1048" spans="1:5" ht="16" x14ac:dyDescent="0.2">
      <c r="A1048" s="14" t="s">
        <v>4406</v>
      </c>
      <c r="B1048" s="7" t="s">
        <v>4736</v>
      </c>
      <c r="C1048" s="1">
        <v>2</v>
      </c>
      <c r="D1048" s="16">
        <v>7323532.3499999996</v>
      </c>
      <c r="E1048">
        <v>0</v>
      </c>
    </row>
    <row r="1049" spans="1:5" ht="16" x14ac:dyDescent="0.2">
      <c r="A1049" s="14" t="s">
        <v>4406</v>
      </c>
      <c r="B1049" s="7" t="s">
        <v>4737</v>
      </c>
      <c r="C1049" s="1">
        <v>3</v>
      </c>
      <c r="D1049" s="16">
        <v>7323118.9199999999</v>
      </c>
      <c r="E1049">
        <v>0</v>
      </c>
    </row>
    <row r="1050" spans="1:5" ht="16" x14ac:dyDescent="0.2">
      <c r="A1050" s="14" t="s">
        <v>4406</v>
      </c>
      <c r="B1050" s="7" t="s">
        <v>4738</v>
      </c>
      <c r="C1050" s="1">
        <v>4</v>
      </c>
      <c r="D1050" s="16">
        <v>7320389.96</v>
      </c>
      <c r="E1050">
        <v>0</v>
      </c>
    </row>
    <row r="1051" spans="1:5" ht="16" x14ac:dyDescent="0.2">
      <c r="A1051" s="14" t="s">
        <v>4408</v>
      </c>
      <c r="B1051" s="7" t="s">
        <v>4739</v>
      </c>
      <c r="C1051" s="1">
        <v>1</v>
      </c>
      <c r="D1051" s="16">
        <v>44123484.640000001</v>
      </c>
      <c r="E1051">
        <v>0</v>
      </c>
    </row>
    <row r="1052" spans="1:5" ht="16" x14ac:dyDescent="0.2">
      <c r="A1052" s="14" t="s">
        <v>4409</v>
      </c>
      <c r="B1052" s="7" t="s">
        <v>15</v>
      </c>
      <c r="C1052" s="1">
        <v>1</v>
      </c>
      <c r="D1052" s="16">
        <v>8633051.4299999997</v>
      </c>
      <c r="E1052">
        <v>0</v>
      </c>
    </row>
    <row r="1053" spans="1:5" ht="16" x14ac:dyDescent="0.2">
      <c r="A1053" s="14" t="s">
        <v>4409</v>
      </c>
      <c r="B1053" s="7" t="s">
        <v>4740</v>
      </c>
      <c r="C1053" s="1">
        <v>2</v>
      </c>
      <c r="D1053" s="16">
        <v>6097245.9000000004</v>
      </c>
      <c r="E1053">
        <v>0</v>
      </c>
    </row>
    <row r="1054" spans="1:5" ht="16" x14ac:dyDescent="0.2">
      <c r="A1054" s="14" t="s">
        <v>4409</v>
      </c>
      <c r="B1054" s="7" t="s">
        <v>4741</v>
      </c>
      <c r="C1054" s="1">
        <v>3</v>
      </c>
      <c r="D1054" s="16">
        <v>7029831.9699999997</v>
      </c>
      <c r="E1054">
        <v>0</v>
      </c>
    </row>
    <row r="1055" spans="1:5" ht="16" x14ac:dyDescent="0.2">
      <c r="A1055" s="14" t="s">
        <v>4409</v>
      </c>
      <c r="B1055" s="7" t="s">
        <v>4742</v>
      </c>
      <c r="C1055" s="1">
        <v>3</v>
      </c>
      <c r="D1055" s="16">
        <v>7029831.9699999997</v>
      </c>
      <c r="E1055">
        <v>0</v>
      </c>
    </row>
    <row r="1056" spans="1:5" ht="16" x14ac:dyDescent="0.2">
      <c r="A1056" s="14" t="s">
        <v>4410</v>
      </c>
      <c r="B1056" s="7" t="s">
        <v>4743</v>
      </c>
      <c r="C1056" s="1">
        <v>1</v>
      </c>
      <c r="D1056" s="16">
        <v>966600</v>
      </c>
      <c r="E1056">
        <v>0</v>
      </c>
    </row>
    <row r="1057" spans="1:5" ht="16" x14ac:dyDescent="0.2">
      <c r="A1057" s="14" t="s">
        <v>4412</v>
      </c>
      <c r="B1057" s="7" t="s">
        <v>4744</v>
      </c>
      <c r="C1057" s="1">
        <v>1</v>
      </c>
      <c r="E1057">
        <v>0</v>
      </c>
    </row>
    <row r="1058" spans="1:5" ht="16" x14ac:dyDescent="0.2">
      <c r="A1058" s="14" t="s">
        <v>4412</v>
      </c>
      <c r="B1058" s="7" t="s">
        <v>4745</v>
      </c>
      <c r="C1058" s="1">
        <v>2</v>
      </c>
      <c r="E1058">
        <v>0</v>
      </c>
    </row>
    <row r="1059" spans="1:5" ht="16" x14ac:dyDescent="0.2">
      <c r="A1059" s="14" t="s">
        <v>4422</v>
      </c>
      <c r="B1059" s="7" t="s">
        <v>4746</v>
      </c>
      <c r="C1059" s="1">
        <v>1</v>
      </c>
      <c r="D1059" s="16">
        <v>134480996.53999999</v>
      </c>
      <c r="E1059">
        <v>0</v>
      </c>
    </row>
    <row r="1060" spans="1:5" ht="16" x14ac:dyDescent="0.2">
      <c r="A1060" s="14" t="s">
        <v>4422</v>
      </c>
      <c r="B1060" s="7" t="s">
        <v>223</v>
      </c>
      <c r="C1060" s="1">
        <v>2</v>
      </c>
      <c r="D1060" s="16">
        <v>203587761.66999999</v>
      </c>
      <c r="E1060">
        <v>0</v>
      </c>
    </row>
    <row r="1061" spans="1:5" ht="16" x14ac:dyDescent="0.2">
      <c r="A1061" s="14" t="s">
        <v>4422</v>
      </c>
      <c r="B1061" s="7" t="s">
        <v>220</v>
      </c>
      <c r="C1061" s="1">
        <v>3</v>
      </c>
      <c r="D1061" s="16">
        <v>138644605.28</v>
      </c>
      <c r="E1061">
        <v>0</v>
      </c>
    </row>
    <row r="1062" spans="1:5" ht="16" x14ac:dyDescent="0.2">
      <c r="A1062" s="14" t="s">
        <v>4422</v>
      </c>
      <c r="B1062" s="7" t="s">
        <v>4747</v>
      </c>
      <c r="C1062" s="1">
        <v>3</v>
      </c>
      <c r="D1062" s="16">
        <v>138644605.28</v>
      </c>
      <c r="E1062">
        <v>0</v>
      </c>
    </row>
    <row r="1063" spans="1:5" ht="16" x14ac:dyDescent="0.2">
      <c r="A1063" s="14" t="s">
        <v>4422</v>
      </c>
      <c r="B1063" s="7" t="s">
        <v>202</v>
      </c>
      <c r="C1063" s="1">
        <v>4</v>
      </c>
      <c r="D1063" s="16">
        <v>131373374.65000001</v>
      </c>
      <c r="E1063">
        <v>0</v>
      </c>
    </row>
    <row r="1064" spans="1:5" ht="16" x14ac:dyDescent="0.2">
      <c r="A1064" s="14" t="s">
        <v>4422</v>
      </c>
      <c r="B1064" s="7" t="s">
        <v>4748</v>
      </c>
      <c r="C1064" s="1">
        <v>4</v>
      </c>
      <c r="D1064" s="16">
        <v>131373374.65000001</v>
      </c>
      <c r="E1064">
        <v>0</v>
      </c>
    </row>
    <row r="1065" spans="1:5" ht="16" x14ac:dyDescent="0.2">
      <c r="A1065" s="14" t="s">
        <v>4422</v>
      </c>
      <c r="B1065" s="7" t="s">
        <v>1783</v>
      </c>
      <c r="C1065" s="1">
        <v>5</v>
      </c>
      <c r="D1065" s="16">
        <v>153589788.52000001</v>
      </c>
      <c r="E1065">
        <v>0</v>
      </c>
    </row>
    <row r="1066" spans="1:5" ht="16" x14ac:dyDescent="0.2">
      <c r="A1066" s="14" t="s">
        <v>4422</v>
      </c>
      <c r="B1066" s="7" t="s">
        <v>4749</v>
      </c>
      <c r="C1066" s="1">
        <v>5</v>
      </c>
      <c r="D1066" s="16">
        <v>153589788.52000001</v>
      </c>
      <c r="E1066">
        <v>0</v>
      </c>
    </row>
    <row r="1067" spans="1:5" ht="16" x14ac:dyDescent="0.2">
      <c r="A1067" s="14" t="s">
        <v>4422</v>
      </c>
      <c r="B1067" s="7" t="s">
        <v>204</v>
      </c>
      <c r="C1067" s="1">
        <v>6</v>
      </c>
      <c r="D1067" s="16">
        <v>140196608.38</v>
      </c>
      <c r="E1067">
        <v>0</v>
      </c>
    </row>
    <row r="1068" spans="1:5" ht="16" x14ac:dyDescent="0.2">
      <c r="A1068" s="14" t="s">
        <v>4422</v>
      </c>
      <c r="B1068" s="7" t="s">
        <v>203</v>
      </c>
      <c r="C1068" s="1">
        <v>6</v>
      </c>
      <c r="D1068" s="16">
        <v>140196608.38</v>
      </c>
      <c r="E1068">
        <v>0</v>
      </c>
    </row>
    <row r="1069" spans="1:5" ht="16" x14ac:dyDescent="0.2">
      <c r="A1069" s="14" t="s">
        <v>4422</v>
      </c>
      <c r="B1069" s="7" t="s">
        <v>231</v>
      </c>
      <c r="C1069" s="1">
        <v>7</v>
      </c>
      <c r="D1069" s="16">
        <v>151734299.37</v>
      </c>
      <c r="E1069">
        <v>0</v>
      </c>
    </row>
    <row r="1070" spans="1:5" ht="16" x14ac:dyDescent="0.2">
      <c r="A1070" s="14" t="s">
        <v>4422</v>
      </c>
      <c r="B1070" s="7" t="s">
        <v>1820</v>
      </c>
      <c r="C1070" s="1">
        <v>7</v>
      </c>
      <c r="D1070" s="16">
        <v>151734299.37</v>
      </c>
      <c r="E1070">
        <v>0</v>
      </c>
    </row>
    <row r="1071" spans="1:5" ht="16" x14ac:dyDescent="0.2">
      <c r="A1071" s="14" t="s">
        <v>4422</v>
      </c>
      <c r="B1071" s="7" t="s">
        <v>4750</v>
      </c>
      <c r="C1071" s="1">
        <v>8</v>
      </c>
      <c r="D1071" s="16">
        <v>157935772.81</v>
      </c>
      <c r="E1071">
        <v>0</v>
      </c>
    </row>
    <row r="1072" spans="1:5" ht="16" x14ac:dyDescent="0.2">
      <c r="A1072" s="14" t="s">
        <v>4422</v>
      </c>
      <c r="B1072" s="7" t="s">
        <v>1736</v>
      </c>
      <c r="C1072" s="1">
        <v>9</v>
      </c>
      <c r="D1072" s="16">
        <v>136303445.55000001</v>
      </c>
      <c r="E1072">
        <v>0</v>
      </c>
    </row>
    <row r="1073" spans="1:5" ht="16" x14ac:dyDescent="0.2">
      <c r="A1073" s="14" t="s">
        <v>4422</v>
      </c>
      <c r="B1073" s="7" t="s">
        <v>212</v>
      </c>
      <c r="C1073" s="1">
        <v>10</v>
      </c>
      <c r="D1073" s="16">
        <v>123810636.59999999</v>
      </c>
      <c r="E1073">
        <v>0</v>
      </c>
    </row>
    <row r="1074" spans="1:5" ht="16" x14ac:dyDescent="0.2">
      <c r="A1074" s="14" t="s">
        <v>4422</v>
      </c>
      <c r="B1074" s="7" t="s">
        <v>4751</v>
      </c>
      <c r="C1074" s="1">
        <v>11</v>
      </c>
      <c r="D1074" s="16">
        <v>151879953.11000001</v>
      </c>
      <c r="E1074">
        <v>0</v>
      </c>
    </row>
    <row r="1075" spans="1:5" ht="16" x14ac:dyDescent="0.2">
      <c r="A1075" s="14" t="s">
        <v>4422</v>
      </c>
      <c r="B1075" s="7" t="s">
        <v>1764</v>
      </c>
      <c r="C1075" s="1">
        <v>12</v>
      </c>
      <c r="D1075" s="16">
        <v>139865675.31</v>
      </c>
      <c r="E1075">
        <v>0</v>
      </c>
    </row>
    <row r="1076" spans="1:5" ht="16" x14ac:dyDescent="0.2">
      <c r="A1076" s="14" t="s">
        <v>4422</v>
      </c>
      <c r="B1076" s="7" t="s">
        <v>2094</v>
      </c>
      <c r="C1076" s="1">
        <v>12</v>
      </c>
      <c r="D1076" s="16">
        <v>139865675.31</v>
      </c>
      <c r="E1076">
        <v>0</v>
      </c>
    </row>
    <row r="1077" spans="1:5" ht="16" x14ac:dyDescent="0.2">
      <c r="A1077" s="14" t="s">
        <v>4422</v>
      </c>
      <c r="B1077" s="7" t="s">
        <v>210</v>
      </c>
      <c r="C1077" s="1">
        <v>13</v>
      </c>
      <c r="D1077" s="16">
        <v>144107695.72</v>
      </c>
      <c r="E1077">
        <v>0</v>
      </c>
    </row>
    <row r="1078" spans="1:5" ht="16" x14ac:dyDescent="0.2">
      <c r="A1078" s="14" t="s">
        <v>4422</v>
      </c>
      <c r="B1078" s="7" t="s">
        <v>4752</v>
      </c>
      <c r="C1078" s="1">
        <v>14</v>
      </c>
      <c r="D1078" s="16">
        <v>120000040.03</v>
      </c>
      <c r="E1078">
        <v>0</v>
      </c>
    </row>
    <row r="1079" spans="1:5" ht="16" x14ac:dyDescent="0.2">
      <c r="A1079" s="14" t="s">
        <v>4422</v>
      </c>
      <c r="B1079" s="7" t="s">
        <v>3878</v>
      </c>
      <c r="C1079" s="1">
        <v>15</v>
      </c>
      <c r="D1079" s="16">
        <v>209555061.31</v>
      </c>
      <c r="E1079">
        <v>0</v>
      </c>
    </row>
    <row r="1080" spans="1:5" ht="16" x14ac:dyDescent="0.2">
      <c r="A1080" s="14" t="s">
        <v>4422</v>
      </c>
      <c r="B1080" s="7" t="s">
        <v>225</v>
      </c>
      <c r="C1080" s="1">
        <v>16</v>
      </c>
      <c r="D1080" s="16">
        <v>119677261.98999999</v>
      </c>
      <c r="E1080">
        <v>0</v>
      </c>
    </row>
    <row r="1081" spans="1:5" ht="16" x14ac:dyDescent="0.2">
      <c r="A1081" s="14" t="s">
        <v>4422</v>
      </c>
      <c r="B1081" s="7" t="s">
        <v>4753</v>
      </c>
      <c r="C1081" s="1">
        <v>16</v>
      </c>
      <c r="D1081" s="16">
        <v>119677261.98999999</v>
      </c>
      <c r="E1081">
        <v>0</v>
      </c>
    </row>
    <row r="1082" spans="1:5" ht="16" x14ac:dyDescent="0.2">
      <c r="A1082" s="14" t="s">
        <v>4422</v>
      </c>
      <c r="B1082" s="7" t="s">
        <v>209</v>
      </c>
      <c r="C1082" s="1">
        <v>17</v>
      </c>
      <c r="D1082" s="16">
        <v>185680278.86000001</v>
      </c>
      <c r="E1082">
        <v>0</v>
      </c>
    </row>
    <row r="1083" spans="1:5" ht="16" x14ac:dyDescent="0.2">
      <c r="A1083" s="14" t="s">
        <v>4422</v>
      </c>
      <c r="B1083" s="7" t="s">
        <v>1934</v>
      </c>
      <c r="C1083" s="1">
        <v>18</v>
      </c>
      <c r="D1083" s="16">
        <v>146984513.99000001</v>
      </c>
      <c r="E1083">
        <v>0</v>
      </c>
    </row>
    <row r="1084" spans="1:5" ht="16" x14ac:dyDescent="0.2">
      <c r="A1084" s="14" t="s">
        <v>4422</v>
      </c>
      <c r="B1084" s="7" t="s">
        <v>3887</v>
      </c>
      <c r="C1084" s="1">
        <v>19</v>
      </c>
      <c r="D1084" s="16">
        <v>125602890.22</v>
      </c>
      <c r="E1084">
        <v>0</v>
      </c>
    </row>
    <row r="1085" spans="1:5" ht="16" x14ac:dyDescent="0.2">
      <c r="A1085" s="14" t="s">
        <v>4422</v>
      </c>
      <c r="B1085" s="7" t="s">
        <v>3874</v>
      </c>
      <c r="C1085" s="1">
        <v>20</v>
      </c>
      <c r="D1085" s="1">
        <v>135585611.81999999</v>
      </c>
      <c r="E1085">
        <v>0</v>
      </c>
    </row>
    <row r="1086" spans="1:5" ht="16" x14ac:dyDescent="0.2">
      <c r="A1086" s="14" t="s">
        <v>4422</v>
      </c>
      <c r="B1086" s="7" t="s">
        <v>1925</v>
      </c>
      <c r="C1086" s="1">
        <v>20</v>
      </c>
      <c r="D1086" s="1">
        <v>135585611.81999999</v>
      </c>
      <c r="E1086">
        <v>0</v>
      </c>
    </row>
    <row r="1087" spans="1:5" ht="16" x14ac:dyDescent="0.2">
      <c r="A1087" s="14" t="s">
        <v>4422</v>
      </c>
      <c r="B1087" s="7" t="s">
        <v>4754</v>
      </c>
      <c r="C1087" s="1">
        <v>21</v>
      </c>
      <c r="D1087" s="16">
        <v>139922831.31999999</v>
      </c>
      <c r="E1087">
        <v>0</v>
      </c>
    </row>
    <row r="1088" spans="1:5" ht="16" x14ac:dyDescent="0.2">
      <c r="A1088" s="14" t="s">
        <v>4422</v>
      </c>
      <c r="B1088" s="7" t="s">
        <v>4755</v>
      </c>
      <c r="C1088" s="1">
        <v>22</v>
      </c>
      <c r="D1088" s="16">
        <v>141492675.43000001</v>
      </c>
      <c r="E1088">
        <v>0</v>
      </c>
    </row>
    <row r="1089" spans="1:5" ht="16" x14ac:dyDescent="0.2">
      <c r="A1089" s="14" t="s">
        <v>4422</v>
      </c>
      <c r="B1089" s="7" t="s">
        <v>2054</v>
      </c>
      <c r="C1089" s="1">
        <v>23</v>
      </c>
      <c r="D1089" s="16">
        <v>134396379.28</v>
      </c>
      <c r="E1089">
        <v>0</v>
      </c>
    </row>
    <row r="1090" spans="1:5" ht="16" x14ac:dyDescent="0.2">
      <c r="A1090" s="14" t="s">
        <v>4422</v>
      </c>
      <c r="B1090" s="7" t="s">
        <v>4756</v>
      </c>
      <c r="C1090" s="1">
        <v>24</v>
      </c>
      <c r="D1090" s="16">
        <v>177941033.78</v>
      </c>
      <c r="E1090">
        <v>0</v>
      </c>
    </row>
    <row r="1091" spans="1:5" ht="16" x14ac:dyDescent="0.2">
      <c r="A1091" s="14" t="s">
        <v>4422</v>
      </c>
      <c r="B1091" s="7" t="s">
        <v>229</v>
      </c>
      <c r="C1091" s="1">
        <v>25</v>
      </c>
      <c r="D1091" s="16">
        <v>149315050.47</v>
      </c>
      <c r="E1091">
        <v>0</v>
      </c>
    </row>
    <row r="1092" spans="1:5" ht="16" x14ac:dyDescent="0.2">
      <c r="A1092" s="14" t="s">
        <v>4422</v>
      </c>
      <c r="B1092" s="7" t="s">
        <v>228</v>
      </c>
      <c r="C1092" s="1">
        <v>25</v>
      </c>
      <c r="D1092" s="16">
        <v>149315050.47</v>
      </c>
      <c r="E1092">
        <v>0</v>
      </c>
    </row>
    <row r="1093" spans="1:5" ht="16" x14ac:dyDescent="0.2">
      <c r="A1093" s="14" t="s">
        <v>4422</v>
      </c>
      <c r="B1093" s="7" t="s">
        <v>1869</v>
      </c>
      <c r="C1093" s="1">
        <v>26</v>
      </c>
      <c r="D1093" s="16">
        <v>117841498.77</v>
      </c>
      <c r="E1093">
        <v>0</v>
      </c>
    </row>
    <row r="1094" spans="1:5" ht="16" x14ac:dyDescent="0.2">
      <c r="A1094" s="14" t="s">
        <v>4422</v>
      </c>
      <c r="B1094" s="7" t="s">
        <v>4757</v>
      </c>
      <c r="C1094" s="1">
        <v>27</v>
      </c>
      <c r="D1094" s="16">
        <v>128416281.34999999</v>
      </c>
      <c r="E1094">
        <v>0</v>
      </c>
    </row>
    <row r="1095" spans="1:5" ht="16" x14ac:dyDescent="0.2">
      <c r="A1095" s="14" t="s">
        <v>4422</v>
      </c>
      <c r="B1095" s="7" t="s">
        <v>4758</v>
      </c>
      <c r="C1095" s="1">
        <v>27</v>
      </c>
      <c r="D1095" s="16">
        <v>128416281.34999999</v>
      </c>
      <c r="E1095">
        <v>0</v>
      </c>
    </row>
    <row r="1096" spans="1:5" ht="16" x14ac:dyDescent="0.2">
      <c r="A1096" s="14" t="s">
        <v>4422</v>
      </c>
      <c r="B1096" s="7" t="s">
        <v>1637</v>
      </c>
      <c r="C1096" s="1">
        <v>27</v>
      </c>
      <c r="D1096" s="16">
        <v>128416281.34999999</v>
      </c>
      <c r="E1096">
        <v>0</v>
      </c>
    </row>
    <row r="1097" spans="1:5" ht="16" x14ac:dyDescent="0.2">
      <c r="A1097" s="14" t="s">
        <v>4422</v>
      </c>
      <c r="B1097" s="7" t="s">
        <v>4759</v>
      </c>
      <c r="C1097" s="1">
        <v>28</v>
      </c>
      <c r="D1097" s="16">
        <v>162930964.34999999</v>
      </c>
      <c r="E1097">
        <v>0</v>
      </c>
    </row>
    <row r="1098" spans="1:5" ht="16" x14ac:dyDescent="0.2">
      <c r="A1098" s="14" t="s">
        <v>4422</v>
      </c>
      <c r="B1098" s="7" t="s">
        <v>4760</v>
      </c>
      <c r="C1098" s="1">
        <v>28</v>
      </c>
      <c r="D1098" s="16">
        <v>162930964.34999999</v>
      </c>
      <c r="E1098">
        <v>0</v>
      </c>
    </row>
    <row r="1099" spans="1:5" ht="16" x14ac:dyDescent="0.2">
      <c r="A1099" s="14" t="s">
        <v>4423</v>
      </c>
      <c r="B1099" s="7" t="s">
        <v>4761</v>
      </c>
      <c r="C1099" s="1">
        <v>1</v>
      </c>
      <c r="D1099" s="16">
        <v>27661385.68</v>
      </c>
      <c r="E1099">
        <v>0</v>
      </c>
    </row>
    <row r="1100" spans="1:5" ht="16" x14ac:dyDescent="0.2">
      <c r="A1100" s="14" t="s">
        <v>4423</v>
      </c>
      <c r="B1100" s="7" t="s">
        <v>4762</v>
      </c>
      <c r="C1100" s="1">
        <v>2</v>
      </c>
      <c r="D1100" s="16">
        <v>26816330.760000002</v>
      </c>
      <c r="E1100">
        <v>0</v>
      </c>
    </row>
    <row r="1101" spans="1:5" ht="16" x14ac:dyDescent="0.2">
      <c r="A1101" s="14" t="s">
        <v>4423</v>
      </c>
      <c r="B1101" s="7" t="s">
        <v>4763</v>
      </c>
      <c r="C1101" s="1">
        <v>3</v>
      </c>
      <c r="D1101" s="16">
        <v>28508335.879999999</v>
      </c>
      <c r="E1101">
        <v>0</v>
      </c>
    </row>
    <row r="1102" spans="1:5" ht="16" x14ac:dyDescent="0.2">
      <c r="A1102" s="14" t="s">
        <v>4423</v>
      </c>
      <c r="B1102" s="7" t="s">
        <v>4764</v>
      </c>
      <c r="C1102" s="1">
        <v>4</v>
      </c>
      <c r="D1102" s="16">
        <v>28741937.550000001</v>
      </c>
      <c r="E1102">
        <v>0</v>
      </c>
    </row>
    <row r="1103" spans="1:5" ht="16" x14ac:dyDescent="0.2">
      <c r="A1103" s="14" t="s">
        <v>4423</v>
      </c>
      <c r="B1103" s="7" t="s">
        <v>4765</v>
      </c>
      <c r="C1103" s="1">
        <v>5</v>
      </c>
      <c r="D1103" s="16">
        <v>24347288.219999999</v>
      </c>
      <c r="E1103">
        <v>0</v>
      </c>
    </row>
    <row r="1104" spans="1:5" ht="16" x14ac:dyDescent="0.2">
      <c r="A1104" s="14"/>
    </row>
    <row r="1105" spans="1:1" ht="16" x14ac:dyDescent="0.2">
      <c r="A1105" s="14"/>
    </row>
    <row r="1106" spans="1:1" ht="16" x14ac:dyDescent="0.2">
      <c r="A1106" s="14"/>
    </row>
    <row r="1107" spans="1:1" ht="16" x14ac:dyDescent="0.2">
      <c r="A1107" s="14"/>
    </row>
    <row r="1108" spans="1:1" ht="16" x14ac:dyDescent="0.2">
      <c r="A1108" s="14"/>
    </row>
    <row r="1109" spans="1:1" ht="16" x14ac:dyDescent="0.2">
      <c r="A1109" s="14"/>
    </row>
    <row r="1110" spans="1:1" ht="16" x14ac:dyDescent="0.2">
      <c r="A1110" s="14"/>
    </row>
    <row r="1111" spans="1:1" ht="16" x14ac:dyDescent="0.2">
      <c r="A1111"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Z1000"/>
  <sheetViews>
    <sheetView workbookViewId="0">
      <selection activeCell="B13" sqref="B13"/>
    </sheetView>
  </sheetViews>
  <sheetFormatPr baseColWidth="10" defaultColWidth="14.5" defaultRowHeight="15" customHeight="1" x14ac:dyDescent="0.2"/>
  <cols>
    <col min="1" max="1" width="42.6640625" style="8" bestFit="1" customWidth="1"/>
    <col min="2" max="2" width="38.33203125" style="8" customWidth="1"/>
    <col min="3" max="3" width="22.33203125" style="8" customWidth="1"/>
    <col min="4" max="4" width="81.33203125" style="8" bestFit="1" customWidth="1"/>
    <col min="5" max="5" width="7.5" style="8" customWidth="1"/>
    <col min="6" max="6" width="10.6640625" style="8" customWidth="1"/>
    <col min="7" max="7" width="7" style="8" customWidth="1"/>
    <col min="8" max="8" width="10.6640625" style="8" customWidth="1"/>
    <col min="9" max="10" width="17.1640625" style="8" customWidth="1"/>
    <col min="11" max="14" width="17.1640625" style="10" customWidth="1"/>
    <col min="15" max="15" width="9.5" style="10" customWidth="1"/>
    <col min="16" max="31" width="17.1640625" style="10" customWidth="1"/>
    <col min="32" max="32" width="24.83203125" style="10" customWidth="1"/>
    <col min="33" max="34" width="10.6640625" style="10" customWidth="1"/>
    <col min="35" max="40" width="15.5" style="10" customWidth="1"/>
    <col min="41" max="43" width="14.6640625" style="10" customWidth="1"/>
    <col min="44" max="16384" width="14.5" style="8"/>
  </cols>
  <sheetData>
    <row r="1" spans="1:156" s="60" customFormat="1" ht="19.5" customHeight="1" x14ac:dyDescent="0.2">
      <c r="A1" s="17"/>
      <c r="B1" s="17"/>
      <c r="C1" s="17"/>
      <c r="D1" s="17"/>
      <c r="E1" s="17"/>
      <c r="F1" s="17"/>
      <c r="G1" s="17" t="s">
        <v>3937</v>
      </c>
      <c r="H1" s="17"/>
      <c r="I1" s="17"/>
      <c r="J1" s="17"/>
      <c r="K1" s="17"/>
      <c r="L1" s="17" t="s">
        <v>3938</v>
      </c>
      <c r="M1" s="17"/>
      <c r="N1" s="17"/>
      <c r="O1" s="17"/>
      <c r="P1" s="17"/>
      <c r="Q1" s="17"/>
      <c r="R1" s="17"/>
      <c r="S1" s="17" t="s">
        <v>3939</v>
      </c>
      <c r="T1" s="17"/>
      <c r="U1" s="17"/>
      <c r="V1" s="17"/>
      <c r="W1" s="17"/>
      <c r="X1" s="17"/>
      <c r="Y1" s="17"/>
      <c r="Z1" s="17"/>
      <c r="AA1" s="17"/>
      <c r="AB1" s="17"/>
      <c r="AC1" s="17"/>
      <c r="AD1" s="17"/>
      <c r="AE1" s="17"/>
      <c r="AF1" s="17"/>
      <c r="AG1" s="17"/>
      <c r="AH1" s="17" t="s">
        <v>3940</v>
      </c>
      <c r="AI1" s="17"/>
      <c r="AJ1" s="17"/>
      <c r="AK1" s="17"/>
      <c r="AL1" s="17"/>
      <c r="AM1" s="17"/>
      <c r="AN1" s="17"/>
      <c r="AO1" s="17"/>
      <c r="AP1" s="17"/>
      <c r="AQ1" s="18"/>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71"/>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35"/>
    </row>
    <row r="2" spans="1:156" s="60" customFormat="1" ht="19.5" customHeight="1" x14ac:dyDescent="0.2">
      <c r="A2" s="17" t="s">
        <v>3941</v>
      </c>
      <c r="B2" s="17" t="s">
        <v>3942</v>
      </c>
      <c r="C2" s="17" t="s">
        <v>3943</v>
      </c>
      <c r="D2" s="17" t="s">
        <v>3944</v>
      </c>
      <c r="E2" s="17" t="s">
        <v>4869</v>
      </c>
      <c r="F2" s="17" t="s">
        <v>3945</v>
      </c>
      <c r="G2" s="17" t="s">
        <v>3946</v>
      </c>
      <c r="H2" s="17" t="s">
        <v>3947</v>
      </c>
      <c r="I2" s="17" t="s">
        <v>3948</v>
      </c>
      <c r="J2" s="17" t="s">
        <v>3949</v>
      </c>
      <c r="K2" s="17" t="s">
        <v>3950</v>
      </c>
      <c r="L2" s="17" t="s">
        <v>3951</v>
      </c>
      <c r="M2" s="17" t="s">
        <v>3952</v>
      </c>
      <c r="N2" s="17" t="s">
        <v>3953</v>
      </c>
      <c r="O2" s="17" t="s">
        <v>3954</v>
      </c>
      <c r="P2" s="17" t="s">
        <v>3955</v>
      </c>
      <c r="Q2" s="17" t="s">
        <v>3956</v>
      </c>
      <c r="R2" s="17" t="s">
        <v>3957</v>
      </c>
      <c r="S2" s="17" t="s">
        <v>3958</v>
      </c>
      <c r="T2" s="17" t="s">
        <v>3959</v>
      </c>
      <c r="U2" s="17" t="s">
        <v>3960</v>
      </c>
      <c r="V2" s="17" t="s">
        <v>3961</v>
      </c>
      <c r="W2" s="17" t="s">
        <v>3962</v>
      </c>
      <c r="X2" s="17" t="s">
        <v>3963</v>
      </c>
      <c r="Y2" s="17" t="s">
        <v>3964</v>
      </c>
      <c r="Z2" s="17" t="s">
        <v>3965</v>
      </c>
      <c r="AA2" s="17" t="s">
        <v>3966</v>
      </c>
      <c r="AB2" s="17" t="s">
        <v>3967</v>
      </c>
      <c r="AC2" s="17" t="s">
        <v>3968</v>
      </c>
      <c r="AD2" s="17" t="s">
        <v>3969</v>
      </c>
      <c r="AE2" s="17" t="s">
        <v>3970</v>
      </c>
      <c r="AF2" s="17" t="s">
        <v>3971</v>
      </c>
      <c r="AG2" s="17" t="s">
        <v>3970</v>
      </c>
      <c r="AH2" s="17" t="s">
        <v>3972</v>
      </c>
      <c r="AI2" s="17" t="s">
        <v>3973</v>
      </c>
      <c r="AJ2" s="17" t="s">
        <v>3974</v>
      </c>
      <c r="AK2" s="17" t="s">
        <v>3975</v>
      </c>
      <c r="AL2" s="17" t="s">
        <v>3976</v>
      </c>
      <c r="AM2" s="17" t="s">
        <v>3974</v>
      </c>
      <c r="AN2" s="17" t="s">
        <v>3977</v>
      </c>
      <c r="AO2" s="17" t="s">
        <v>3978</v>
      </c>
      <c r="AP2" s="17" t="s">
        <v>3979</v>
      </c>
      <c r="AQ2" s="18" t="s">
        <v>4866</v>
      </c>
      <c r="AR2" s="17" t="s">
        <v>4844</v>
      </c>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71"/>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35"/>
    </row>
    <row r="3" spans="1:156" ht="13.5" customHeight="1" x14ac:dyDescent="0.2">
      <c r="A3" s="20" t="s">
        <v>3980</v>
      </c>
      <c r="B3" s="20" t="s">
        <v>3981</v>
      </c>
      <c r="C3" s="20" t="s">
        <v>3982</v>
      </c>
      <c r="D3" s="20" t="s">
        <v>16</v>
      </c>
      <c r="E3" s="20">
        <f>COUNTIF($C$3:$C$48,C3)</f>
        <v>2</v>
      </c>
      <c r="F3" s="20" t="s">
        <v>194</v>
      </c>
      <c r="G3" s="20">
        <v>2110</v>
      </c>
      <c r="H3" s="20" t="s">
        <v>1381</v>
      </c>
      <c r="I3" s="20" t="s">
        <v>3983</v>
      </c>
      <c r="J3" s="20" t="s">
        <v>4095</v>
      </c>
      <c r="K3" s="20">
        <v>1547417836</v>
      </c>
      <c r="L3" s="20">
        <v>1547417836</v>
      </c>
      <c r="M3" s="20" t="s">
        <v>3984</v>
      </c>
      <c r="N3" s="20" t="s">
        <v>3985</v>
      </c>
      <c r="O3" s="20">
        <v>46101</v>
      </c>
      <c r="P3" s="20" t="s">
        <v>3986</v>
      </c>
      <c r="Q3" s="20" t="s">
        <v>3987</v>
      </c>
      <c r="R3" s="20">
        <v>1547417836</v>
      </c>
      <c r="S3" s="20" t="s">
        <v>16</v>
      </c>
      <c r="T3" s="20" t="s">
        <v>3988</v>
      </c>
      <c r="U3" s="20" t="s">
        <v>3989</v>
      </c>
      <c r="V3" s="20">
        <v>863</v>
      </c>
      <c r="W3" s="20" t="s">
        <v>3990</v>
      </c>
      <c r="X3" s="20" t="s">
        <v>16</v>
      </c>
      <c r="Y3" s="20">
        <v>1</v>
      </c>
      <c r="Z3" s="20" t="s">
        <v>3991</v>
      </c>
      <c r="AA3" s="20">
        <v>53960</v>
      </c>
      <c r="AB3" s="20" t="s">
        <v>713</v>
      </c>
      <c r="AC3" s="20" t="s">
        <v>3992</v>
      </c>
      <c r="AD3" s="20" t="s">
        <v>3993</v>
      </c>
      <c r="AE3" s="20" t="s">
        <v>3981</v>
      </c>
      <c r="AF3" s="20" t="s">
        <v>16</v>
      </c>
      <c r="AG3" s="20" t="s">
        <v>16</v>
      </c>
      <c r="AH3" s="20" t="s">
        <v>3994</v>
      </c>
      <c r="AI3" s="20" t="s">
        <v>2983</v>
      </c>
      <c r="AJ3" s="20" t="s">
        <v>16</v>
      </c>
      <c r="AK3" s="20" t="s">
        <v>16</v>
      </c>
      <c r="AL3" s="20"/>
      <c r="AM3" s="20" t="s">
        <v>16</v>
      </c>
      <c r="AN3" s="20" t="s">
        <v>16</v>
      </c>
      <c r="AO3" s="20" t="s">
        <v>2983</v>
      </c>
      <c r="AP3" s="20" t="s">
        <v>16</v>
      </c>
      <c r="AQ3" s="20">
        <f>COUNTIF($C$3:$C$48,$C3)</f>
        <v>2</v>
      </c>
      <c r="AR3" s="20" t="s">
        <v>16</v>
      </c>
    </row>
    <row r="4" spans="1:156" ht="13.5" customHeight="1" x14ac:dyDescent="0.2">
      <c r="A4" s="20" t="s">
        <v>3995</v>
      </c>
      <c r="B4" s="20" t="s">
        <v>3996</v>
      </c>
      <c r="C4" s="20" t="s">
        <v>3997</v>
      </c>
      <c r="D4" s="20" t="s">
        <v>3998</v>
      </c>
      <c r="E4" s="20">
        <f t="shared" ref="E4:E48" si="0">COUNTIF($C$3:$C$48,C4)</f>
        <v>11</v>
      </c>
      <c r="F4" s="20" t="s">
        <v>194</v>
      </c>
      <c r="G4" s="20">
        <v>6220</v>
      </c>
      <c r="H4" s="20" t="s">
        <v>358</v>
      </c>
      <c r="I4" s="20" t="s">
        <v>3999</v>
      </c>
      <c r="J4" s="20" t="s">
        <v>4804</v>
      </c>
      <c r="K4" s="20">
        <v>9827586.1999999993</v>
      </c>
      <c r="L4" s="20">
        <v>11400000</v>
      </c>
      <c r="M4" s="20" t="s">
        <v>4000</v>
      </c>
      <c r="N4" s="20" t="s">
        <v>4001</v>
      </c>
      <c r="O4" s="20">
        <v>46101</v>
      </c>
      <c r="P4" s="20" t="s">
        <v>16</v>
      </c>
      <c r="Q4" s="20" t="s">
        <v>4001</v>
      </c>
      <c r="R4" s="20">
        <v>11400000</v>
      </c>
      <c r="S4" s="20" t="s">
        <v>16</v>
      </c>
      <c r="T4" s="20" t="s">
        <v>4002</v>
      </c>
      <c r="U4" s="20" t="s">
        <v>4003</v>
      </c>
      <c r="V4" s="20">
        <v>90</v>
      </c>
      <c r="W4" s="20" t="s">
        <v>4004</v>
      </c>
      <c r="X4" s="20">
        <v>1</v>
      </c>
      <c r="Y4" s="20">
        <v>1</v>
      </c>
      <c r="Z4" s="20" t="s">
        <v>4005</v>
      </c>
      <c r="AA4" s="20">
        <v>3720</v>
      </c>
      <c r="AB4" s="20" t="s">
        <v>1488</v>
      </c>
      <c r="AC4" s="20" t="s">
        <v>4006</v>
      </c>
      <c r="AD4" s="20" t="s">
        <v>4007</v>
      </c>
      <c r="AE4" s="20" t="s">
        <v>4008</v>
      </c>
      <c r="AF4" s="20" t="s">
        <v>16</v>
      </c>
      <c r="AG4" s="20" t="s">
        <v>16</v>
      </c>
      <c r="AH4" s="20" t="s">
        <v>4009</v>
      </c>
      <c r="AI4" s="20" t="s">
        <v>16</v>
      </c>
      <c r="AJ4" s="20" t="s">
        <v>16</v>
      </c>
      <c r="AK4" s="20" t="s">
        <v>16</v>
      </c>
      <c r="AL4" s="20" t="s">
        <v>16</v>
      </c>
      <c r="AM4" s="20" t="s">
        <v>16</v>
      </c>
      <c r="AN4" s="20" t="s">
        <v>16</v>
      </c>
      <c r="AO4" s="20" t="s">
        <v>16</v>
      </c>
      <c r="AP4" s="20" t="s">
        <v>16</v>
      </c>
      <c r="AQ4" s="20">
        <f t="shared" ref="AQ4:AQ48" si="1">COUNTIF($C$3:$C$48,$C4)</f>
        <v>11</v>
      </c>
      <c r="AR4" s="20">
        <v>100</v>
      </c>
    </row>
    <row r="5" spans="1:156" ht="13.5" customHeight="1" x14ac:dyDescent="0.2">
      <c r="A5" s="20" t="s">
        <v>4010</v>
      </c>
      <c r="B5" s="20" t="s">
        <v>4011</v>
      </c>
      <c r="C5" s="20" t="s">
        <v>4012</v>
      </c>
      <c r="D5" s="20" t="s">
        <v>16</v>
      </c>
      <c r="E5" s="20">
        <f t="shared" si="0"/>
        <v>1</v>
      </c>
      <c r="F5" s="20" t="s">
        <v>194</v>
      </c>
      <c r="G5" s="20">
        <v>6220</v>
      </c>
      <c r="H5" s="20" t="s">
        <v>358</v>
      </c>
      <c r="I5" s="20" t="s">
        <v>4013</v>
      </c>
      <c r="J5" s="20" t="s">
        <v>4804</v>
      </c>
      <c r="K5" s="20">
        <v>100000000</v>
      </c>
      <c r="L5" s="20">
        <v>100000000</v>
      </c>
      <c r="M5" s="20" t="s">
        <v>4014</v>
      </c>
      <c r="N5" s="20" t="s">
        <v>4015</v>
      </c>
      <c r="O5" s="20">
        <v>46101</v>
      </c>
      <c r="P5" s="20" t="s">
        <v>16</v>
      </c>
      <c r="Q5" s="20" t="s">
        <v>4015</v>
      </c>
      <c r="R5" s="20">
        <v>100000000</v>
      </c>
      <c r="S5" s="20" t="s">
        <v>16</v>
      </c>
      <c r="T5" s="20" t="s">
        <v>4016</v>
      </c>
      <c r="U5" s="20" t="s">
        <v>4017</v>
      </c>
      <c r="V5" s="20">
        <v>3653</v>
      </c>
      <c r="W5" s="20" t="s">
        <v>4018</v>
      </c>
      <c r="X5" s="20" t="s">
        <v>16</v>
      </c>
      <c r="Y5" s="20" t="s">
        <v>16</v>
      </c>
      <c r="Z5" s="20" t="s">
        <v>4019</v>
      </c>
      <c r="AA5" s="20">
        <v>1020</v>
      </c>
      <c r="AB5" s="20" t="s">
        <v>4020</v>
      </c>
      <c r="AC5" s="20" t="s">
        <v>4021</v>
      </c>
      <c r="AD5" s="20" t="s">
        <v>4022</v>
      </c>
      <c r="AE5" s="20" t="s">
        <v>4023</v>
      </c>
      <c r="AF5" s="20" t="s">
        <v>16</v>
      </c>
      <c r="AG5" s="20" t="s">
        <v>16</v>
      </c>
      <c r="AH5" s="20" t="s">
        <v>4024</v>
      </c>
      <c r="AI5" s="20" t="s">
        <v>16</v>
      </c>
      <c r="AJ5" s="20" t="s">
        <v>16</v>
      </c>
      <c r="AK5" s="20" t="s">
        <v>16</v>
      </c>
      <c r="AL5" s="20" t="s">
        <v>16</v>
      </c>
      <c r="AM5" s="20" t="s">
        <v>16</v>
      </c>
      <c r="AN5" s="20" t="s">
        <v>16</v>
      </c>
      <c r="AO5" s="20" t="s">
        <v>16</v>
      </c>
      <c r="AP5" s="20" t="s">
        <v>16</v>
      </c>
      <c r="AQ5" s="20">
        <f t="shared" si="1"/>
        <v>1</v>
      </c>
      <c r="AR5" s="20">
        <v>33.06</v>
      </c>
    </row>
    <row r="6" spans="1:156" ht="13.5" customHeight="1" x14ac:dyDescent="0.2">
      <c r="A6" s="20" t="s">
        <v>4025</v>
      </c>
      <c r="B6" s="20" t="s">
        <v>4026</v>
      </c>
      <c r="C6" s="20" t="s">
        <v>4027</v>
      </c>
      <c r="D6" s="20" t="s">
        <v>16</v>
      </c>
      <c r="E6" s="20">
        <f t="shared" si="0"/>
        <v>2</v>
      </c>
      <c r="F6" s="20" t="s">
        <v>194</v>
      </c>
      <c r="G6" s="20">
        <v>3380</v>
      </c>
      <c r="H6" s="20" t="s">
        <v>4028</v>
      </c>
      <c r="I6" s="20" t="s">
        <v>4029</v>
      </c>
      <c r="J6" s="20" t="s">
        <v>4804</v>
      </c>
      <c r="K6" s="20">
        <v>14925328</v>
      </c>
      <c r="L6" s="20">
        <v>182500000</v>
      </c>
      <c r="M6" s="20" t="s">
        <v>16</v>
      </c>
      <c r="N6" s="20" t="s">
        <v>4030</v>
      </c>
      <c r="O6" s="20">
        <v>46101</v>
      </c>
      <c r="P6" s="20" t="s">
        <v>16</v>
      </c>
      <c r="Q6" s="20" t="s">
        <v>4030</v>
      </c>
      <c r="R6" s="20">
        <v>182500000</v>
      </c>
      <c r="S6" s="20" t="s">
        <v>16</v>
      </c>
      <c r="T6" s="20" t="s">
        <v>4031</v>
      </c>
      <c r="U6" s="20" t="s">
        <v>4032</v>
      </c>
      <c r="V6" s="20">
        <v>1095</v>
      </c>
      <c r="W6" s="20" t="s">
        <v>4033</v>
      </c>
      <c r="X6" s="20">
        <v>1</v>
      </c>
      <c r="Y6" s="20">
        <v>1</v>
      </c>
      <c r="Z6" s="20" t="s">
        <v>4034</v>
      </c>
      <c r="AA6" s="20">
        <v>4330</v>
      </c>
      <c r="AB6" s="20" t="s">
        <v>4035</v>
      </c>
      <c r="AC6" s="20" t="s">
        <v>4036</v>
      </c>
      <c r="AD6" s="20" t="s">
        <v>4037</v>
      </c>
      <c r="AE6" s="20" t="s">
        <v>4026</v>
      </c>
      <c r="AF6" s="20" t="s">
        <v>16</v>
      </c>
      <c r="AG6" s="20" t="s">
        <v>16</v>
      </c>
      <c r="AH6" s="20" t="s">
        <v>4038</v>
      </c>
      <c r="AI6" s="20" t="s">
        <v>4039</v>
      </c>
      <c r="AJ6" s="20">
        <v>5</v>
      </c>
      <c r="AK6" s="20" t="s">
        <v>16</v>
      </c>
      <c r="AL6" s="20"/>
      <c r="AM6" s="20" t="s">
        <v>16</v>
      </c>
      <c r="AN6" s="20" t="s">
        <v>16</v>
      </c>
      <c r="AO6" s="20" t="s">
        <v>16</v>
      </c>
      <c r="AP6" s="20" t="s">
        <v>16</v>
      </c>
      <c r="AQ6" s="20">
        <f t="shared" si="1"/>
        <v>2</v>
      </c>
      <c r="AR6" s="20">
        <v>100</v>
      </c>
    </row>
    <row r="7" spans="1:156" ht="13.5" customHeight="1" x14ac:dyDescent="0.2">
      <c r="A7" s="20" t="s">
        <v>4040</v>
      </c>
      <c r="B7" s="20" t="s">
        <v>4041</v>
      </c>
      <c r="C7" s="20" t="s">
        <v>4042</v>
      </c>
      <c r="D7" s="20" t="s">
        <v>16</v>
      </c>
      <c r="E7" s="20">
        <f t="shared" si="0"/>
        <v>11</v>
      </c>
      <c r="F7" s="20" t="s">
        <v>194</v>
      </c>
      <c r="G7" s="20">
        <v>6220</v>
      </c>
      <c r="H7" s="20" t="s">
        <v>358</v>
      </c>
      <c r="I7" s="20" t="s">
        <v>4043</v>
      </c>
      <c r="J7" s="20" t="s">
        <v>4804</v>
      </c>
      <c r="K7" s="20">
        <v>30000000</v>
      </c>
      <c r="L7" s="20">
        <v>34800000</v>
      </c>
      <c r="M7" s="20" t="s">
        <v>4044</v>
      </c>
      <c r="N7" s="20" t="s">
        <v>4045</v>
      </c>
      <c r="O7" s="20">
        <v>46101</v>
      </c>
      <c r="P7" s="20" t="s">
        <v>3986</v>
      </c>
      <c r="Q7" s="20" t="s">
        <v>4045</v>
      </c>
      <c r="R7" s="20">
        <v>34800000</v>
      </c>
      <c r="S7" s="20" t="s">
        <v>16</v>
      </c>
      <c r="T7" s="20" t="s">
        <v>4046</v>
      </c>
      <c r="U7" s="20" t="s">
        <v>4047</v>
      </c>
      <c r="V7" s="20">
        <v>185</v>
      </c>
      <c r="W7" s="20" t="s">
        <v>4048</v>
      </c>
      <c r="X7" s="20">
        <v>1</v>
      </c>
      <c r="Y7" s="20">
        <v>0</v>
      </c>
      <c r="Z7" s="20" t="s">
        <v>4049</v>
      </c>
      <c r="AA7" s="20">
        <v>7738</v>
      </c>
      <c r="AB7" s="20" t="s">
        <v>1327</v>
      </c>
      <c r="AC7" s="20" t="s">
        <v>4050</v>
      </c>
      <c r="AD7" s="20" t="s">
        <v>4051</v>
      </c>
      <c r="AE7" s="20" t="s">
        <v>4041</v>
      </c>
      <c r="AF7" s="20" t="s">
        <v>16</v>
      </c>
      <c r="AG7" s="20" t="s">
        <v>16</v>
      </c>
      <c r="AH7" s="20" t="s">
        <v>4052</v>
      </c>
      <c r="AI7" s="20" t="s">
        <v>16</v>
      </c>
      <c r="AJ7" s="20" t="s">
        <v>16</v>
      </c>
      <c r="AK7" s="20" t="s">
        <v>16</v>
      </c>
      <c r="AL7" s="20" t="s">
        <v>16</v>
      </c>
      <c r="AM7" s="20" t="s">
        <v>16</v>
      </c>
      <c r="AN7" s="20" t="s">
        <v>16</v>
      </c>
      <c r="AO7" s="20" t="s">
        <v>4053</v>
      </c>
      <c r="AP7" s="20">
        <v>34800000</v>
      </c>
      <c r="AQ7" s="20">
        <f t="shared" si="1"/>
        <v>11</v>
      </c>
      <c r="AR7" s="20">
        <v>100</v>
      </c>
    </row>
    <row r="8" spans="1:156" ht="13.5" customHeight="1" x14ac:dyDescent="0.2">
      <c r="A8" s="20" t="s">
        <v>4054</v>
      </c>
      <c r="B8" s="20" t="s">
        <v>4041</v>
      </c>
      <c r="C8" s="20" t="s">
        <v>4042</v>
      </c>
      <c r="D8" s="20" t="s">
        <v>4055</v>
      </c>
      <c r="E8" s="20">
        <f t="shared" si="0"/>
        <v>11</v>
      </c>
      <c r="F8" s="20" t="s">
        <v>194</v>
      </c>
      <c r="G8" s="20">
        <v>6220</v>
      </c>
      <c r="H8" s="20" t="s">
        <v>358</v>
      </c>
      <c r="I8" s="20" t="s">
        <v>4056</v>
      </c>
      <c r="J8" s="20" t="s">
        <v>4804</v>
      </c>
      <c r="K8" s="20">
        <v>1206165.79</v>
      </c>
      <c r="L8" s="20">
        <v>1400000</v>
      </c>
      <c r="M8" s="20" t="s">
        <v>4057</v>
      </c>
      <c r="N8" s="20" t="s">
        <v>4058</v>
      </c>
      <c r="O8" s="20">
        <v>46101</v>
      </c>
      <c r="P8" s="20" t="s">
        <v>3986</v>
      </c>
      <c r="Q8" s="20" t="s">
        <v>4058</v>
      </c>
      <c r="R8" s="20">
        <v>1400000</v>
      </c>
      <c r="S8" s="20" t="s">
        <v>16</v>
      </c>
      <c r="T8" s="20" t="s">
        <v>4059</v>
      </c>
      <c r="U8" s="20" t="s">
        <v>4060</v>
      </c>
      <c r="V8" s="20">
        <v>60</v>
      </c>
      <c r="W8" s="20" t="s">
        <v>4061</v>
      </c>
      <c r="X8" s="20">
        <v>1</v>
      </c>
      <c r="Y8" s="20">
        <v>0</v>
      </c>
      <c r="Z8" s="20" t="s">
        <v>4062</v>
      </c>
      <c r="AA8" s="20">
        <v>3339</v>
      </c>
      <c r="AB8" s="20" t="s">
        <v>1488</v>
      </c>
      <c r="AC8" s="20" t="s">
        <v>4063</v>
      </c>
      <c r="AD8" s="20" t="s">
        <v>4051</v>
      </c>
      <c r="AE8" s="20" t="s">
        <v>4064</v>
      </c>
      <c r="AF8" s="20" t="s">
        <v>16</v>
      </c>
      <c r="AG8" s="20" t="s">
        <v>16</v>
      </c>
      <c r="AH8" s="20" t="s">
        <v>4065</v>
      </c>
      <c r="AI8" s="20" t="s">
        <v>16</v>
      </c>
      <c r="AJ8" s="20" t="s">
        <v>16</v>
      </c>
      <c r="AK8" s="20" t="s">
        <v>16</v>
      </c>
      <c r="AL8" s="20" t="s">
        <v>16</v>
      </c>
      <c r="AM8" s="20" t="s">
        <v>16</v>
      </c>
      <c r="AN8" s="20" t="s">
        <v>16</v>
      </c>
      <c r="AO8" s="20" t="s">
        <v>16</v>
      </c>
      <c r="AP8" s="20" t="s">
        <v>16</v>
      </c>
      <c r="AQ8" s="20">
        <f t="shared" si="1"/>
        <v>11</v>
      </c>
      <c r="AR8" s="20">
        <v>100</v>
      </c>
    </row>
    <row r="9" spans="1:156" ht="13.5" customHeight="1" x14ac:dyDescent="0.2">
      <c r="A9" s="20" t="s">
        <v>4066</v>
      </c>
      <c r="B9" s="20" t="s">
        <v>4041</v>
      </c>
      <c r="C9" s="20" t="s">
        <v>4042</v>
      </c>
      <c r="D9" s="20" t="s">
        <v>4055</v>
      </c>
      <c r="E9" s="20">
        <f t="shared" si="0"/>
        <v>11</v>
      </c>
      <c r="F9" s="20" t="s">
        <v>194</v>
      </c>
      <c r="G9" s="20">
        <v>6220</v>
      </c>
      <c r="H9" s="20" t="s">
        <v>358</v>
      </c>
      <c r="I9" s="20" t="s">
        <v>4067</v>
      </c>
      <c r="J9" s="20" t="s">
        <v>4804</v>
      </c>
      <c r="K9" s="20">
        <v>30100000</v>
      </c>
      <c r="L9" s="20">
        <v>34800000</v>
      </c>
      <c r="M9" s="20" t="s">
        <v>4000</v>
      </c>
      <c r="N9" s="20" t="s">
        <v>4068</v>
      </c>
      <c r="O9" s="20">
        <v>46101</v>
      </c>
      <c r="P9" s="20" t="s">
        <v>3986</v>
      </c>
      <c r="Q9" s="20" t="s">
        <v>4068</v>
      </c>
      <c r="R9" s="20">
        <v>34800000</v>
      </c>
      <c r="S9" s="20" t="s">
        <v>16</v>
      </c>
      <c r="T9" s="20" t="s">
        <v>4046</v>
      </c>
      <c r="U9" s="20" t="s">
        <v>4047</v>
      </c>
      <c r="V9" s="20">
        <v>185</v>
      </c>
      <c r="W9" s="20" t="s">
        <v>4069</v>
      </c>
      <c r="X9" s="20">
        <v>1</v>
      </c>
      <c r="Y9" s="20">
        <v>0</v>
      </c>
      <c r="Z9" s="20" t="s">
        <v>4062</v>
      </c>
      <c r="AA9" s="20">
        <v>3339</v>
      </c>
      <c r="AB9" s="20" t="s">
        <v>1488</v>
      </c>
      <c r="AC9" s="20" t="s">
        <v>4070</v>
      </c>
      <c r="AD9" s="20" t="s">
        <v>4051</v>
      </c>
      <c r="AE9" s="20" t="s">
        <v>4064</v>
      </c>
      <c r="AF9" s="20" t="s">
        <v>16</v>
      </c>
      <c r="AG9" s="20" t="s">
        <v>16</v>
      </c>
      <c r="AH9" s="20" t="s">
        <v>4071</v>
      </c>
      <c r="AI9" s="20" t="s">
        <v>2983</v>
      </c>
      <c r="AJ9" s="20" t="s">
        <v>16</v>
      </c>
      <c r="AK9" s="20" t="s">
        <v>16</v>
      </c>
      <c r="AL9" s="20"/>
      <c r="AM9" s="20" t="s">
        <v>16</v>
      </c>
      <c r="AN9" s="20" t="s">
        <v>16</v>
      </c>
      <c r="AO9" s="20" t="s">
        <v>2983</v>
      </c>
      <c r="AP9" s="20" t="s">
        <v>16</v>
      </c>
      <c r="AQ9" s="20">
        <f t="shared" si="1"/>
        <v>11</v>
      </c>
      <c r="AR9" s="20">
        <v>100</v>
      </c>
    </row>
    <row r="10" spans="1:156" ht="13.5" customHeight="1" x14ac:dyDescent="0.2">
      <c r="A10" s="20" t="s">
        <v>4072</v>
      </c>
      <c r="B10" s="20" t="s">
        <v>4073</v>
      </c>
      <c r="C10" s="20" t="s">
        <v>4074</v>
      </c>
      <c r="D10" s="20" t="s">
        <v>16</v>
      </c>
      <c r="E10" s="20">
        <f t="shared" si="0"/>
        <v>1</v>
      </c>
      <c r="F10" s="20" t="s">
        <v>194</v>
      </c>
      <c r="G10" s="20">
        <v>3390</v>
      </c>
      <c r="H10" s="20" t="s">
        <v>1592</v>
      </c>
      <c r="I10" s="20" t="s">
        <v>4075</v>
      </c>
      <c r="J10" s="20" t="s">
        <v>4804</v>
      </c>
      <c r="K10" s="20">
        <v>51000000</v>
      </c>
      <c r="L10" s="20">
        <v>51000000</v>
      </c>
      <c r="M10" s="20" t="s">
        <v>4000</v>
      </c>
      <c r="N10" s="20" t="s">
        <v>4076</v>
      </c>
      <c r="O10" s="20">
        <v>46101</v>
      </c>
      <c r="P10" s="20" t="s">
        <v>16</v>
      </c>
      <c r="Q10" s="20" t="s">
        <v>4076</v>
      </c>
      <c r="R10" s="20">
        <v>51000000</v>
      </c>
      <c r="S10" s="20" t="s">
        <v>16</v>
      </c>
      <c r="T10" s="20" t="s">
        <v>4077</v>
      </c>
      <c r="U10" s="20" t="s">
        <v>4078</v>
      </c>
      <c r="V10" s="20">
        <v>5827</v>
      </c>
      <c r="W10" s="20" t="s">
        <v>4079</v>
      </c>
      <c r="X10" s="20" t="s">
        <v>16</v>
      </c>
      <c r="Y10" s="20">
        <v>1</v>
      </c>
      <c r="Z10" s="20" t="s">
        <v>4080</v>
      </c>
      <c r="AA10" s="20">
        <v>15620</v>
      </c>
      <c r="AB10" s="20" t="s">
        <v>1241</v>
      </c>
      <c r="AC10" s="20" t="s">
        <v>4081</v>
      </c>
      <c r="AD10" s="20" t="s">
        <v>16</v>
      </c>
      <c r="AE10" s="20" t="s">
        <v>4073</v>
      </c>
      <c r="AF10" s="20" t="s">
        <v>16</v>
      </c>
      <c r="AG10" s="20" t="s">
        <v>16</v>
      </c>
      <c r="AH10" s="20" t="s">
        <v>4082</v>
      </c>
      <c r="AI10" s="20" t="s">
        <v>2983</v>
      </c>
      <c r="AJ10" s="20" t="s">
        <v>16</v>
      </c>
      <c r="AK10" s="20" t="s">
        <v>16</v>
      </c>
      <c r="AL10" s="20" t="s">
        <v>2983</v>
      </c>
      <c r="AM10" s="20" t="s">
        <v>16</v>
      </c>
      <c r="AN10" s="20" t="s">
        <v>16</v>
      </c>
      <c r="AO10" s="20" t="s">
        <v>2983</v>
      </c>
      <c r="AP10" s="20" t="s">
        <v>16</v>
      </c>
      <c r="AQ10" s="20">
        <f t="shared" si="1"/>
        <v>1</v>
      </c>
      <c r="AR10" s="20" t="s">
        <v>16</v>
      </c>
    </row>
    <row r="11" spans="1:156" ht="13.5" customHeight="1" x14ac:dyDescent="0.2">
      <c r="A11" s="20" t="s">
        <v>4083</v>
      </c>
      <c r="B11" s="20" t="s">
        <v>3996</v>
      </c>
      <c r="C11" s="20" t="s">
        <v>3997</v>
      </c>
      <c r="D11" s="20" t="s">
        <v>3998</v>
      </c>
      <c r="E11" s="20">
        <f t="shared" si="0"/>
        <v>11</v>
      </c>
      <c r="F11" s="20" t="s">
        <v>194</v>
      </c>
      <c r="G11" s="20">
        <v>6220</v>
      </c>
      <c r="H11" s="20" t="s">
        <v>358</v>
      </c>
      <c r="I11" s="20" t="s">
        <v>4084</v>
      </c>
      <c r="J11" s="20" t="s">
        <v>4804</v>
      </c>
      <c r="K11" s="20">
        <v>157168157.91999999</v>
      </c>
      <c r="L11" s="20">
        <v>230538969.09999999</v>
      </c>
      <c r="M11" s="20" t="s">
        <v>4000</v>
      </c>
      <c r="N11" s="20" t="s">
        <v>4085</v>
      </c>
      <c r="O11" s="20">
        <v>46101</v>
      </c>
      <c r="P11" s="20" t="s">
        <v>3986</v>
      </c>
      <c r="Q11" s="20" t="s">
        <v>4085</v>
      </c>
      <c r="R11" s="20">
        <v>230538969.09999999</v>
      </c>
      <c r="S11" s="20" t="s">
        <v>16</v>
      </c>
      <c r="T11" s="20" t="s">
        <v>4003</v>
      </c>
      <c r="U11" s="20" t="s">
        <v>371</v>
      </c>
      <c r="V11" s="20">
        <v>304</v>
      </c>
      <c r="W11" s="20" t="s">
        <v>4086</v>
      </c>
      <c r="X11" s="20">
        <v>0</v>
      </c>
      <c r="Y11" s="20">
        <v>1</v>
      </c>
      <c r="Z11" s="20" t="s">
        <v>4005</v>
      </c>
      <c r="AA11" s="20">
        <v>3720</v>
      </c>
      <c r="AB11" s="20" t="s">
        <v>1488</v>
      </c>
      <c r="AC11" s="20" t="s">
        <v>4006</v>
      </c>
      <c r="AD11" s="20" t="s">
        <v>4087</v>
      </c>
      <c r="AE11" s="20" t="s">
        <v>4008</v>
      </c>
      <c r="AF11" s="20" t="s">
        <v>16</v>
      </c>
      <c r="AG11" s="20" t="s">
        <v>16</v>
      </c>
      <c r="AH11" s="20" t="s">
        <v>4088</v>
      </c>
      <c r="AI11" s="20" t="s">
        <v>4089</v>
      </c>
      <c r="AJ11" s="20">
        <v>2</v>
      </c>
      <c r="AK11" s="20">
        <v>230538969.12</v>
      </c>
      <c r="AL11" s="20" t="s">
        <v>4090</v>
      </c>
      <c r="AM11" s="20">
        <v>4</v>
      </c>
      <c r="AN11" s="20">
        <v>42727</v>
      </c>
      <c r="AO11" s="20" t="s">
        <v>2983</v>
      </c>
      <c r="AP11" s="20" t="s">
        <v>16</v>
      </c>
      <c r="AQ11" s="20">
        <f t="shared" si="1"/>
        <v>11</v>
      </c>
      <c r="AR11" s="20">
        <v>100</v>
      </c>
    </row>
    <row r="12" spans="1:156" ht="13.5" customHeight="1" x14ac:dyDescent="0.2">
      <c r="A12" s="20" t="s">
        <v>4091</v>
      </c>
      <c r="B12" s="20" t="s">
        <v>4092</v>
      </c>
      <c r="C12" s="20" t="s">
        <v>4093</v>
      </c>
      <c r="D12" s="20" t="s">
        <v>16</v>
      </c>
      <c r="E12" s="20">
        <f t="shared" si="0"/>
        <v>2</v>
      </c>
      <c r="F12" s="20" t="s">
        <v>194</v>
      </c>
      <c r="G12" s="20">
        <v>6220</v>
      </c>
      <c r="H12" s="20" t="s">
        <v>358</v>
      </c>
      <c r="I12" s="20" t="s">
        <v>4094</v>
      </c>
      <c r="J12" s="20" t="s">
        <v>4804</v>
      </c>
      <c r="K12" s="20" t="s">
        <v>16</v>
      </c>
      <c r="L12" s="20" t="s">
        <v>16</v>
      </c>
      <c r="M12" s="20" t="s">
        <v>16</v>
      </c>
      <c r="N12" s="20" t="s">
        <v>4096</v>
      </c>
      <c r="O12" s="20">
        <v>46101</v>
      </c>
      <c r="P12" s="20" t="s">
        <v>3986</v>
      </c>
      <c r="Q12" s="20" t="s">
        <v>4096</v>
      </c>
      <c r="R12" s="20" t="s">
        <v>16</v>
      </c>
      <c r="S12" s="20" t="s">
        <v>16</v>
      </c>
      <c r="T12" s="20" t="s">
        <v>4097</v>
      </c>
      <c r="U12" s="20" t="s">
        <v>4098</v>
      </c>
      <c r="V12" s="20">
        <v>2112</v>
      </c>
      <c r="W12" s="20" t="s">
        <v>4099</v>
      </c>
      <c r="X12" s="20">
        <v>1</v>
      </c>
      <c r="Y12" s="20">
        <v>0</v>
      </c>
      <c r="Z12" s="20" t="s">
        <v>4100</v>
      </c>
      <c r="AA12" s="20">
        <v>5110</v>
      </c>
      <c r="AB12" s="20" t="s">
        <v>929</v>
      </c>
      <c r="AC12" s="20" t="s">
        <v>4101</v>
      </c>
      <c r="AD12" s="20" t="s">
        <v>4102</v>
      </c>
      <c r="AE12" s="20" t="s">
        <v>4103</v>
      </c>
      <c r="AF12" s="20" t="s">
        <v>16</v>
      </c>
      <c r="AG12" s="20" t="s">
        <v>16</v>
      </c>
      <c r="AH12" s="20" t="s">
        <v>4104</v>
      </c>
      <c r="AI12" s="20" t="s">
        <v>2983</v>
      </c>
      <c r="AJ12" s="20" t="s">
        <v>16</v>
      </c>
      <c r="AK12" s="20" t="s">
        <v>16</v>
      </c>
      <c r="AL12" s="20" t="s">
        <v>2983</v>
      </c>
      <c r="AM12" s="20" t="s">
        <v>16</v>
      </c>
      <c r="AN12" s="20" t="s">
        <v>16</v>
      </c>
      <c r="AO12" s="20" t="s">
        <v>2983</v>
      </c>
      <c r="AP12" s="20" t="s">
        <v>16</v>
      </c>
      <c r="AQ12" s="20">
        <f t="shared" si="1"/>
        <v>2</v>
      </c>
      <c r="AR12" s="20" t="s">
        <v>16</v>
      </c>
    </row>
    <row r="13" spans="1:156" ht="13.5" customHeight="1" x14ac:dyDescent="0.2">
      <c r="A13" s="20" t="s">
        <v>4105</v>
      </c>
      <c r="B13" s="20" t="s">
        <v>4106</v>
      </c>
      <c r="C13" s="20" t="s">
        <v>4107</v>
      </c>
      <c r="D13" s="20" t="s">
        <v>16</v>
      </c>
      <c r="E13" s="20">
        <f t="shared" si="0"/>
        <v>2</v>
      </c>
      <c r="F13" s="20" t="s">
        <v>194</v>
      </c>
      <c r="G13" s="20">
        <v>6220</v>
      </c>
      <c r="H13" s="20" t="s">
        <v>358</v>
      </c>
      <c r="I13" s="20" t="s">
        <v>4108</v>
      </c>
      <c r="J13" s="20" t="s">
        <v>4804</v>
      </c>
      <c r="K13" s="20">
        <v>8761818.0999999996</v>
      </c>
      <c r="L13" s="20">
        <v>8761818.0999999996</v>
      </c>
      <c r="M13" s="20" t="s">
        <v>4109</v>
      </c>
      <c r="N13" s="20" t="s">
        <v>4110</v>
      </c>
      <c r="O13" s="20">
        <v>46101</v>
      </c>
      <c r="P13" s="20" t="s">
        <v>4111</v>
      </c>
      <c r="Q13" s="20" t="s">
        <v>4112</v>
      </c>
      <c r="R13" s="20">
        <v>8761818.0999999996</v>
      </c>
      <c r="S13" s="20" t="s">
        <v>16</v>
      </c>
      <c r="T13" s="20" t="s">
        <v>4113</v>
      </c>
      <c r="U13" s="20" t="s">
        <v>558</v>
      </c>
      <c r="V13" s="20">
        <v>319</v>
      </c>
      <c r="W13" s="20" t="s">
        <v>4114</v>
      </c>
      <c r="X13" s="20">
        <v>0</v>
      </c>
      <c r="Y13" s="20">
        <v>0</v>
      </c>
      <c r="Z13" s="20" t="s">
        <v>4115</v>
      </c>
      <c r="AA13" s="20">
        <v>66455</v>
      </c>
      <c r="AB13" s="20" t="s">
        <v>4116</v>
      </c>
      <c r="AC13" s="20" t="s">
        <v>4117</v>
      </c>
      <c r="AD13" s="20" t="s">
        <v>4118</v>
      </c>
      <c r="AE13" s="20" t="s">
        <v>4106</v>
      </c>
      <c r="AF13" s="20" t="s">
        <v>16</v>
      </c>
      <c r="AG13" s="20" t="s">
        <v>16</v>
      </c>
      <c r="AH13" s="20" t="s">
        <v>4119</v>
      </c>
      <c r="AI13" s="20" t="s">
        <v>16</v>
      </c>
      <c r="AJ13" s="20" t="s">
        <v>16</v>
      </c>
      <c r="AK13" s="20" t="s">
        <v>16</v>
      </c>
      <c r="AL13" s="20" t="s">
        <v>16</v>
      </c>
      <c r="AM13" s="20" t="s">
        <v>16</v>
      </c>
      <c r="AN13" s="20" t="s">
        <v>16</v>
      </c>
      <c r="AO13" s="20" t="s">
        <v>4120</v>
      </c>
      <c r="AP13" s="20">
        <v>8761818.0899999999</v>
      </c>
      <c r="AQ13" s="20">
        <f t="shared" si="1"/>
        <v>2</v>
      </c>
      <c r="AR13" s="20">
        <v>100</v>
      </c>
    </row>
    <row r="14" spans="1:156" ht="13.5" customHeight="1" x14ac:dyDescent="0.2">
      <c r="A14" s="20" t="s">
        <v>4121</v>
      </c>
      <c r="B14" s="20" t="s">
        <v>3996</v>
      </c>
      <c r="C14" s="20" t="s">
        <v>3997</v>
      </c>
      <c r="D14" s="20" t="s">
        <v>16</v>
      </c>
      <c r="E14" s="20">
        <f t="shared" si="0"/>
        <v>11</v>
      </c>
      <c r="F14" s="20" t="s">
        <v>194</v>
      </c>
      <c r="G14" s="20">
        <v>6220</v>
      </c>
      <c r="H14" s="20" t="s">
        <v>358</v>
      </c>
      <c r="I14" s="20" t="s">
        <v>4122</v>
      </c>
      <c r="J14" s="20" t="s">
        <v>4804</v>
      </c>
      <c r="K14" s="20">
        <v>3246873.25</v>
      </c>
      <c r="L14" s="20">
        <v>3800000</v>
      </c>
      <c r="M14" s="20" t="s">
        <v>4057</v>
      </c>
      <c r="N14" s="20" t="s">
        <v>4123</v>
      </c>
      <c r="O14" s="20">
        <v>46101</v>
      </c>
      <c r="P14" s="20" t="s">
        <v>3986</v>
      </c>
      <c r="Q14" s="20" t="s">
        <v>4123</v>
      </c>
      <c r="R14" s="20">
        <v>3800000</v>
      </c>
      <c r="S14" s="20" t="s">
        <v>16</v>
      </c>
      <c r="T14" s="20" t="s">
        <v>4124</v>
      </c>
      <c r="U14" s="20" t="s">
        <v>4125</v>
      </c>
      <c r="V14" s="20">
        <v>31</v>
      </c>
      <c r="W14" s="20" t="s">
        <v>4126</v>
      </c>
      <c r="X14" s="20">
        <v>0</v>
      </c>
      <c r="Y14" s="20">
        <v>1</v>
      </c>
      <c r="Z14" s="20" t="s">
        <v>4019</v>
      </c>
      <c r="AA14" s="20">
        <v>1020</v>
      </c>
      <c r="AB14" s="20" t="s">
        <v>4020</v>
      </c>
      <c r="AC14" s="20" t="s">
        <v>4127</v>
      </c>
      <c r="AD14" s="20" t="s">
        <v>4128</v>
      </c>
      <c r="AE14" s="20" t="s">
        <v>3996</v>
      </c>
      <c r="AF14" s="20" t="s">
        <v>16</v>
      </c>
      <c r="AG14" s="20" t="s">
        <v>16</v>
      </c>
      <c r="AH14" s="20" t="s">
        <v>4129</v>
      </c>
      <c r="AI14" s="20" t="s">
        <v>16</v>
      </c>
      <c r="AJ14" s="20" t="s">
        <v>16</v>
      </c>
      <c r="AK14" s="20" t="s">
        <v>16</v>
      </c>
      <c r="AL14" s="20" t="s">
        <v>16</v>
      </c>
      <c r="AM14" s="20" t="s">
        <v>16</v>
      </c>
      <c r="AN14" s="20" t="s">
        <v>16</v>
      </c>
      <c r="AO14" s="20" t="s">
        <v>4130</v>
      </c>
      <c r="AP14" s="20">
        <v>3246873.25</v>
      </c>
      <c r="AQ14" s="20">
        <f t="shared" si="1"/>
        <v>11</v>
      </c>
      <c r="AR14" s="20">
        <v>100</v>
      </c>
    </row>
    <row r="15" spans="1:156" ht="13.5" customHeight="1" x14ac:dyDescent="0.2">
      <c r="A15" s="20" t="s">
        <v>4131</v>
      </c>
      <c r="B15" s="20" t="s">
        <v>4041</v>
      </c>
      <c r="C15" s="20" t="s">
        <v>4042</v>
      </c>
      <c r="D15" s="20" t="s">
        <v>16</v>
      </c>
      <c r="E15" s="20">
        <f t="shared" si="0"/>
        <v>11</v>
      </c>
      <c r="F15" s="20" t="s">
        <v>194</v>
      </c>
      <c r="G15" s="20">
        <v>6220</v>
      </c>
      <c r="H15" s="20" t="s">
        <v>358</v>
      </c>
      <c r="I15" s="20" t="s">
        <v>4132</v>
      </c>
      <c r="J15" s="20" t="s">
        <v>4804</v>
      </c>
      <c r="K15" s="20">
        <v>32925000</v>
      </c>
      <c r="L15" s="20">
        <v>32925000</v>
      </c>
      <c r="M15" s="20" t="s">
        <v>4109</v>
      </c>
      <c r="N15" s="20" t="s">
        <v>4110</v>
      </c>
      <c r="O15" s="20">
        <v>46101</v>
      </c>
      <c r="P15" s="20" t="s">
        <v>4111</v>
      </c>
      <c r="Q15" s="20" t="s">
        <v>4133</v>
      </c>
      <c r="R15" s="20">
        <v>32925000</v>
      </c>
      <c r="S15" s="20" t="s">
        <v>16</v>
      </c>
      <c r="T15" s="20" t="s">
        <v>4134</v>
      </c>
      <c r="U15" s="20" t="s">
        <v>4135</v>
      </c>
      <c r="V15" s="20">
        <v>1344</v>
      </c>
      <c r="W15" s="20" t="s">
        <v>4136</v>
      </c>
      <c r="X15" s="20">
        <v>0</v>
      </c>
      <c r="Y15" s="20">
        <v>0</v>
      </c>
      <c r="Z15" s="20" t="s">
        <v>353</v>
      </c>
      <c r="AA15" s="20">
        <v>6600</v>
      </c>
      <c r="AB15" s="20" t="s">
        <v>4035</v>
      </c>
      <c r="AC15" s="20" t="s">
        <v>4137</v>
      </c>
      <c r="AD15" s="20" t="s">
        <v>4051</v>
      </c>
      <c r="AE15" s="20" t="s">
        <v>4041</v>
      </c>
      <c r="AF15" s="20" t="s">
        <v>16</v>
      </c>
      <c r="AG15" s="20" t="s">
        <v>16</v>
      </c>
      <c r="AH15" s="20" t="s">
        <v>4138</v>
      </c>
      <c r="AI15" s="20" t="s">
        <v>16</v>
      </c>
      <c r="AJ15" s="20" t="s">
        <v>16</v>
      </c>
      <c r="AK15" s="20" t="s">
        <v>16</v>
      </c>
      <c r="AL15" s="20" t="s">
        <v>16</v>
      </c>
      <c r="AM15" s="20" t="s">
        <v>16</v>
      </c>
      <c r="AN15" s="20" t="s">
        <v>16</v>
      </c>
      <c r="AO15" s="20" t="s">
        <v>16</v>
      </c>
      <c r="AP15" s="20" t="s">
        <v>16</v>
      </c>
      <c r="AQ15" s="20">
        <f t="shared" si="1"/>
        <v>11</v>
      </c>
      <c r="AR15" s="20">
        <v>100</v>
      </c>
    </row>
    <row r="16" spans="1:156" ht="13.5" customHeight="1" x14ac:dyDescent="0.2">
      <c r="A16" s="20" t="s">
        <v>4139</v>
      </c>
      <c r="B16" s="20" t="s">
        <v>4140</v>
      </c>
      <c r="C16" s="20" t="s">
        <v>4141</v>
      </c>
      <c r="D16" s="20" t="s">
        <v>16</v>
      </c>
      <c r="E16" s="20">
        <f t="shared" si="0"/>
        <v>1</v>
      </c>
      <c r="F16" s="20" t="s">
        <v>194</v>
      </c>
      <c r="G16" s="20">
        <v>6220</v>
      </c>
      <c r="H16" s="20" t="s">
        <v>358</v>
      </c>
      <c r="I16" s="20" t="s">
        <v>4142</v>
      </c>
      <c r="J16" s="20" t="s">
        <v>4804</v>
      </c>
      <c r="K16" s="20">
        <v>2450000</v>
      </c>
      <c r="L16" s="20">
        <v>2450000</v>
      </c>
      <c r="M16" s="20" t="s">
        <v>4109</v>
      </c>
      <c r="N16" s="20" t="s">
        <v>4110</v>
      </c>
      <c r="O16" s="20">
        <v>46101</v>
      </c>
      <c r="P16" s="20" t="s">
        <v>4111</v>
      </c>
      <c r="Q16" s="20" t="s">
        <v>4143</v>
      </c>
      <c r="R16" s="20">
        <v>2450000</v>
      </c>
      <c r="S16" s="20" t="s">
        <v>678</v>
      </c>
      <c r="T16" s="20" t="s">
        <v>4144</v>
      </c>
      <c r="U16" s="20" t="s">
        <v>671</v>
      </c>
      <c r="V16" s="20">
        <v>27</v>
      </c>
      <c r="W16" s="20" t="s">
        <v>4145</v>
      </c>
      <c r="X16" s="20">
        <v>1</v>
      </c>
      <c r="Y16" s="20">
        <v>0</v>
      </c>
      <c r="Z16" s="20" t="s">
        <v>353</v>
      </c>
      <c r="AA16" s="20">
        <v>6600</v>
      </c>
      <c r="AB16" s="20" t="s">
        <v>4146</v>
      </c>
      <c r="AC16" s="20" t="s">
        <v>4147</v>
      </c>
      <c r="AD16" s="20" t="s">
        <v>4148</v>
      </c>
      <c r="AE16" s="20" t="s">
        <v>4140</v>
      </c>
      <c r="AF16" s="20" t="s">
        <v>16</v>
      </c>
      <c r="AG16" s="20" t="s">
        <v>16</v>
      </c>
      <c r="AH16" s="20" t="s">
        <v>4149</v>
      </c>
      <c r="AI16" s="20" t="s">
        <v>16</v>
      </c>
      <c r="AJ16" s="20" t="s">
        <v>16</v>
      </c>
      <c r="AK16" s="20" t="s">
        <v>16</v>
      </c>
      <c r="AL16" s="20" t="s">
        <v>16</v>
      </c>
      <c r="AM16" s="20" t="s">
        <v>16</v>
      </c>
      <c r="AN16" s="20" t="s">
        <v>16</v>
      </c>
      <c r="AO16" s="20" t="s">
        <v>16</v>
      </c>
      <c r="AP16" s="20" t="s">
        <v>16</v>
      </c>
      <c r="AQ16" s="20">
        <f t="shared" si="1"/>
        <v>1</v>
      </c>
      <c r="AR16" s="20">
        <v>100</v>
      </c>
    </row>
    <row r="17" spans="1:44" ht="13.5" customHeight="1" x14ac:dyDescent="0.2">
      <c r="A17" s="20" t="s">
        <v>4150</v>
      </c>
      <c r="B17" s="20" t="s">
        <v>4041</v>
      </c>
      <c r="C17" s="20" t="s">
        <v>4042</v>
      </c>
      <c r="D17" s="20" t="s">
        <v>4151</v>
      </c>
      <c r="E17" s="20">
        <f t="shared" si="0"/>
        <v>11</v>
      </c>
      <c r="F17" s="20" t="s">
        <v>194</v>
      </c>
      <c r="G17" s="20">
        <v>6220</v>
      </c>
      <c r="H17" s="20" t="s">
        <v>358</v>
      </c>
      <c r="I17" s="20" t="s">
        <v>4152</v>
      </c>
      <c r="J17" s="20" t="s">
        <v>4804</v>
      </c>
      <c r="K17" s="20">
        <v>7751455.3399999999</v>
      </c>
      <c r="L17" s="20">
        <v>9000000</v>
      </c>
      <c r="M17" s="20" t="s">
        <v>4109</v>
      </c>
      <c r="N17" s="20" t="s">
        <v>4153</v>
      </c>
      <c r="O17" s="20">
        <v>46101</v>
      </c>
      <c r="P17" s="20" t="s">
        <v>16</v>
      </c>
      <c r="Q17" s="20" t="s">
        <v>4154</v>
      </c>
      <c r="R17" s="20">
        <v>9000000</v>
      </c>
      <c r="S17" s="20" t="s">
        <v>16</v>
      </c>
      <c r="T17" s="20" t="s">
        <v>4155</v>
      </c>
      <c r="U17" s="20" t="s">
        <v>1366</v>
      </c>
      <c r="V17" s="20">
        <v>91</v>
      </c>
      <c r="W17" s="20" t="s">
        <v>4156</v>
      </c>
      <c r="X17" s="20">
        <v>1</v>
      </c>
      <c r="Y17" s="20">
        <v>0</v>
      </c>
      <c r="Z17" s="20" t="s">
        <v>4157</v>
      </c>
      <c r="AA17" s="20">
        <v>7738</v>
      </c>
      <c r="AB17" s="20" t="s">
        <v>1327</v>
      </c>
      <c r="AC17" s="20" t="s">
        <v>4158</v>
      </c>
      <c r="AD17" s="20" t="s">
        <v>4051</v>
      </c>
      <c r="AE17" s="20" t="s">
        <v>4159</v>
      </c>
      <c r="AF17" s="20" t="s">
        <v>16</v>
      </c>
      <c r="AG17" s="20" t="s">
        <v>16</v>
      </c>
      <c r="AH17" s="20" t="s">
        <v>4160</v>
      </c>
      <c r="AI17" s="20" t="s">
        <v>4161</v>
      </c>
      <c r="AJ17" s="20">
        <v>2</v>
      </c>
      <c r="AK17" s="20">
        <v>7751455.3399999999</v>
      </c>
      <c r="AL17" s="20" t="s">
        <v>16</v>
      </c>
      <c r="AM17" s="20" t="s">
        <v>16</v>
      </c>
      <c r="AN17" s="20" t="s">
        <v>16</v>
      </c>
      <c r="AO17" s="20" t="s">
        <v>16</v>
      </c>
      <c r="AP17" s="20" t="s">
        <v>16</v>
      </c>
      <c r="AQ17" s="20">
        <f t="shared" si="1"/>
        <v>11</v>
      </c>
      <c r="AR17" s="20">
        <v>100</v>
      </c>
    </row>
    <row r="18" spans="1:44" ht="13.5" customHeight="1" x14ac:dyDescent="0.2">
      <c r="A18" s="20" t="s">
        <v>4162</v>
      </c>
      <c r="B18" s="20" t="s">
        <v>3996</v>
      </c>
      <c r="C18" s="20" t="s">
        <v>3997</v>
      </c>
      <c r="D18" s="20" t="s">
        <v>16</v>
      </c>
      <c r="E18" s="20">
        <f t="shared" si="0"/>
        <v>11</v>
      </c>
      <c r="F18" s="20" t="s">
        <v>194</v>
      </c>
      <c r="G18" s="20">
        <v>6220</v>
      </c>
      <c r="H18" s="20" t="s">
        <v>358</v>
      </c>
      <c r="I18" s="20" t="s">
        <v>4163</v>
      </c>
      <c r="J18" s="20" t="s">
        <v>4804</v>
      </c>
      <c r="K18" s="20">
        <v>309200069.19999999</v>
      </c>
      <c r="L18" s="20">
        <v>309200069.19999999</v>
      </c>
      <c r="M18" s="20" t="s">
        <v>4109</v>
      </c>
      <c r="N18" s="20" t="s">
        <v>4110</v>
      </c>
      <c r="O18" s="20">
        <v>46101</v>
      </c>
      <c r="P18" s="20" t="s">
        <v>4111</v>
      </c>
      <c r="Q18" s="20" t="s">
        <v>4164</v>
      </c>
      <c r="R18" s="20">
        <v>309200069.19999999</v>
      </c>
      <c r="S18" s="20" t="s">
        <v>16</v>
      </c>
      <c r="T18" s="20" t="s">
        <v>4165</v>
      </c>
      <c r="U18" s="20" t="s">
        <v>4166</v>
      </c>
      <c r="V18" s="20">
        <v>4373</v>
      </c>
      <c r="W18" s="20" t="s">
        <v>4167</v>
      </c>
      <c r="X18" s="20">
        <v>0</v>
      </c>
      <c r="Y18" s="20">
        <v>1</v>
      </c>
      <c r="Z18" s="20" t="s">
        <v>353</v>
      </c>
      <c r="AA18" s="20">
        <v>6600</v>
      </c>
      <c r="AB18" s="20" t="s">
        <v>4146</v>
      </c>
      <c r="AC18" s="20" t="s">
        <v>4168</v>
      </c>
      <c r="AD18" s="20" t="s">
        <v>4007</v>
      </c>
      <c r="AE18" s="20" t="s">
        <v>3996</v>
      </c>
      <c r="AF18" s="20" t="s">
        <v>16</v>
      </c>
      <c r="AG18" s="20" t="s">
        <v>16</v>
      </c>
      <c r="AH18" s="20" t="s">
        <v>4169</v>
      </c>
      <c r="AI18" s="20" t="s">
        <v>16</v>
      </c>
      <c r="AJ18" s="20" t="s">
        <v>16</v>
      </c>
      <c r="AK18" s="20" t="s">
        <v>16</v>
      </c>
      <c r="AL18" s="20" t="s">
        <v>16</v>
      </c>
      <c r="AM18" s="20" t="s">
        <v>16</v>
      </c>
      <c r="AN18" s="20" t="s">
        <v>16</v>
      </c>
      <c r="AO18" s="20" t="s">
        <v>16</v>
      </c>
      <c r="AP18" s="20" t="s">
        <v>16</v>
      </c>
      <c r="AQ18" s="20">
        <f t="shared" si="1"/>
        <v>11</v>
      </c>
      <c r="AR18" s="20">
        <v>100</v>
      </c>
    </row>
    <row r="19" spans="1:44" ht="13.5" customHeight="1" x14ac:dyDescent="0.2">
      <c r="A19" s="20" t="s">
        <v>4170</v>
      </c>
      <c r="B19" s="20" t="s">
        <v>4041</v>
      </c>
      <c r="C19" s="20" t="s">
        <v>4042</v>
      </c>
      <c r="D19" s="20" t="s">
        <v>4171</v>
      </c>
      <c r="E19" s="20">
        <f t="shared" si="0"/>
        <v>11</v>
      </c>
      <c r="F19" s="20" t="s">
        <v>194</v>
      </c>
      <c r="G19" s="20">
        <v>6220</v>
      </c>
      <c r="H19" s="20" t="s">
        <v>358</v>
      </c>
      <c r="I19" s="20" t="s">
        <v>4172</v>
      </c>
      <c r="J19" s="20" t="s">
        <v>4804</v>
      </c>
      <c r="K19" s="20">
        <v>9443226.4700000007</v>
      </c>
      <c r="L19" s="20">
        <v>9443226.4700000007</v>
      </c>
      <c r="M19" s="20" t="s">
        <v>4109</v>
      </c>
      <c r="N19" s="20" t="s">
        <v>4153</v>
      </c>
      <c r="O19" s="20">
        <v>46101</v>
      </c>
      <c r="P19" s="20" t="s">
        <v>16</v>
      </c>
      <c r="Q19" s="20" t="s">
        <v>4173</v>
      </c>
      <c r="R19" s="20">
        <v>9443226.4700000007</v>
      </c>
      <c r="S19" s="20" t="s">
        <v>16</v>
      </c>
      <c r="T19" s="20" t="s">
        <v>4155</v>
      </c>
      <c r="U19" s="20" t="s">
        <v>4174</v>
      </c>
      <c r="V19" s="20">
        <v>61</v>
      </c>
      <c r="W19" s="20" t="s">
        <v>4175</v>
      </c>
      <c r="X19" s="20">
        <v>1</v>
      </c>
      <c r="Y19" s="20">
        <v>0</v>
      </c>
      <c r="Z19" s="20" t="s">
        <v>4157</v>
      </c>
      <c r="AA19" s="20">
        <v>7738</v>
      </c>
      <c r="AB19" s="20" t="s">
        <v>1327</v>
      </c>
      <c r="AC19" s="20" t="s">
        <v>4176</v>
      </c>
      <c r="AD19" s="20" t="s">
        <v>4051</v>
      </c>
      <c r="AE19" s="20" t="s">
        <v>4177</v>
      </c>
      <c r="AF19" s="20" t="s">
        <v>16</v>
      </c>
      <c r="AG19" s="20" t="s">
        <v>16</v>
      </c>
      <c r="AH19" s="20" t="s">
        <v>4178</v>
      </c>
      <c r="AI19" s="20" t="s">
        <v>4179</v>
      </c>
      <c r="AJ19" s="20">
        <v>2</v>
      </c>
      <c r="AK19" s="20">
        <v>9443226.4700000007</v>
      </c>
      <c r="AL19" s="20" t="s">
        <v>16</v>
      </c>
      <c r="AM19" s="20" t="s">
        <v>16</v>
      </c>
      <c r="AN19" s="20" t="s">
        <v>16</v>
      </c>
      <c r="AO19" s="20" t="s">
        <v>16</v>
      </c>
      <c r="AP19" s="20" t="s">
        <v>16</v>
      </c>
      <c r="AQ19" s="20">
        <f t="shared" si="1"/>
        <v>11</v>
      </c>
      <c r="AR19" s="20">
        <v>100</v>
      </c>
    </row>
    <row r="20" spans="1:44" ht="13.5" customHeight="1" x14ac:dyDescent="0.2">
      <c r="A20" s="20" t="s">
        <v>4180</v>
      </c>
      <c r="B20" s="20" t="s">
        <v>4041</v>
      </c>
      <c r="C20" s="20" t="s">
        <v>4042</v>
      </c>
      <c r="D20" s="20" t="s">
        <v>4171</v>
      </c>
      <c r="E20" s="20">
        <f t="shared" si="0"/>
        <v>11</v>
      </c>
      <c r="F20" s="20" t="s">
        <v>194</v>
      </c>
      <c r="G20" s="20">
        <v>6220</v>
      </c>
      <c r="H20" s="20" t="s">
        <v>358</v>
      </c>
      <c r="I20" s="20" t="s">
        <v>4181</v>
      </c>
      <c r="J20" s="20" t="s">
        <v>4804</v>
      </c>
      <c r="K20" s="20">
        <v>11251500</v>
      </c>
      <c r="L20" s="20">
        <v>13051740</v>
      </c>
      <c r="M20" s="20" t="s">
        <v>4109</v>
      </c>
      <c r="N20" s="20" t="s">
        <v>4153</v>
      </c>
      <c r="O20" s="20">
        <v>46101</v>
      </c>
      <c r="P20" s="20" t="s">
        <v>16</v>
      </c>
      <c r="Q20" s="20" t="s">
        <v>4182</v>
      </c>
      <c r="R20" s="20">
        <v>13051740</v>
      </c>
      <c r="S20" s="20" t="s">
        <v>16</v>
      </c>
      <c r="T20" s="20" t="s">
        <v>4155</v>
      </c>
      <c r="U20" s="20" t="s">
        <v>334</v>
      </c>
      <c r="V20" s="20">
        <v>46</v>
      </c>
      <c r="W20" s="20" t="s">
        <v>4183</v>
      </c>
      <c r="X20" s="20">
        <v>1</v>
      </c>
      <c r="Y20" s="20">
        <v>0</v>
      </c>
      <c r="Z20" s="20" t="s">
        <v>4157</v>
      </c>
      <c r="AA20" s="20">
        <v>7738</v>
      </c>
      <c r="AB20" s="20" t="s">
        <v>1327</v>
      </c>
      <c r="AC20" s="20" t="s">
        <v>4176</v>
      </c>
      <c r="AD20" s="20" t="s">
        <v>4051</v>
      </c>
      <c r="AE20" s="20" t="s">
        <v>4177</v>
      </c>
      <c r="AF20" s="20" t="s">
        <v>16</v>
      </c>
      <c r="AG20" s="20" t="s">
        <v>16</v>
      </c>
      <c r="AH20" s="20" t="s">
        <v>4184</v>
      </c>
      <c r="AI20" s="20" t="s">
        <v>4185</v>
      </c>
      <c r="AJ20" s="20">
        <v>2</v>
      </c>
      <c r="AK20" s="20">
        <v>11251500</v>
      </c>
      <c r="AL20" s="20" t="s">
        <v>16</v>
      </c>
      <c r="AM20" s="20" t="s">
        <v>16</v>
      </c>
      <c r="AN20" s="20" t="s">
        <v>16</v>
      </c>
      <c r="AO20" s="20" t="s">
        <v>16</v>
      </c>
      <c r="AP20" s="20" t="s">
        <v>16</v>
      </c>
      <c r="AQ20" s="20">
        <f t="shared" si="1"/>
        <v>11</v>
      </c>
      <c r="AR20" s="20">
        <v>100</v>
      </c>
    </row>
    <row r="21" spans="1:44" ht="13.5" customHeight="1" x14ac:dyDescent="0.2">
      <c r="A21" s="20" t="s">
        <v>4186</v>
      </c>
      <c r="B21" s="20" t="s">
        <v>4041</v>
      </c>
      <c r="C21" s="20" t="s">
        <v>4042</v>
      </c>
      <c r="D21" s="20" t="s">
        <v>16</v>
      </c>
      <c r="E21" s="20">
        <f t="shared" si="0"/>
        <v>11</v>
      </c>
      <c r="F21" s="20" t="s">
        <v>194</v>
      </c>
      <c r="G21" s="20">
        <v>6220</v>
      </c>
      <c r="H21" s="20" t="s">
        <v>358</v>
      </c>
      <c r="I21" s="20" t="s">
        <v>4187</v>
      </c>
      <c r="J21" s="20" t="s">
        <v>4804</v>
      </c>
      <c r="K21" s="20">
        <v>227520000</v>
      </c>
      <c r="L21" s="20">
        <v>227520000</v>
      </c>
      <c r="M21" s="20" t="s">
        <v>4109</v>
      </c>
      <c r="N21" s="20" t="s">
        <v>4110</v>
      </c>
      <c r="O21" s="20">
        <v>46101</v>
      </c>
      <c r="P21" s="20" t="s">
        <v>4111</v>
      </c>
      <c r="Q21" s="20" t="s">
        <v>4188</v>
      </c>
      <c r="R21" s="20">
        <v>227520000</v>
      </c>
      <c r="S21" s="20" t="s">
        <v>16</v>
      </c>
      <c r="T21" s="20" t="s">
        <v>4165</v>
      </c>
      <c r="U21" s="20" t="s">
        <v>4189</v>
      </c>
      <c r="V21" s="20">
        <v>969</v>
      </c>
      <c r="W21" s="20" t="s">
        <v>4190</v>
      </c>
      <c r="X21" s="20">
        <v>1</v>
      </c>
      <c r="Y21" s="20">
        <v>0</v>
      </c>
      <c r="Z21" s="20" t="s">
        <v>4157</v>
      </c>
      <c r="AA21" s="20">
        <v>7738</v>
      </c>
      <c r="AB21" s="20" t="s">
        <v>1327</v>
      </c>
      <c r="AC21" s="20" t="s">
        <v>4191</v>
      </c>
      <c r="AD21" s="20" t="s">
        <v>4051</v>
      </c>
      <c r="AE21" s="20" t="s">
        <v>4041</v>
      </c>
      <c r="AF21" s="20" t="s">
        <v>16</v>
      </c>
      <c r="AG21" s="20" t="s">
        <v>16</v>
      </c>
      <c r="AH21" s="20" t="s">
        <v>4192</v>
      </c>
      <c r="AI21" s="20" t="s">
        <v>2983</v>
      </c>
      <c r="AJ21" s="20" t="s">
        <v>16</v>
      </c>
      <c r="AK21" s="20" t="s">
        <v>16</v>
      </c>
      <c r="AL21" s="20" t="s">
        <v>2983</v>
      </c>
      <c r="AM21" s="20" t="s">
        <v>16</v>
      </c>
      <c r="AN21" s="20" t="s">
        <v>16</v>
      </c>
      <c r="AO21" s="20" t="s">
        <v>2983</v>
      </c>
      <c r="AP21" s="20" t="s">
        <v>16</v>
      </c>
      <c r="AQ21" s="20">
        <f t="shared" si="1"/>
        <v>11</v>
      </c>
      <c r="AR21" s="20" t="s">
        <v>16</v>
      </c>
    </row>
    <row r="22" spans="1:44" ht="13.5" customHeight="1" x14ac:dyDescent="0.2">
      <c r="A22" s="20" t="s">
        <v>4193</v>
      </c>
      <c r="B22" s="20" t="s">
        <v>4041</v>
      </c>
      <c r="C22" s="20" t="s">
        <v>4042</v>
      </c>
      <c r="D22" s="20" t="s">
        <v>16</v>
      </c>
      <c r="E22" s="20">
        <f t="shared" si="0"/>
        <v>11</v>
      </c>
      <c r="F22" s="20" t="s">
        <v>194</v>
      </c>
      <c r="G22" s="20">
        <v>6220</v>
      </c>
      <c r="H22" s="20" t="s">
        <v>358</v>
      </c>
      <c r="I22" s="20" t="s">
        <v>4194</v>
      </c>
      <c r="J22" s="20" t="s">
        <v>4804</v>
      </c>
      <c r="K22" s="20">
        <v>236900000</v>
      </c>
      <c r="L22" s="20">
        <v>236900000</v>
      </c>
      <c r="M22" s="20" t="s">
        <v>4109</v>
      </c>
      <c r="N22" s="20" t="s">
        <v>4110</v>
      </c>
      <c r="O22" s="20">
        <v>46101</v>
      </c>
      <c r="P22" s="20" t="s">
        <v>4111</v>
      </c>
      <c r="Q22" s="20" t="s">
        <v>4195</v>
      </c>
      <c r="R22" s="20">
        <v>236900000</v>
      </c>
      <c r="S22" s="20" t="s">
        <v>16</v>
      </c>
      <c r="T22" s="20" t="s">
        <v>4134</v>
      </c>
      <c r="U22" s="20" t="s">
        <v>4189</v>
      </c>
      <c r="V22" s="20">
        <v>938</v>
      </c>
      <c r="W22" s="20" t="s">
        <v>4196</v>
      </c>
      <c r="X22" s="20">
        <v>1</v>
      </c>
      <c r="Y22" s="20">
        <v>0</v>
      </c>
      <c r="Z22" s="20" t="s">
        <v>4157</v>
      </c>
      <c r="AA22" s="20">
        <v>7738</v>
      </c>
      <c r="AB22" s="20" t="s">
        <v>1327</v>
      </c>
      <c r="AC22" s="20" t="s">
        <v>4191</v>
      </c>
      <c r="AD22" s="20" t="s">
        <v>4051</v>
      </c>
      <c r="AE22" s="20" t="s">
        <v>4041</v>
      </c>
      <c r="AF22" s="20" t="s">
        <v>16</v>
      </c>
      <c r="AG22" s="20" t="s">
        <v>16</v>
      </c>
      <c r="AH22" s="20" t="s">
        <v>4197</v>
      </c>
      <c r="AI22" s="20" t="s">
        <v>16</v>
      </c>
      <c r="AJ22" s="20" t="s">
        <v>16</v>
      </c>
      <c r="AK22" s="20" t="s">
        <v>16</v>
      </c>
      <c r="AL22" s="20" t="s">
        <v>16</v>
      </c>
      <c r="AM22" s="20" t="s">
        <v>16</v>
      </c>
      <c r="AN22" s="20" t="s">
        <v>16</v>
      </c>
      <c r="AO22" s="20" t="s">
        <v>16</v>
      </c>
      <c r="AP22" s="20" t="s">
        <v>16</v>
      </c>
      <c r="AQ22" s="20">
        <f t="shared" si="1"/>
        <v>11</v>
      </c>
      <c r="AR22" s="20">
        <v>70.81</v>
      </c>
    </row>
    <row r="23" spans="1:44" ht="13.5" customHeight="1" x14ac:dyDescent="0.2">
      <c r="A23" s="20" t="s">
        <v>4198</v>
      </c>
      <c r="B23" s="20" t="s">
        <v>3675</v>
      </c>
      <c r="C23" s="20" t="s">
        <v>4199</v>
      </c>
      <c r="D23" s="20" t="s">
        <v>16</v>
      </c>
      <c r="E23" s="20">
        <f t="shared" si="0"/>
        <v>2</v>
      </c>
      <c r="F23" s="20" t="s">
        <v>194</v>
      </c>
      <c r="G23" s="20">
        <v>6220</v>
      </c>
      <c r="H23" s="20" t="s">
        <v>358</v>
      </c>
      <c r="I23" s="20" t="s">
        <v>4200</v>
      </c>
      <c r="J23" s="20" t="s">
        <v>4804</v>
      </c>
      <c r="K23" s="20">
        <v>55525000</v>
      </c>
      <c r="L23" s="20">
        <v>241720000</v>
      </c>
      <c r="M23" s="20" t="s">
        <v>4109</v>
      </c>
      <c r="N23" s="20" t="s">
        <v>4153</v>
      </c>
      <c r="O23" s="20">
        <v>46101</v>
      </c>
      <c r="P23" s="20" t="s">
        <v>3986</v>
      </c>
      <c r="Q23" s="20" t="s">
        <v>4201</v>
      </c>
      <c r="R23" s="20">
        <v>241720000</v>
      </c>
      <c r="S23" s="20" t="s">
        <v>16</v>
      </c>
      <c r="T23" s="20" t="s">
        <v>4046</v>
      </c>
      <c r="U23" s="20" t="s">
        <v>558</v>
      </c>
      <c r="V23" s="20">
        <v>579</v>
      </c>
      <c r="W23" s="20" t="s">
        <v>4202</v>
      </c>
      <c r="X23" s="20">
        <v>1</v>
      </c>
      <c r="Y23" s="20">
        <v>0</v>
      </c>
      <c r="Z23" s="20" t="s">
        <v>4203</v>
      </c>
      <c r="AA23" s="20">
        <v>4510</v>
      </c>
      <c r="AB23" s="20" t="s">
        <v>4035</v>
      </c>
      <c r="AC23" s="20" t="s">
        <v>4204</v>
      </c>
      <c r="AD23" s="20" t="s">
        <v>3676</v>
      </c>
      <c r="AE23" s="20" t="s">
        <v>4205</v>
      </c>
      <c r="AF23" s="20" t="s">
        <v>16</v>
      </c>
      <c r="AG23" s="20" t="s">
        <v>16</v>
      </c>
      <c r="AH23" s="20" t="s">
        <v>4206</v>
      </c>
      <c r="AI23" s="20" t="s">
        <v>16</v>
      </c>
      <c r="AJ23" s="20" t="s">
        <v>16</v>
      </c>
      <c r="AK23" s="20" t="s">
        <v>16</v>
      </c>
      <c r="AL23" s="20" t="s">
        <v>16</v>
      </c>
      <c r="AM23" s="20" t="s">
        <v>16</v>
      </c>
      <c r="AN23" s="20" t="s">
        <v>16</v>
      </c>
      <c r="AO23" s="20" t="s">
        <v>4207</v>
      </c>
      <c r="AP23" s="20">
        <v>55525000</v>
      </c>
      <c r="AQ23" s="20">
        <f t="shared" si="1"/>
        <v>2</v>
      </c>
      <c r="AR23" s="20">
        <v>100</v>
      </c>
    </row>
    <row r="24" spans="1:44" ht="13.5" customHeight="1" x14ac:dyDescent="0.2">
      <c r="A24" s="20" t="s">
        <v>4208</v>
      </c>
      <c r="B24" s="20" t="s">
        <v>4209</v>
      </c>
      <c r="C24" s="20" t="s">
        <v>4210</v>
      </c>
      <c r="D24" s="20" t="s">
        <v>16</v>
      </c>
      <c r="E24" s="20">
        <f t="shared" si="0"/>
        <v>1</v>
      </c>
      <c r="F24" s="20" t="s">
        <v>194</v>
      </c>
      <c r="G24" s="20">
        <v>3230</v>
      </c>
      <c r="H24" s="20" t="s">
        <v>2294</v>
      </c>
      <c r="I24" s="20" t="s">
        <v>4211</v>
      </c>
      <c r="J24" s="20" t="s">
        <v>4804</v>
      </c>
      <c r="K24" s="20">
        <v>1008000</v>
      </c>
      <c r="L24" s="20">
        <v>1200000</v>
      </c>
      <c r="M24" s="20" t="s">
        <v>4212</v>
      </c>
      <c r="N24" s="20" t="s">
        <v>4213</v>
      </c>
      <c r="O24" s="20">
        <v>46101</v>
      </c>
      <c r="P24" s="20" t="s">
        <v>16</v>
      </c>
      <c r="Q24" s="20" t="s">
        <v>4214</v>
      </c>
      <c r="R24" s="20">
        <v>1200000</v>
      </c>
      <c r="S24" s="20" t="s">
        <v>16</v>
      </c>
      <c r="T24" s="20" t="s">
        <v>4215</v>
      </c>
      <c r="U24" s="20" t="s">
        <v>4216</v>
      </c>
      <c r="V24" s="20">
        <v>60</v>
      </c>
      <c r="W24" s="20" t="s">
        <v>4217</v>
      </c>
      <c r="X24" s="20">
        <v>1</v>
      </c>
      <c r="Y24" s="20">
        <v>1</v>
      </c>
      <c r="Z24" s="20" t="s">
        <v>4218</v>
      </c>
      <c r="AA24" s="20">
        <v>5110</v>
      </c>
      <c r="AB24" s="20" t="s">
        <v>1143</v>
      </c>
      <c r="AC24" s="20" t="s">
        <v>4219</v>
      </c>
      <c r="AD24" s="20" t="s">
        <v>4220</v>
      </c>
      <c r="AE24" s="20" t="s">
        <v>4209</v>
      </c>
      <c r="AF24" s="20" t="s">
        <v>16</v>
      </c>
      <c r="AG24" s="20" t="s">
        <v>16</v>
      </c>
      <c r="AH24" s="20" t="s">
        <v>4221</v>
      </c>
      <c r="AI24" s="20" t="s">
        <v>16</v>
      </c>
      <c r="AJ24" s="20" t="s">
        <v>16</v>
      </c>
      <c r="AK24" s="20" t="s">
        <v>16</v>
      </c>
      <c r="AL24" s="20" t="s">
        <v>16</v>
      </c>
      <c r="AM24" s="20" t="s">
        <v>16</v>
      </c>
      <c r="AN24" s="20" t="s">
        <v>16</v>
      </c>
      <c r="AO24" s="20" t="s">
        <v>16</v>
      </c>
      <c r="AP24" s="20" t="s">
        <v>16</v>
      </c>
      <c r="AQ24" s="20">
        <f t="shared" si="1"/>
        <v>1</v>
      </c>
      <c r="AR24" s="20">
        <v>100</v>
      </c>
    </row>
    <row r="25" spans="1:44" ht="13.5" customHeight="1" x14ac:dyDescent="0.2">
      <c r="A25" s="20" t="s">
        <v>4222</v>
      </c>
      <c r="B25" s="20" t="s">
        <v>4092</v>
      </c>
      <c r="C25" s="20" t="s">
        <v>4093</v>
      </c>
      <c r="D25" s="20" t="s">
        <v>16</v>
      </c>
      <c r="E25" s="20">
        <f t="shared" si="0"/>
        <v>2</v>
      </c>
      <c r="F25" s="20" t="s">
        <v>194</v>
      </c>
      <c r="G25" s="20">
        <v>6220</v>
      </c>
      <c r="H25" s="20" t="s">
        <v>358</v>
      </c>
      <c r="I25" s="20" t="s">
        <v>4223</v>
      </c>
      <c r="J25" s="20" t="s">
        <v>4804</v>
      </c>
      <c r="K25" s="20">
        <v>20000000</v>
      </c>
      <c r="L25" s="20">
        <v>23700000</v>
      </c>
      <c r="M25" s="20" t="s">
        <v>3984</v>
      </c>
      <c r="N25" s="20" t="s">
        <v>4224</v>
      </c>
      <c r="O25" s="20">
        <v>46101</v>
      </c>
      <c r="P25" s="20" t="s">
        <v>3986</v>
      </c>
      <c r="Q25" s="20" t="s">
        <v>4225</v>
      </c>
      <c r="R25" s="20">
        <v>23700000</v>
      </c>
      <c r="S25" s="20" t="s">
        <v>16</v>
      </c>
      <c r="T25" s="20" t="s">
        <v>4003</v>
      </c>
      <c r="U25" s="20" t="s">
        <v>4226</v>
      </c>
      <c r="V25" s="20">
        <v>136</v>
      </c>
      <c r="W25" s="20" t="s">
        <v>4227</v>
      </c>
      <c r="X25" s="20">
        <v>1</v>
      </c>
      <c r="Y25" s="20">
        <v>0</v>
      </c>
      <c r="Z25" s="20" t="s">
        <v>4100</v>
      </c>
      <c r="AA25" s="20">
        <v>5110</v>
      </c>
      <c r="AB25" s="20" t="s">
        <v>929</v>
      </c>
      <c r="AC25" s="20" t="s">
        <v>4228</v>
      </c>
      <c r="AD25" s="20" t="s">
        <v>4102</v>
      </c>
      <c r="AE25" s="20" t="s">
        <v>4092</v>
      </c>
      <c r="AF25" s="20" t="s">
        <v>16</v>
      </c>
      <c r="AG25" s="20" t="s">
        <v>16</v>
      </c>
      <c r="AH25" s="20" t="s">
        <v>4229</v>
      </c>
      <c r="AI25" s="20" t="s">
        <v>2983</v>
      </c>
      <c r="AJ25" s="20" t="s">
        <v>16</v>
      </c>
      <c r="AK25" s="20" t="s">
        <v>16</v>
      </c>
      <c r="AL25" s="20" t="s">
        <v>2983</v>
      </c>
      <c r="AM25" s="20" t="s">
        <v>16</v>
      </c>
      <c r="AN25" s="20" t="s">
        <v>16</v>
      </c>
      <c r="AO25" s="20" t="s">
        <v>2983</v>
      </c>
      <c r="AP25" s="20" t="s">
        <v>16</v>
      </c>
      <c r="AQ25" s="20">
        <f t="shared" si="1"/>
        <v>2</v>
      </c>
      <c r="AR25" s="20" t="s">
        <v>16</v>
      </c>
    </row>
    <row r="26" spans="1:44" ht="13.5" customHeight="1" x14ac:dyDescent="0.2">
      <c r="A26" s="20" t="s">
        <v>4230</v>
      </c>
      <c r="B26" s="20" t="s">
        <v>4231</v>
      </c>
      <c r="C26" s="20" t="s">
        <v>4232</v>
      </c>
      <c r="D26" s="20" t="s">
        <v>16</v>
      </c>
      <c r="E26" s="20">
        <f t="shared" si="0"/>
        <v>1</v>
      </c>
      <c r="F26" s="20" t="s">
        <v>194</v>
      </c>
      <c r="G26" s="20">
        <v>3390</v>
      </c>
      <c r="H26" s="20" t="s">
        <v>1592</v>
      </c>
      <c r="I26" s="20" t="s">
        <v>4233</v>
      </c>
      <c r="J26" s="20" t="s">
        <v>4804</v>
      </c>
      <c r="K26" s="20">
        <v>103448.28</v>
      </c>
      <c r="L26" s="20">
        <v>103448.28</v>
      </c>
      <c r="M26" s="20" t="s">
        <v>4234</v>
      </c>
      <c r="N26" s="20" t="s">
        <v>4235</v>
      </c>
      <c r="O26" s="20">
        <v>46101</v>
      </c>
      <c r="P26" s="20" t="s">
        <v>16</v>
      </c>
      <c r="Q26" s="20" t="s">
        <v>4235</v>
      </c>
      <c r="R26" s="20">
        <v>103448.28</v>
      </c>
      <c r="S26" s="20" t="s">
        <v>16</v>
      </c>
      <c r="T26" s="20" t="s">
        <v>4236</v>
      </c>
      <c r="U26" s="20" t="s">
        <v>4216</v>
      </c>
      <c r="V26" s="20">
        <v>30</v>
      </c>
      <c r="W26" s="20" t="s">
        <v>4237</v>
      </c>
      <c r="X26" s="20">
        <v>1</v>
      </c>
      <c r="Y26" s="20">
        <v>1</v>
      </c>
      <c r="Z26" s="20" t="s">
        <v>4238</v>
      </c>
      <c r="AA26" s="20">
        <v>16020</v>
      </c>
      <c r="AB26" s="20" t="s">
        <v>1889</v>
      </c>
      <c r="AC26" s="20" t="s">
        <v>4239</v>
      </c>
      <c r="AD26" s="20" t="s">
        <v>4240</v>
      </c>
      <c r="AE26" s="20" t="s">
        <v>4231</v>
      </c>
      <c r="AF26" s="20" t="s">
        <v>16</v>
      </c>
      <c r="AG26" s="20" t="s">
        <v>16</v>
      </c>
      <c r="AH26" s="20" t="s">
        <v>4241</v>
      </c>
      <c r="AI26" s="20" t="s">
        <v>16</v>
      </c>
      <c r="AJ26" s="20" t="s">
        <v>16</v>
      </c>
      <c r="AK26" s="20" t="s">
        <v>16</v>
      </c>
      <c r="AL26" s="20" t="s">
        <v>16</v>
      </c>
      <c r="AM26" s="20" t="s">
        <v>16</v>
      </c>
      <c r="AN26" s="20" t="s">
        <v>16</v>
      </c>
      <c r="AO26" s="20" t="s">
        <v>16</v>
      </c>
      <c r="AP26" s="20" t="s">
        <v>16</v>
      </c>
      <c r="AQ26" s="20">
        <f t="shared" si="1"/>
        <v>1</v>
      </c>
      <c r="AR26" s="20">
        <v>100</v>
      </c>
    </row>
    <row r="27" spans="1:44" ht="13.5" customHeight="1" x14ac:dyDescent="0.2">
      <c r="A27" s="20" t="s">
        <v>4242</v>
      </c>
      <c r="B27" s="20" t="s">
        <v>4026</v>
      </c>
      <c r="C27" s="20" t="s">
        <v>4027</v>
      </c>
      <c r="D27" s="20" t="s">
        <v>16</v>
      </c>
      <c r="E27" s="20">
        <f t="shared" si="0"/>
        <v>2</v>
      </c>
      <c r="F27" s="20" t="s">
        <v>194</v>
      </c>
      <c r="G27" s="20">
        <v>6220</v>
      </c>
      <c r="H27" s="20" t="s">
        <v>358</v>
      </c>
      <c r="I27" s="20" t="s">
        <v>4243</v>
      </c>
      <c r="J27" s="20" t="s">
        <v>4804</v>
      </c>
      <c r="K27" s="20">
        <v>858330000</v>
      </c>
      <c r="L27" s="20">
        <v>182500000</v>
      </c>
      <c r="M27" s="20" t="s">
        <v>16</v>
      </c>
      <c r="N27" s="20" t="s">
        <v>4244</v>
      </c>
      <c r="O27" s="20">
        <v>46101</v>
      </c>
      <c r="P27" s="20" t="s">
        <v>4111</v>
      </c>
      <c r="Q27" s="20" t="s">
        <v>4244</v>
      </c>
      <c r="R27" s="20">
        <v>182500000</v>
      </c>
      <c r="S27" s="20" t="s">
        <v>16</v>
      </c>
      <c r="T27" s="20" t="s">
        <v>4165</v>
      </c>
      <c r="U27" s="20" t="s">
        <v>4245</v>
      </c>
      <c r="V27" s="20">
        <v>1004</v>
      </c>
      <c r="W27" s="20" t="s">
        <v>4246</v>
      </c>
      <c r="X27" s="20">
        <v>1</v>
      </c>
      <c r="Y27" s="20">
        <v>1</v>
      </c>
      <c r="Z27" s="20" t="s">
        <v>4034</v>
      </c>
      <c r="AA27" s="20">
        <v>4330</v>
      </c>
      <c r="AB27" s="20" t="s">
        <v>4035</v>
      </c>
      <c r="AC27" s="20" t="s">
        <v>4036</v>
      </c>
      <c r="AD27" s="20" t="s">
        <v>4037</v>
      </c>
      <c r="AE27" s="20" t="s">
        <v>4026</v>
      </c>
      <c r="AF27" s="20" t="s">
        <v>16</v>
      </c>
      <c r="AG27" s="20" t="s">
        <v>16</v>
      </c>
      <c r="AH27" s="20" t="s">
        <v>4247</v>
      </c>
      <c r="AI27" s="20" t="s">
        <v>4248</v>
      </c>
      <c r="AJ27" s="20">
        <v>1</v>
      </c>
      <c r="AK27" s="20" t="s">
        <v>16</v>
      </c>
      <c r="AL27" s="20" t="s">
        <v>16</v>
      </c>
      <c r="AM27" s="20" t="s">
        <v>16</v>
      </c>
      <c r="AN27" s="20" t="s">
        <v>4245</v>
      </c>
      <c r="AO27" s="20" t="s">
        <v>16</v>
      </c>
      <c r="AP27" s="20" t="s">
        <v>16</v>
      </c>
      <c r="AQ27" s="20">
        <f t="shared" si="1"/>
        <v>2</v>
      </c>
      <c r="AR27" s="20">
        <v>0</v>
      </c>
    </row>
    <row r="28" spans="1:44" ht="13.5" customHeight="1" x14ac:dyDescent="0.2">
      <c r="A28" s="20" t="s">
        <v>4249</v>
      </c>
      <c r="B28" s="20" t="s">
        <v>4250</v>
      </c>
      <c r="C28" s="20" t="s">
        <v>4251</v>
      </c>
      <c r="D28" s="20" t="s">
        <v>16</v>
      </c>
      <c r="E28" s="20">
        <f t="shared" si="0"/>
        <v>2</v>
      </c>
      <c r="F28" s="20" t="s">
        <v>194</v>
      </c>
      <c r="G28" s="20">
        <v>6220</v>
      </c>
      <c r="H28" s="20" t="s">
        <v>358</v>
      </c>
      <c r="I28" s="20" t="s">
        <v>4252</v>
      </c>
      <c r="J28" s="20" t="s">
        <v>4804</v>
      </c>
      <c r="K28" s="20">
        <v>114503172.59999999</v>
      </c>
      <c r="L28" s="20">
        <v>114503172.59999999</v>
      </c>
      <c r="M28" s="20" t="s">
        <v>4109</v>
      </c>
      <c r="N28" s="20" t="s">
        <v>4110</v>
      </c>
      <c r="O28" s="20">
        <v>46101</v>
      </c>
      <c r="P28" s="20" t="s">
        <v>4111</v>
      </c>
      <c r="Q28" s="20" t="s">
        <v>4253</v>
      </c>
      <c r="R28" s="20">
        <v>114503172.59999999</v>
      </c>
      <c r="S28" s="20" t="s">
        <v>16</v>
      </c>
      <c r="T28" s="20" t="s">
        <v>901</v>
      </c>
      <c r="U28" s="20" t="s">
        <v>2776</v>
      </c>
      <c r="V28" s="20">
        <v>899</v>
      </c>
      <c r="W28" s="20" t="s">
        <v>4254</v>
      </c>
      <c r="X28" s="20">
        <v>1</v>
      </c>
      <c r="Y28" s="20">
        <v>0</v>
      </c>
      <c r="Z28" s="20" t="s">
        <v>4255</v>
      </c>
      <c r="AA28" s="20">
        <v>54060</v>
      </c>
      <c r="AB28" s="20" t="s">
        <v>4256</v>
      </c>
      <c r="AC28" s="20" t="s">
        <v>4257</v>
      </c>
      <c r="AD28" s="20" t="s">
        <v>4258</v>
      </c>
      <c r="AE28" s="20" t="s">
        <v>4250</v>
      </c>
      <c r="AF28" s="20" t="s">
        <v>16</v>
      </c>
      <c r="AG28" s="20" t="s">
        <v>16</v>
      </c>
      <c r="AH28" s="20" t="s">
        <v>4259</v>
      </c>
      <c r="AI28" s="20" t="s">
        <v>16</v>
      </c>
      <c r="AJ28" s="20" t="s">
        <v>16</v>
      </c>
      <c r="AK28" s="20" t="s">
        <v>16</v>
      </c>
      <c r="AL28" s="20" t="s">
        <v>16</v>
      </c>
      <c r="AM28" s="20" t="s">
        <v>16</v>
      </c>
      <c r="AN28" s="20" t="s">
        <v>16</v>
      </c>
      <c r="AO28" s="20" t="s">
        <v>16</v>
      </c>
      <c r="AP28" s="20" t="s">
        <v>16</v>
      </c>
      <c r="AQ28" s="20">
        <f t="shared" si="1"/>
        <v>2</v>
      </c>
      <c r="AR28" s="20">
        <v>0</v>
      </c>
    </row>
    <row r="29" spans="1:44" ht="13.5" customHeight="1" x14ac:dyDescent="0.2">
      <c r="A29" s="20" t="s">
        <v>4260</v>
      </c>
      <c r="B29" s="20" t="s">
        <v>4041</v>
      </c>
      <c r="C29" s="20" t="s">
        <v>4042</v>
      </c>
      <c r="D29" s="20" t="s">
        <v>4055</v>
      </c>
      <c r="E29" s="20">
        <f t="shared" si="0"/>
        <v>11</v>
      </c>
      <c r="F29" s="20" t="s">
        <v>194</v>
      </c>
      <c r="G29" s="20">
        <v>6220</v>
      </c>
      <c r="H29" s="20" t="s">
        <v>358</v>
      </c>
      <c r="I29" s="20" t="s">
        <v>4261</v>
      </c>
      <c r="J29" s="20" t="s">
        <v>4804</v>
      </c>
      <c r="K29" s="20">
        <v>6610000</v>
      </c>
      <c r="L29" s="20">
        <v>7667600</v>
      </c>
      <c r="M29" s="20" t="s">
        <v>4109</v>
      </c>
      <c r="N29" s="20" t="s">
        <v>4153</v>
      </c>
      <c r="O29" s="20">
        <v>46101</v>
      </c>
      <c r="P29" s="20" t="s">
        <v>3986</v>
      </c>
      <c r="Q29" s="20" t="s">
        <v>4262</v>
      </c>
      <c r="R29" s="20">
        <v>7667600</v>
      </c>
      <c r="S29" s="20" t="s">
        <v>16</v>
      </c>
      <c r="T29" s="20" t="s">
        <v>4263</v>
      </c>
      <c r="U29" s="20" t="s">
        <v>2200</v>
      </c>
      <c r="V29" s="20">
        <v>89</v>
      </c>
      <c r="W29" s="20" t="s">
        <v>4264</v>
      </c>
      <c r="X29" s="20">
        <v>1</v>
      </c>
      <c r="Y29" s="20">
        <v>0</v>
      </c>
      <c r="Z29" s="20" t="s">
        <v>4062</v>
      </c>
      <c r="AA29" s="20">
        <v>3339</v>
      </c>
      <c r="AB29" s="20" t="s">
        <v>1488</v>
      </c>
      <c r="AC29" s="20" t="s">
        <v>4063</v>
      </c>
      <c r="AD29" s="20" t="s">
        <v>4051</v>
      </c>
      <c r="AE29" s="20" t="s">
        <v>4265</v>
      </c>
      <c r="AF29" s="20" t="s">
        <v>16</v>
      </c>
      <c r="AG29" s="20" t="s">
        <v>16</v>
      </c>
      <c r="AH29" s="20" t="s">
        <v>4266</v>
      </c>
      <c r="AI29" s="20" t="s">
        <v>16</v>
      </c>
      <c r="AJ29" s="20" t="s">
        <v>16</v>
      </c>
      <c r="AK29" s="20" t="s">
        <v>16</v>
      </c>
      <c r="AL29" s="20" t="s">
        <v>16</v>
      </c>
      <c r="AM29" s="20" t="s">
        <v>16</v>
      </c>
      <c r="AN29" s="20" t="s">
        <v>16</v>
      </c>
      <c r="AO29" s="20" t="s">
        <v>16</v>
      </c>
      <c r="AP29" s="20" t="s">
        <v>16</v>
      </c>
      <c r="AQ29" s="20">
        <f t="shared" si="1"/>
        <v>11</v>
      </c>
      <c r="AR29" s="20">
        <v>100</v>
      </c>
    </row>
    <row r="30" spans="1:44" ht="13.5" customHeight="1" x14ac:dyDescent="0.2">
      <c r="A30" s="20" t="s">
        <v>4848</v>
      </c>
      <c r="B30" s="20" t="s">
        <v>4267</v>
      </c>
      <c r="C30" s="20" t="s">
        <v>4268</v>
      </c>
      <c r="D30" s="20" t="s">
        <v>16</v>
      </c>
      <c r="E30" s="20">
        <f t="shared" si="0"/>
        <v>1</v>
      </c>
      <c r="F30" s="20" t="s">
        <v>194</v>
      </c>
      <c r="G30" s="20">
        <v>2110</v>
      </c>
      <c r="H30" s="20" t="s">
        <v>1381</v>
      </c>
      <c r="I30" s="20" t="s">
        <v>4269</v>
      </c>
      <c r="J30" s="20" t="s">
        <v>4804</v>
      </c>
      <c r="K30" s="20">
        <v>2361994326</v>
      </c>
      <c r="L30" s="20">
        <v>3415030000</v>
      </c>
      <c r="M30" s="20" t="s">
        <v>4270</v>
      </c>
      <c r="N30" s="20" t="s">
        <v>4271</v>
      </c>
      <c r="O30" s="20">
        <v>46101</v>
      </c>
      <c r="P30" s="20" t="s">
        <v>16</v>
      </c>
      <c r="Q30" s="20" t="s">
        <v>4271</v>
      </c>
      <c r="R30" s="20">
        <v>3415030000</v>
      </c>
      <c r="S30" s="20" t="s">
        <v>16</v>
      </c>
      <c r="T30" s="20" t="s">
        <v>4272</v>
      </c>
      <c r="U30" s="20" t="s">
        <v>4273</v>
      </c>
      <c r="V30" s="20">
        <v>-364</v>
      </c>
      <c r="W30" s="20" t="s">
        <v>4274</v>
      </c>
      <c r="X30" s="20">
        <v>0</v>
      </c>
      <c r="Y30" s="20">
        <v>1</v>
      </c>
      <c r="Z30" s="20" t="s">
        <v>16</v>
      </c>
      <c r="AA30" s="20" t="s">
        <v>16</v>
      </c>
      <c r="AB30" s="20" t="s">
        <v>16</v>
      </c>
      <c r="AC30" s="20" t="s">
        <v>16</v>
      </c>
      <c r="AD30" s="20" t="s">
        <v>4275</v>
      </c>
      <c r="AE30" s="20" t="s">
        <v>4267</v>
      </c>
      <c r="AF30" s="20" t="s">
        <v>16</v>
      </c>
      <c r="AG30" s="20" t="s">
        <v>16</v>
      </c>
      <c r="AH30" s="20" t="s">
        <v>4276</v>
      </c>
      <c r="AI30" s="20" t="s">
        <v>2983</v>
      </c>
      <c r="AJ30" s="20" t="s">
        <v>16</v>
      </c>
      <c r="AK30" s="20" t="s">
        <v>16</v>
      </c>
      <c r="AL30" s="20" t="s">
        <v>2983</v>
      </c>
      <c r="AM30" s="20" t="s">
        <v>16</v>
      </c>
      <c r="AN30" s="20" t="s">
        <v>16</v>
      </c>
      <c r="AO30" s="20" t="s">
        <v>2983</v>
      </c>
      <c r="AP30" s="20" t="s">
        <v>16</v>
      </c>
      <c r="AQ30" s="20">
        <f t="shared" si="1"/>
        <v>1</v>
      </c>
      <c r="AR30" s="20">
        <v>68.09</v>
      </c>
    </row>
    <row r="31" spans="1:44" ht="13.5" customHeight="1" x14ac:dyDescent="0.2">
      <c r="A31" s="20" t="s">
        <v>4277</v>
      </c>
      <c r="B31" s="20" t="s">
        <v>4278</v>
      </c>
      <c r="C31" s="20" t="s">
        <v>4279</v>
      </c>
      <c r="D31" s="20" t="s">
        <v>16</v>
      </c>
      <c r="E31" s="20">
        <f t="shared" si="0"/>
        <v>1</v>
      </c>
      <c r="F31" s="20" t="s">
        <v>194</v>
      </c>
      <c r="G31" s="20">
        <v>2110</v>
      </c>
      <c r="H31" s="20" t="s">
        <v>1381</v>
      </c>
      <c r="I31" s="20" t="s">
        <v>4280</v>
      </c>
      <c r="J31" s="20" t="s">
        <v>4804</v>
      </c>
      <c r="K31" s="20">
        <v>64100000</v>
      </c>
      <c r="L31" s="20">
        <v>64100000</v>
      </c>
      <c r="M31" s="20" t="s">
        <v>4270</v>
      </c>
      <c r="N31" s="20" t="s">
        <v>4281</v>
      </c>
      <c r="O31" s="20">
        <v>46101</v>
      </c>
      <c r="P31" s="20" t="s">
        <v>16</v>
      </c>
      <c r="Q31" s="20" t="s">
        <v>4281</v>
      </c>
      <c r="R31" s="20">
        <v>64100000</v>
      </c>
      <c r="S31" s="20" t="s">
        <v>4277</v>
      </c>
      <c r="T31" s="20" t="s">
        <v>4282</v>
      </c>
      <c r="U31" s="20" t="s">
        <v>4283</v>
      </c>
      <c r="V31" s="20">
        <v>1461</v>
      </c>
      <c r="W31" s="20" t="s">
        <v>4284</v>
      </c>
      <c r="X31" s="20">
        <v>1</v>
      </c>
      <c r="Y31" s="20">
        <v>1</v>
      </c>
      <c r="Z31" s="20" t="s">
        <v>4285</v>
      </c>
      <c r="AA31" s="20">
        <v>11000</v>
      </c>
      <c r="AB31" s="20" t="s">
        <v>500</v>
      </c>
      <c r="AC31" s="20" t="s">
        <v>4286</v>
      </c>
      <c r="AD31" s="20" t="s">
        <v>4287</v>
      </c>
      <c r="AE31" s="20" t="s">
        <v>4278</v>
      </c>
      <c r="AF31" s="20" t="s">
        <v>16</v>
      </c>
      <c r="AG31" s="20" t="s">
        <v>16</v>
      </c>
      <c r="AH31" s="20" t="s">
        <v>4288</v>
      </c>
      <c r="AI31" s="20" t="s">
        <v>16</v>
      </c>
      <c r="AJ31" s="20" t="s">
        <v>16</v>
      </c>
      <c r="AK31" s="20" t="s">
        <v>16</v>
      </c>
      <c r="AL31" s="20" t="s">
        <v>16</v>
      </c>
      <c r="AM31" s="20" t="s">
        <v>16</v>
      </c>
      <c r="AN31" s="20" t="s">
        <v>16</v>
      </c>
      <c r="AO31" s="20" t="s">
        <v>16</v>
      </c>
      <c r="AP31" s="20" t="s">
        <v>16</v>
      </c>
      <c r="AQ31" s="20">
        <f t="shared" si="1"/>
        <v>1</v>
      </c>
      <c r="AR31" s="20">
        <v>100</v>
      </c>
    </row>
    <row r="32" spans="1:44" ht="13.5" customHeight="1" x14ac:dyDescent="0.2">
      <c r="A32" s="20" t="s">
        <v>4289</v>
      </c>
      <c r="B32" s="20" t="s">
        <v>4250</v>
      </c>
      <c r="C32" s="20" t="s">
        <v>4251</v>
      </c>
      <c r="D32" s="20" t="s">
        <v>16</v>
      </c>
      <c r="E32" s="20">
        <f t="shared" si="0"/>
        <v>2</v>
      </c>
      <c r="F32" s="20" t="s">
        <v>194</v>
      </c>
      <c r="G32" s="20">
        <v>6220</v>
      </c>
      <c r="H32" s="20" t="s">
        <v>358</v>
      </c>
      <c r="I32" s="20" t="s">
        <v>4290</v>
      </c>
      <c r="J32" s="20" t="s">
        <v>4804</v>
      </c>
      <c r="K32" s="20">
        <v>22440896.399999999</v>
      </c>
      <c r="L32" s="20">
        <v>28800000</v>
      </c>
      <c r="M32" s="20" t="s">
        <v>4109</v>
      </c>
      <c r="N32" s="20" t="s">
        <v>4153</v>
      </c>
      <c r="O32" s="20">
        <v>46101</v>
      </c>
      <c r="P32" s="20" t="s">
        <v>3986</v>
      </c>
      <c r="Q32" s="20" t="s">
        <v>4291</v>
      </c>
      <c r="R32" s="20">
        <v>28800000</v>
      </c>
      <c r="S32" s="20" t="s">
        <v>16</v>
      </c>
      <c r="T32" s="20" t="s">
        <v>967</v>
      </c>
      <c r="U32" s="20" t="s">
        <v>371</v>
      </c>
      <c r="V32" s="20">
        <v>259</v>
      </c>
      <c r="W32" s="20" t="s">
        <v>4292</v>
      </c>
      <c r="X32" s="20">
        <v>1</v>
      </c>
      <c r="Y32" s="20">
        <v>0</v>
      </c>
      <c r="Z32" s="20" t="s">
        <v>4255</v>
      </c>
      <c r="AA32" s="20">
        <v>54060</v>
      </c>
      <c r="AB32" s="20" t="s">
        <v>4293</v>
      </c>
      <c r="AC32" s="20" t="s">
        <v>4294</v>
      </c>
      <c r="AD32" s="20" t="s">
        <v>4295</v>
      </c>
      <c r="AE32" s="20" t="s">
        <v>4250</v>
      </c>
      <c r="AF32" s="20" t="s">
        <v>16</v>
      </c>
      <c r="AG32" s="20" t="s">
        <v>16</v>
      </c>
      <c r="AH32" s="20" t="s">
        <v>4296</v>
      </c>
      <c r="AI32" s="20" t="s">
        <v>16</v>
      </c>
      <c r="AJ32" s="20" t="s">
        <v>16</v>
      </c>
      <c r="AK32" s="20" t="s">
        <v>16</v>
      </c>
      <c r="AL32" s="20" t="s">
        <v>16</v>
      </c>
      <c r="AM32" s="20" t="s">
        <v>16</v>
      </c>
      <c r="AN32" s="20" t="s">
        <v>16</v>
      </c>
      <c r="AO32" s="20" t="s">
        <v>16</v>
      </c>
      <c r="AP32" s="20" t="s">
        <v>16</v>
      </c>
      <c r="AQ32" s="20">
        <f t="shared" si="1"/>
        <v>2</v>
      </c>
      <c r="AR32" s="20">
        <v>100</v>
      </c>
    </row>
    <row r="33" spans="1:51" ht="13.5" customHeight="1" x14ac:dyDescent="0.2">
      <c r="A33" s="20" t="s">
        <v>4297</v>
      </c>
      <c r="B33" s="20" t="s">
        <v>3675</v>
      </c>
      <c r="C33" s="20" t="s">
        <v>4199</v>
      </c>
      <c r="D33" s="20" t="s">
        <v>16</v>
      </c>
      <c r="E33" s="20">
        <f t="shared" si="0"/>
        <v>2</v>
      </c>
      <c r="F33" s="20" t="s">
        <v>194</v>
      </c>
      <c r="G33" s="20">
        <v>6220</v>
      </c>
      <c r="H33" s="20" t="s">
        <v>358</v>
      </c>
      <c r="I33" s="20" t="s">
        <v>4298</v>
      </c>
      <c r="J33" s="20" t="s">
        <v>4804</v>
      </c>
      <c r="K33" s="20">
        <v>152849934</v>
      </c>
      <c r="L33" s="20">
        <v>177305923.40000001</v>
      </c>
      <c r="M33" s="20" t="s">
        <v>4109</v>
      </c>
      <c r="N33" s="20" t="s">
        <v>4153</v>
      </c>
      <c r="O33" s="20">
        <v>46101</v>
      </c>
      <c r="P33" s="20" t="s">
        <v>3986</v>
      </c>
      <c r="Q33" s="20" t="s">
        <v>4299</v>
      </c>
      <c r="R33" s="20">
        <v>177305923.40000001</v>
      </c>
      <c r="S33" s="20" t="s">
        <v>16</v>
      </c>
      <c r="T33" s="20" t="s">
        <v>4046</v>
      </c>
      <c r="U33" s="20" t="s">
        <v>558</v>
      </c>
      <c r="V33" s="20">
        <v>579</v>
      </c>
      <c r="W33" s="20" t="s">
        <v>4300</v>
      </c>
      <c r="X33" s="20">
        <v>1</v>
      </c>
      <c r="Y33" s="20">
        <v>0</v>
      </c>
      <c r="Z33" s="20" t="s">
        <v>4301</v>
      </c>
      <c r="AA33" s="20">
        <v>4510</v>
      </c>
      <c r="AB33" s="20" t="s">
        <v>4035</v>
      </c>
      <c r="AC33" s="20" t="s">
        <v>4302</v>
      </c>
      <c r="AD33" s="20" t="s">
        <v>3676</v>
      </c>
      <c r="AE33" s="20" t="s">
        <v>4205</v>
      </c>
      <c r="AF33" s="20" t="s">
        <v>16</v>
      </c>
      <c r="AG33" s="20" t="s">
        <v>16</v>
      </c>
      <c r="AH33" s="20" t="s">
        <v>4303</v>
      </c>
      <c r="AI33" s="20" t="s">
        <v>16</v>
      </c>
      <c r="AJ33" s="20" t="s">
        <v>16</v>
      </c>
      <c r="AK33" s="20" t="s">
        <v>16</v>
      </c>
      <c r="AL33" s="20" t="s">
        <v>16</v>
      </c>
      <c r="AM33" s="20" t="s">
        <v>16</v>
      </c>
      <c r="AN33" s="20" t="s">
        <v>16</v>
      </c>
      <c r="AO33" s="20" t="s">
        <v>4304</v>
      </c>
      <c r="AP33" s="20">
        <v>152849934</v>
      </c>
      <c r="AQ33" s="20">
        <f t="shared" si="1"/>
        <v>2</v>
      </c>
      <c r="AR33" s="20">
        <v>100</v>
      </c>
    </row>
    <row r="34" spans="1:51" ht="13.5" customHeight="1" x14ac:dyDescent="0.2">
      <c r="A34" s="20" t="s">
        <v>4305</v>
      </c>
      <c r="B34" s="20" t="s">
        <v>4306</v>
      </c>
      <c r="C34" s="20" t="s">
        <v>4307</v>
      </c>
      <c r="D34" s="20" t="s">
        <v>16</v>
      </c>
      <c r="E34" s="20">
        <f t="shared" si="0"/>
        <v>1</v>
      </c>
      <c r="F34" s="20" t="s">
        <v>194</v>
      </c>
      <c r="G34" s="20">
        <v>6220</v>
      </c>
      <c r="H34" s="20" t="s">
        <v>358</v>
      </c>
      <c r="I34" s="20" t="s">
        <v>4308</v>
      </c>
      <c r="J34" s="20" t="s">
        <v>4095</v>
      </c>
      <c r="K34" s="20" t="s">
        <v>16</v>
      </c>
      <c r="L34" s="20" t="s">
        <v>16</v>
      </c>
      <c r="M34" s="20" t="s">
        <v>4000</v>
      </c>
      <c r="N34" s="20" t="s">
        <v>4309</v>
      </c>
      <c r="O34" s="20">
        <v>46101</v>
      </c>
      <c r="P34" s="20" t="s">
        <v>4111</v>
      </c>
      <c r="Q34" s="20" t="s">
        <v>4309</v>
      </c>
      <c r="R34" s="20" t="s">
        <v>16</v>
      </c>
      <c r="S34" s="20" t="s">
        <v>16</v>
      </c>
      <c r="T34" s="20" t="s">
        <v>4310</v>
      </c>
      <c r="U34" s="20" t="s">
        <v>4311</v>
      </c>
      <c r="V34" s="20">
        <v>1665</v>
      </c>
      <c r="W34" s="20" t="s">
        <v>4312</v>
      </c>
      <c r="X34" s="20">
        <v>0</v>
      </c>
      <c r="Y34" s="20">
        <v>1</v>
      </c>
      <c r="Z34" s="20" t="s">
        <v>4313</v>
      </c>
      <c r="AA34" s="20">
        <v>76703</v>
      </c>
      <c r="AB34" s="20" t="s">
        <v>4314</v>
      </c>
      <c r="AC34" s="20" t="s">
        <v>4315</v>
      </c>
      <c r="AD34" s="20" t="s">
        <v>4316</v>
      </c>
      <c r="AE34" s="20" t="s">
        <v>4306</v>
      </c>
      <c r="AF34" s="20" t="s">
        <v>16</v>
      </c>
      <c r="AG34" s="20" t="s">
        <v>16</v>
      </c>
      <c r="AH34" s="20" t="s">
        <v>4317</v>
      </c>
      <c r="AI34" s="20" t="s">
        <v>16</v>
      </c>
      <c r="AJ34" s="20" t="s">
        <v>16</v>
      </c>
      <c r="AK34" s="20" t="s">
        <v>16</v>
      </c>
      <c r="AL34" s="20" t="s">
        <v>16</v>
      </c>
      <c r="AM34" s="20" t="s">
        <v>16</v>
      </c>
      <c r="AN34" s="20" t="s">
        <v>16</v>
      </c>
      <c r="AO34" s="20" t="s">
        <v>16</v>
      </c>
      <c r="AP34" s="20" t="s">
        <v>16</v>
      </c>
      <c r="AQ34" s="20">
        <f t="shared" si="1"/>
        <v>1</v>
      </c>
      <c r="AR34" s="20">
        <v>0</v>
      </c>
    </row>
    <row r="35" spans="1:51" ht="13.5" customHeight="1" x14ac:dyDescent="0.2">
      <c r="A35" s="20" t="s">
        <v>4318</v>
      </c>
      <c r="B35" s="20" t="s">
        <v>4319</v>
      </c>
      <c r="C35" s="20" t="s">
        <v>4320</v>
      </c>
      <c r="D35" s="20" t="s">
        <v>4321</v>
      </c>
      <c r="E35" s="20">
        <f t="shared" si="0"/>
        <v>1</v>
      </c>
      <c r="F35" s="20" t="s">
        <v>194</v>
      </c>
      <c r="G35" s="20">
        <v>6220</v>
      </c>
      <c r="H35" s="20" t="s">
        <v>358</v>
      </c>
      <c r="I35" s="20" t="s">
        <v>4322</v>
      </c>
      <c r="J35" s="20" t="s">
        <v>4095</v>
      </c>
      <c r="K35" s="20" t="s">
        <v>16</v>
      </c>
      <c r="L35" s="20" t="s">
        <v>16</v>
      </c>
      <c r="M35" s="20" t="s">
        <v>4057</v>
      </c>
      <c r="N35" s="20" t="s">
        <v>4323</v>
      </c>
      <c r="O35" s="20">
        <v>46101</v>
      </c>
      <c r="P35" s="20" t="s">
        <v>4111</v>
      </c>
      <c r="Q35" s="20" t="s">
        <v>4323</v>
      </c>
      <c r="R35" s="20" t="s">
        <v>16</v>
      </c>
      <c r="S35" s="20" t="s">
        <v>16</v>
      </c>
      <c r="T35" s="20" t="s">
        <v>4134</v>
      </c>
      <c r="U35" s="20" t="s">
        <v>4311</v>
      </c>
      <c r="V35" s="20">
        <v>1735</v>
      </c>
      <c r="W35" s="20" t="s">
        <v>4324</v>
      </c>
      <c r="X35" s="20" t="s">
        <v>16</v>
      </c>
      <c r="Y35" s="20" t="s">
        <v>16</v>
      </c>
      <c r="Z35" s="20" t="s">
        <v>4325</v>
      </c>
      <c r="AA35" s="20">
        <v>3240</v>
      </c>
      <c r="AB35" s="20" t="s">
        <v>1488</v>
      </c>
      <c r="AC35" s="20" t="s">
        <v>4326</v>
      </c>
      <c r="AD35" s="20" t="s">
        <v>4327</v>
      </c>
      <c r="AE35" s="20" t="s">
        <v>4328</v>
      </c>
      <c r="AF35" s="20" t="s">
        <v>16</v>
      </c>
      <c r="AG35" s="20" t="s">
        <v>16</v>
      </c>
      <c r="AH35" s="20" t="s">
        <v>4329</v>
      </c>
      <c r="AI35" s="20" t="s">
        <v>16</v>
      </c>
      <c r="AJ35" s="20" t="s">
        <v>16</v>
      </c>
      <c r="AK35" s="20" t="s">
        <v>16</v>
      </c>
      <c r="AL35" s="20" t="s">
        <v>16</v>
      </c>
      <c r="AM35" s="20" t="s">
        <v>16</v>
      </c>
      <c r="AN35" s="20" t="s">
        <v>16</v>
      </c>
      <c r="AO35" s="20" t="s">
        <v>16</v>
      </c>
      <c r="AP35" s="20" t="s">
        <v>16</v>
      </c>
      <c r="AQ35" s="20">
        <f t="shared" si="1"/>
        <v>1</v>
      </c>
      <c r="AR35" s="20">
        <v>0</v>
      </c>
    </row>
    <row r="36" spans="1:51" ht="13.5" customHeight="1" x14ac:dyDescent="0.2">
      <c r="A36" s="20" t="s">
        <v>4330</v>
      </c>
      <c r="B36" s="20" t="s">
        <v>4331</v>
      </c>
      <c r="C36" s="20" t="s">
        <v>4332</v>
      </c>
      <c r="D36" s="20" t="s">
        <v>16</v>
      </c>
      <c r="E36" s="20">
        <f t="shared" si="0"/>
        <v>2</v>
      </c>
      <c r="F36" s="20" t="s">
        <v>194</v>
      </c>
      <c r="G36" s="20">
        <v>6220</v>
      </c>
      <c r="H36" s="20" t="s">
        <v>358</v>
      </c>
      <c r="I36" s="20" t="s">
        <v>4333</v>
      </c>
      <c r="J36" s="20" t="s">
        <v>4095</v>
      </c>
      <c r="K36" s="20" t="s">
        <v>16</v>
      </c>
      <c r="L36" s="20" t="s">
        <v>16</v>
      </c>
      <c r="M36" s="20" t="s">
        <v>4057</v>
      </c>
      <c r="N36" s="20" t="s">
        <v>4334</v>
      </c>
      <c r="O36" s="20">
        <v>46101</v>
      </c>
      <c r="P36" s="20" t="s">
        <v>3986</v>
      </c>
      <c r="Q36" s="20" t="s">
        <v>4334</v>
      </c>
      <c r="R36" s="20" t="s">
        <v>16</v>
      </c>
      <c r="S36" s="20" t="s">
        <v>16</v>
      </c>
      <c r="T36" s="20" t="s">
        <v>4335</v>
      </c>
      <c r="U36" s="20" t="s">
        <v>4336</v>
      </c>
      <c r="V36" s="20">
        <v>5940</v>
      </c>
      <c r="W36" s="20" t="s">
        <v>4337</v>
      </c>
      <c r="X36" s="20" t="s">
        <v>16</v>
      </c>
      <c r="Y36" s="20">
        <v>0</v>
      </c>
      <c r="Z36" s="20" t="s">
        <v>4338</v>
      </c>
      <c r="AA36" s="20">
        <v>8040</v>
      </c>
      <c r="AB36" s="20" t="s">
        <v>1838</v>
      </c>
      <c r="AC36" s="20" t="s">
        <v>4339</v>
      </c>
      <c r="AD36" s="20" t="s">
        <v>16</v>
      </c>
      <c r="AE36" s="20" t="s">
        <v>4331</v>
      </c>
      <c r="AF36" s="20" t="s">
        <v>16</v>
      </c>
      <c r="AG36" s="20" t="s">
        <v>16</v>
      </c>
      <c r="AH36" s="20" t="s">
        <v>4340</v>
      </c>
      <c r="AI36" s="20" t="s">
        <v>16</v>
      </c>
      <c r="AJ36" s="20" t="s">
        <v>16</v>
      </c>
      <c r="AK36" s="20" t="s">
        <v>16</v>
      </c>
      <c r="AL36" s="20" t="s">
        <v>16</v>
      </c>
      <c r="AM36" s="20" t="s">
        <v>16</v>
      </c>
      <c r="AN36" s="20" t="s">
        <v>16</v>
      </c>
      <c r="AO36" s="20" t="s">
        <v>16</v>
      </c>
      <c r="AP36" s="20" t="s">
        <v>16</v>
      </c>
      <c r="AQ36" s="20">
        <f t="shared" si="1"/>
        <v>2</v>
      </c>
      <c r="AR36" s="20">
        <v>100</v>
      </c>
    </row>
    <row r="37" spans="1:51" ht="13.5" customHeight="1" x14ac:dyDescent="0.2">
      <c r="A37" s="20" t="s">
        <v>4341</v>
      </c>
      <c r="B37" s="20" t="s">
        <v>3996</v>
      </c>
      <c r="C37" s="20" t="s">
        <v>3997</v>
      </c>
      <c r="D37" s="20" t="s">
        <v>16</v>
      </c>
      <c r="E37" s="20">
        <f t="shared" si="0"/>
        <v>11</v>
      </c>
      <c r="F37" s="20" t="s">
        <v>194</v>
      </c>
      <c r="G37" s="20">
        <v>3190</v>
      </c>
      <c r="H37" s="20" t="s">
        <v>1534</v>
      </c>
      <c r="I37" s="20" t="s">
        <v>4342</v>
      </c>
      <c r="J37" s="20" t="s">
        <v>4095</v>
      </c>
      <c r="K37" s="20" t="s">
        <v>16</v>
      </c>
      <c r="L37" s="20" t="s">
        <v>16</v>
      </c>
      <c r="M37" s="20" t="s">
        <v>16</v>
      </c>
      <c r="N37" s="20" t="s">
        <v>4343</v>
      </c>
      <c r="O37" s="20">
        <v>46101</v>
      </c>
      <c r="P37" s="20" t="s">
        <v>16</v>
      </c>
      <c r="Q37" s="20" t="s">
        <v>4343</v>
      </c>
      <c r="R37" s="20" t="s">
        <v>16</v>
      </c>
      <c r="S37" s="20" t="s">
        <v>16</v>
      </c>
      <c r="T37" s="20" t="s">
        <v>4155</v>
      </c>
      <c r="U37" s="20" t="s">
        <v>3989</v>
      </c>
      <c r="V37" s="20">
        <v>974</v>
      </c>
      <c r="W37" s="20" t="s">
        <v>4344</v>
      </c>
      <c r="X37" s="20">
        <v>0</v>
      </c>
      <c r="Y37" s="20">
        <v>0</v>
      </c>
      <c r="Z37" s="20" t="s">
        <v>329</v>
      </c>
      <c r="AA37" s="20">
        <v>6000</v>
      </c>
      <c r="AB37" s="20" t="s">
        <v>695</v>
      </c>
      <c r="AC37" s="20" t="s">
        <v>4345</v>
      </c>
      <c r="AD37" s="20" t="s">
        <v>4007</v>
      </c>
      <c r="AE37" s="20" t="s">
        <v>3996</v>
      </c>
      <c r="AF37" s="20" t="s">
        <v>16</v>
      </c>
      <c r="AG37" s="20" t="s">
        <v>16</v>
      </c>
      <c r="AH37" s="20" t="s">
        <v>4346</v>
      </c>
      <c r="AI37" s="20" t="s">
        <v>16</v>
      </c>
      <c r="AJ37" s="20" t="s">
        <v>16</v>
      </c>
      <c r="AK37" s="20" t="s">
        <v>16</v>
      </c>
      <c r="AL37" s="20" t="s">
        <v>16</v>
      </c>
      <c r="AM37" s="20" t="s">
        <v>16</v>
      </c>
      <c r="AN37" s="20" t="s">
        <v>16</v>
      </c>
      <c r="AO37" s="20" t="s">
        <v>16</v>
      </c>
      <c r="AP37" s="20" t="s">
        <v>16</v>
      </c>
      <c r="AQ37" s="20">
        <f t="shared" si="1"/>
        <v>11</v>
      </c>
      <c r="AR37" s="20">
        <v>0</v>
      </c>
    </row>
    <row r="38" spans="1:51" ht="13.5" customHeight="1" x14ac:dyDescent="0.2">
      <c r="A38" s="20" t="s">
        <v>4347</v>
      </c>
      <c r="B38" s="20" t="s">
        <v>4348</v>
      </c>
      <c r="C38" s="20" t="s">
        <v>4349</v>
      </c>
      <c r="D38" s="20" t="s">
        <v>16</v>
      </c>
      <c r="E38" s="20">
        <f t="shared" si="0"/>
        <v>1</v>
      </c>
      <c r="F38" s="20" t="s">
        <v>194</v>
      </c>
      <c r="G38" s="20">
        <v>6220</v>
      </c>
      <c r="H38" s="20" t="s">
        <v>358</v>
      </c>
      <c r="I38" s="20" t="s">
        <v>4350</v>
      </c>
      <c r="J38" s="20" t="s">
        <v>4095</v>
      </c>
      <c r="K38" s="20" t="s">
        <v>16</v>
      </c>
      <c r="L38" s="20" t="s">
        <v>16</v>
      </c>
      <c r="M38" s="20" t="s">
        <v>16</v>
      </c>
      <c r="N38" s="20" t="s">
        <v>4351</v>
      </c>
      <c r="O38" s="20">
        <v>46101</v>
      </c>
      <c r="P38" s="20" t="s">
        <v>3986</v>
      </c>
      <c r="Q38" s="20" t="s">
        <v>4351</v>
      </c>
      <c r="R38" s="20" t="s">
        <v>16</v>
      </c>
      <c r="S38" s="20" t="s">
        <v>16</v>
      </c>
      <c r="T38" s="20" t="s">
        <v>4352</v>
      </c>
      <c r="U38" s="20" t="s">
        <v>4353</v>
      </c>
      <c r="V38" s="20">
        <v>3779</v>
      </c>
      <c r="W38" s="20" t="s">
        <v>4354</v>
      </c>
      <c r="X38" s="20" t="s">
        <v>16</v>
      </c>
      <c r="Y38" s="20">
        <v>0</v>
      </c>
      <c r="Z38" s="20" t="s">
        <v>4355</v>
      </c>
      <c r="AA38" s="20">
        <v>6000</v>
      </c>
      <c r="AB38" s="20" t="s">
        <v>695</v>
      </c>
      <c r="AC38" s="20" t="s">
        <v>4356</v>
      </c>
      <c r="AD38" s="20" t="s">
        <v>3676</v>
      </c>
      <c r="AE38" s="20" t="s">
        <v>4357</v>
      </c>
      <c r="AF38" s="20" t="s">
        <v>16</v>
      </c>
      <c r="AG38" s="20" t="s">
        <v>16</v>
      </c>
      <c r="AH38" s="20" t="s">
        <v>4358</v>
      </c>
      <c r="AI38" s="20" t="s">
        <v>2983</v>
      </c>
      <c r="AJ38" s="20" t="s">
        <v>16</v>
      </c>
      <c r="AK38" s="20" t="s">
        <v>16</v>
      </c>
      <c r="AL38" s="20" t="s">
        <v>2983</v>
      </c>
      <c r="AM38" s="20" t="s">
        <v>16</v>
      </c>
      <c r="AN38" s="20" t="s">
        <v>16</v>
      </c>
      <c r="AO38" s="20" t="s">
        <v>2983</v>
      </c>
      <c r="AP38" s="20" t="s">
        <v>16</v>
      </c>
      <c r="AQ38" s="20">
        <f t="shared" si="1"/>
        <v>1</v>
      </c>
      <c r="AR38" s="20">
        <v>0</v>
      </c>
    </row>
    <row r="39" spans="1:51" ht="13.5" customHeight="1" x14ac:dyDescent="0.2">
      <c r="A39" s="20" t="s">
        <v>4359</v>
      </c>
      <c r="B39" s="20" t="s">
        <v>4331</v>
      </c>
      <c r="C39" s="20" t="s">
        <v>4332</v>
      </c>
      <c r="D39" s="20" t="s">
        <v>16</v>
      </c>
      <c r="E39" s="20">
        <f t="shared" si="0"/>
        <v>2</v>
      </c>
      <c r="F39" s="20" t="s">
        <v>194</v>
      </c>
      <c r="G39" s="20">
        <v>6220</v>
      </c>
      <c r="H39" s="20" t="s">
        <v>358</v>
      </c>
      <c r="I39" s="20" t="s">
        <v>4360</v>
      </c>
      <c r="J39" s="20" t="s">
        <v>4095</v>
      </c>
      <c r="K39" s="20" t="s">
        <v>16</v>
      </c>
      <c r="L39" s="20" t="s">
        <v>16</v>
      </c>
      <c r="M39" s="20" t="s">
        <v>4057</v>
      </c>
      <c r="N39" s="20" t="s">
        <v>4361</v>
      </c>
      <c r="O39" s="20">
        <v>46101</v>
      </c>
      <c r="P39" s="20" t="s">
        <v>3986</v>
      </c>
      <c r="Q39" s="20" t="s">
        <v>4361</v>
      </c>
      <c r="R39" s="20" t="s">
        <v>16</v>
      </c>
      <c r="S39" s="20" t="s">
        <v>16</v>
      </c>
      <c r="T39" s="20" t="s">
        <v>4352</v>
      </c>
      <c r="U39" s="20" t="s">
        <v>3989</v>
      </c>
      <c r="V39" s="20">
        <v>780</v>
      </c>
      <c r="W39" s="20" t="s">
        <v>4362</v>
      </c>
      <c r="X39" s="20" t="s">
        <v>16</v>
      </c>
      <c r="Y39" s="20">
        <v>0</v>
      </c>
      <c r="Z39" s="20" t="s">
        <v>4363</v>
      </c>
      <c r="AA39" s="20">
        <v>4340</v>
      </c>
      <c r="AB39" s="20" t="s">
        <v>4035</v>
      </c>
      <c r="AC39" s="20" t="s">
        <v>4364</v>
      </c>
      <c r="AD39" s="20" t="s">
        <v>4365</v>
      </c>
      <c r="AE39" s="20" t="s">
        <v>4331</v>
      </c>
      <c r="AF39" s="20" t="s">
        <v>16</v>
      </c>
      <c r="AG39" s="20" t="s">
        <v>16</v>
      </c>
      <c r="AH39" s="20" t="s">
        <v>4366</v>
      </c>
      <c r="AI39" s="20" t="s">
        <v>16</v>
      </c>
      <c r="AJ39" s="20" t="s">
        <v>16</v>
      </c>
      <c r="AK39" s="20" t="s">
        <v>16</v>
      </c>
      <c r="AL39" s="20" t="s">
        <v>16</v>
      </c>
      <c r="AM39" s="20" t="s">
        <v>16</v>
      </c>
      <c r="AN39" s="20" t="s">
        <v>16</v>
      </c>
      <c r="AO39" s="20" t="s">
        <v>16</v>
      </c>
      <c r="AP39" s="20" t="s">
        <v>16</v>
      </c>
      <c r="AQ39" s="20">
        <f t="shared" si="1"/>
        <v>2</v>
      </c>
      <c r="AR39" s="20">
        <v>100</v>
      </c>
    </row>
    <row r="40" spans="1:51" ht="13.5" customHeight="1" x14ac:dyDescent="0.2">
      <c r="A40" s="20" t="s">
        <v>4367</v>
      </c>
      <c r="B40" s="20" t="s">
        <v>4106</v>
      </c>
      <c r="C40" s="20" t="s">
        <v>4107</v>
      </c>
      <c r="D40" s="20" t="s">
        <v>16</v>
      </c>
      <c r="E40" s="20">
        <f t="shared" si="0"/>
        <v>2</v>
      </c>
      <c r="F40" s="20" t="s">
        <v>194</v>
      </c>
      <c r="G40" s="20">
        <v>6220</v>
      </c>
      <c r="H40" s="20" t="s">
        <v>358</v>
      </c>
      <c r="I40" s="20" t="s">
        <v>4368</v>
      </c>
      <c r="J40" s="20" t="s">
        <v>4095</v>
      </c>
      <c r="K40" s="20" t="s">
        <v>16</v>
      </c>
      <c r="L40" s="20" t="s">
        <v>16</v>
      </c>
      <c r="M40" s="20" t="s">
        <v>4057</v>
      </c>
      <c r="N40" s="20" t="s">
        <v>4369</v>
      </c>
      <c r="O40" s="20">
        <v>46101</v>
      </c>
      <c r="P40" s="20" t="s">
        <v>4111</v>
      </c>
      <c r="Q40" s="20" t="s">
        <v>4369</v>
      </c>
      <c r="R40" s="20" t="s">
        <v>16</v>
      </c>
      <c r="S40" s="20" t="s">
        <v>16</v>
      </c>
      <c r="T40" s="20" t="s">
        <v>4370</v>
      </c>
      <c r="U40" s="20" t="s">
        <v>3989</v>
      </c>
      <c r="V40" s="20">
        <v>660</v>
      </c>
      <c r="W40" s="20" t="s">
        <v>4371</v>
      </c>
      <c r="X40" s="20">
        <v>0</v>
      </c>
      <c r="Y40" s="20">
        <v>0</v>
      </c>
      <c r="Z40" s="20" t="s">
        <v>4372</v>
      </c>
      <c r="AA40" s="20">
        <v>66455</v>
      </c>
      <c r="AB40" s="20" t="s">
        <v>4373</v>
      </c>
      <c r="AC40" s="20" t="s">
        <v>4374</v>
      </c>
      <c r="AD40" s="20" t="s">
        <v>4118</v>
      </c>
      <c r="AE40" s="20" t="s">
        <v>4106</v>
      </c>
      <c r="AF40" s="20" t="s">
        <v>16</v>
      </c>
      <c r="AG40" s="20" t="s">
        <v>16</v>
      </c>
      <c r="AH40" s="20" t="s">
        <v>4375</v>
      </c>
      <c r="AI40" s="20" t="s">
        <v>16</v>
      </c>
      <c r="AJ40" s="20" t="s">
        <v>16</v>
      </c>
      <c r="AK40" s="20" t="s">
        <v>16</v>
      </c>
      <c r="AL40" s="20" t="s">
        <v>16</v>
      </c>
      <c r="AM40" s="20" t="s">
        <v>16</v>
      </c>
      <c r="AN40" s="20" t="s">
        <v>16</v>
      </c>
      <c r="AO40" s="20" t="s">
        <v>16</v>
      </c>
      <c r="AP40" s="20" t="s">
        <v>16</v>
      </c>
      <c r="AQ40" s="20">
        <f t="shared" si="1"/>
        <v>2</v>
      </c>
      <c r="AR40" s="20">
        <v>100</v>
      </c>
    </row>
    <row r="41" spans="1:51" ht="13.5" customHeight="1" thickBot="1" x14ac:dyDescent="0.25">
      <c r="A41" s="20" t="s">
        <v>4376</v>
      </c>
      <c r="B41" s="20" t="s">
        <v>4041</v>
      </c>
      <c r="C41" s="20" t="s">
        <v>4042</v>
      </c>
      <c r="D41" s="20" t="s">
        <v>4377</v>
      </c>
      <c r="E41" s="20">
        <f t="shared" si="0"/>
        <v>11</v>
      </c>
      <c r="F41" s="20" t="s">
        <v>194</v>
      </c>
      <c r="G41" s="20">
        <v>6220</v>
      </c>
      <c r="H41" s="20" t="s">
        <v>358</v>
      </c>
      <c r="I41" s="20" t="s">
        <v>4378</v>
      </c>
      <c r="J41" s="20" t="s">
        <v>4804</v>
      </c>
      <c r="K41" s="20">
        <v>2325000</v>
      </c>
      <c r="L41" s="20">
        <v>2325000</v>
      </c>
      <c r="M41" s="20" t="s">
        <v>4109</v>
      </c>
      <c r="N41" s="20" t="s">
        <v>4153</v>
      </c>
      <c r="O41" s="20">
        <v>46101</v>
      </c>
      <c r="P41" s="20" t="s">
        <v>16</v>
      </c>
      <c r="Q41" s="20" t="s">
        <v>4379</v>
      </c>
      <c r="R41" s="20">
        <v>2325000</v>
      </c>
      <c r="S41" s="20" t="s">
        <v>16</v>
      </c>
      <c r="T41" s="20" t="s">
        <v>4155</v>
      </c>
      <c r="U41" s="20" t="s">
        <v>334</v>
      </c>
      <c r="V41" s="20">
        <v>46</v>
      </c>
      <c r="W41" s="20" t="s">
        <v>4380</v>
      </c>
      <c r="X41" s="20">
        <v>1</v>
      </c>
      <c r="Y41" s="20">
        <v>0</v>
      </c>
      <c r="Z41" s="20" t="s">
        <v>4157</v>
      </c>
      <c r="AA41" s="20">
        <v>7738</v>
      </c>
      <c r="AB41" s="20" t="s">
        <v>1327</v>
      </c>
      <c r="AC41" s="20" t="s">
        <v>4381</v>
      </c>
      <c r="AD41" s="20" t="s">
        <v>4051</v>
      </c>
      <c r="AE41" s="20" t="s">
        <v>4382</v>
      </c>
      <c r="AF41" s="20" t="s">
        <v>16</v>
      </c>
      <c r="AG41" s="20" t="s">
        <v>16</v>
      </c>
      <c r="AH41" s="20" t="s">
        <v>4383</v>
      </c>
      <c r="AI41" s="20" t="s">
        <v>4384</v>
      </c>
      <c r="AJ41" s="20">
        <v>2</v>
      </c>
      <c r="AK41" s="20">
        <v>2325000</v>
      </c>
      <c r="AL41" s="20" t="s">
        <v>16</v>
      </c>
      <c r="AM41" s="20" t="s">
        <v>16</v>
      </c>
      <c r="AN41" s="20" t="s">
        <v>16</v>
      </c>
      <c r="AO41" s="20" t="s">
        <v>16</v>
      </c>
      <c r="AP41" s="20" t="s">
        <v>16</v>
      </c>
      <c r="AQ41" s="20">
        <f t="shared" si="1"/>
        <v>11</v>
      </c>
      <c r="AR41" s="20">
        <v>100</v>
      </c>
    </row>
    <row r="42" spans="1:51" ht="13.5" customHeight="1" thickBot="1" x14ac:dyDescent="0.25">
      <c r="A42" s="20" t="s">
        <v>4800</v>
      </c>
      <c r="B42" s="20" t="s">
        <v>4801</v>
      </c>
      <c r="C42" s="20" t="s">
        <v>3997</v>
      </c>
      <c r="D42" s="20" t="s">
        <v>4802</v>
      </c>
      <c r="E42" s="20">
        <f t="shared" si="0"/>
        <v>11</v>
      </c>
      <c r="F42" s="20" t="s">
        <v>194</v>
      </c>
      <c r="G42" s="20">
        <v>6220</v>
      </c>
      <c r="H42" s="20" t="s">
        <v>358</v>
      </c>
      <c r="I42" s="20" t="s">
        <v>4803</v>
      </c>
      <c r="J42" s="20" t="s">
        <v>4804</v>
      </c>
      <c r="K42" s="20">
        <v>231720032.30000001</v>
      </c>
      <c r="L42" s="20">
        <v>231720032.80000001</v>
      </c>
      <c r="M42" s="20" t="s">
        <v>4109</v>
      </c>
      <c r="N42" s="20" t="s">
        <v>4803</v>
      </c>
      <c r="O42" s="20">
        <v>46101</v>
      </c>
      <c r="P42" s="20" t="s">
        <v>4805</v>
      </c>
      <c r="Q42" s="20" t="s">
        <v>4803</v>
      </c>
      <c r="R42" s="20">
        <v>231720032.80000001</v>
      </c>
      <c r="S42" s="20" t="s">
        <v>16</v>
      </c>
      <c r="T42" s="20">
        <v>42737</v>
      </c>
      <c r="U42" s="20" t="s">
        <v>4806</v>
      </c>
      <c r="V42" s="20">
        <v>395</v>
      </c>
      <c r="W42" s="20" t="s">
        <v>4807</v>
      </c>
      <c r="X42" s="20">
        <v>0</v>
      </c>
      <c r="Y42" s="20">
        <v>1</v>
      </c>
      <c r="Z42" s="20" t="s">
        <v>4005</v>
      </c>
      <c r="AA42" s="20">
        <v>3720</v>
      </c>
      <c r="AB42" s="20" t="s">
        <v>1488</v>
      </c>
      <c r="AC42" s="20" t="s">
        <v>4006</v>
      </c>
      <c r="AD42" s="20" t="s">
        <v>4007</v>
      </c>
      <c r="AE42" s="20" t="s">
        <v>4008</v>
      </c>
      <c r="AF42" s="20" t="s">
        <v>16</v>
      </c>
      <c r="AG42" s="20" t="s">
        <v>16</v>
      </c>
      <c r="AH42" s="20" t="s">
        <v>4808</v>
      </c>
      <c r="AI42" s="20" t="s">
        <v>16</v>
      </c>
      <c r="AJ42" s="20" t="s">
        <v>16</v>
      </c>
      <c r="AK42" s="20" t="s">
        <v>16</v>
      </c>
      <c r="AL42" s="20" t="s">
        <v>16</v>
      </c>
      <c r="AM42" s="20" t="s">
        <v>16</v>
      </c>
      <c r="AN42" s="20" t="s">
        <v>16</v>
      </c>
      <c r="AO42" s="20" t="s">
        <v>16</v>
      </c>
      <c r="AP42" s="20" t="s">
        <v>16</v>
      </c>
      <c r="AQ42" s="20">
        <f t="shared" si="1"/>
        <v>11</v>
      </c>
      <c r="AR42" s="20">
        <v>66.540000000000006</v>
      </c>
      <c r="AT42" s="9"/>
      <c r="AU42" s="9"/>
      <c r="AV42" s="9"/>
      <c r="AW42" s="9"/>
      <c r="AX42" s="9"/>
      <c r="AY42" s="9"/>
    </row>
    <row r="43" spans="1:51" ht="13.5" customHeight="1" thickBot="1" x14ac:dyDescent="0.25">
      <c r="A43" s="20" t="s">
        <v>4809</v>
      </c>
      <c r="B43" s="20" t="s">
        <v>4801</v>
      </c>
      <c r="C43" s="20" t="s">
        <v>3997</v>
      </c>
      <c r="D43" s="20" t="s">
        <v>4810</v>
      </c>
      <c r="E43" s="20">
        <f t="shared" si="0"/>
        <v>11</v>
      </c>
      <c r="F43" s="20" t="s">
        <v>194</v>
      </c>
      <c r="G43" s="20">
        <v>6220</v>
      </c>
      <c r="H43" s="20" t="s">
        <v>358</v>
      </c>
      <c r="I43" s="20" t="s">
        <v>4811</v>
      </c>
      <c r="J43" s="20" t="s">
        <v>4804</v>
      </c>
      <c r="K43" s="20">
        <v>21424708.649999999</v>
      </c>
      <c r="L43" s="20">
        <v>21424708.649999999</v>
      </c>
      <c r="M43" s="20" t="s">
        <v>4109</v>
      </c>
      <c r="N43" s="20" t="s">
        <v>4811</v>
      </c>
      <c r="O43" s="20">
        <v>46101</v>
      </c>
      <c r="P43" s="20" t="s">
        <v>4805</v>
      </c>
      <c r="Q43" s="20" t="s">
        <v>4811</v>
      </c>
      <c r="R43" s="20">
        <v>21424708.649999999</v>
      </c>
      <c r="S43" s="20" t="s">
        <v>16</v>
      </c>
      <c r="T43" s="20" t="s">
        <v>4812</v>
      </c>
      <c r="U43" s="20">
        <v>43657</v>
      </c>
      <c r="V43" s="20">
        <v>900</v>
      </c>
      <c r="W43" s="20" t="s">
        <v>4813</v>
      </c>
      <c r="X43" s="20">
        <v>0</v>
      </c>
      <c r="Y43" s="20">
        <v>1</v>
      </c>
      <c r="Z43" s="20" t="s">
        <v>4814</v>
      </c>
      <c r="AA43" s="20">
        <v>36541</v>
      </c>
      <c r="AB43" s="20" t="s">
        <v>4815</v>
      </c>
      <c r="AC43" s="20" t="s">
        <v>4816</v>
      </c>
      <c r="AD43" s="20" t="s">
        <v>4007</v>
      </c>
      <c r="AE43" s="20" t="s">
        <v>4817</v>
      </c>
      <c r="AF43" s="20" t="s">
        <v>16</v>
      </c>
      <c r="AG43" s="20" t="s">
        <v>16</v>
      </c>
      <c r="AH43" s="20" t="s">
        <v>4818</v>
      </c>
      <c r="AI43" s="20" t="s">
        <v>16</v>
      </c>
      <c r="AJ43" s="20" t="s">
        <v>16</v>
      </c>
      <c r="AK43" s="20" t="s">
        <v>16</v>
      </c>
      <c r="AL43" s="20" t="s">
        <v>16</v>
      </c>
      <c r="AM43" s="20" t="s">
        <v>16</v>
      </c>
      <c r="AN43" s="20" t="s">
        <v>16</v>
      </c>
      <c r="AO43" s="20" t="s">
        <v>4843</v>
      </c>
      <c r="AP43" s="20" t="s">
        <v>16</v>
      </c>
      <c r="AQ43" s="20">
        <f t="shared" si="1"/>
        <v>11</v>
      </c>
      <c r="AR43" s="20">
        <v>54.89</v>
      </c>
      <c r="AT43" s="9"/>
      <c r="AU43" s="9"/>
      <c r="AV43" s="9"/>
      <c r="AW43" s="9"/>
      <c r="AX43" s="9"/>
      <c r="AY43" s="9"/>
    </row>
    <row r="44" spans="1:51" ht="16" thickBot="1" x14ac:dyDescent="0.25">
      <c r="A44" s="20" t="s">
        <v>4819</v>
      </c>
      <c r="B44" s="20" t="s">
        <v>4801</v>
      </c>
      <c r="C44" s="20" t="s">
        <v>3997</v>
      </c>
      <c r="D44" s="20" t="s">
        <v>4802</v>
      </c>
      <c r="E44" s="20">
        <f t="shared" si="0"/>
        <v>11</v>
      </c>
      <c r="F44" s="20" t="s">
        <v>194</v>
      </c>
      <c r="G44" s="20">
        <v>6220</v>
      </c>
      <c r="H44" s="20" t="s">
        <v>358</v>
      </c>
      <c r="I44" s="20" t="s">
        <v>4820</v>
      </c>
      <c r="J44" s="20" t="s">
        <v>4804</v>
      </c>
      <c r="K44" s="20">
        <v>235028227.59999999</v>
      </c>
      <c r="L44" s="20">
        <v>235028227.59999999</v>
      </c>
      <c r="M44" s="20" t="s">
        <v>4109</v>
      </c>
      <c r="N44" s="20" t="s">
        <v>4820</v>
      </c>
      <c r="O44" s="20">
        <v>46101</v>
      </c>
      <c r="P44" s="20" t="s">
        <v>4111</v>
      </c>
      <c r="Q44" s="20" t="s">
        <v>4820</v>
      </c>
      <c r="R44" s="20">
        <v>235028227.59999999</v>
      </c>
      <c r="S44" s="20" t="s">
        <v>16</v>
      </c>
      <c r="T44" s="20" t="s">
        <v>4821</v>
      </c>
      <c r="U44" s="20" t="s">
        <v>4822</v>
      </c>
      <c r="V44" s="20">
        <v>304</v>
      </c>
      <c r="W44" s="20" t="s">
        <v>4823</v>
      </c>
      <c r="X44" s="20">
        <v>1</v>
      </c>
      <c r="Y44" s="20">
        <v>1</v>
      </c>
      <c r="Z44" s="20" t="s">
        <v>4005</v>
      </c>
      <c r="AA44" s="20">
        <v>3720</v>
      </c>
      <c r="AB44" s="20" t="s">
        <v>1488</v>
      </c>
      <c r="AC44" s="20" t="s">
        <v>4006</v>
      </c>
      <c r="AD44" s="20" t="s">
        <v>4007</v>
      </c>
      <c r="AE44" s="20" t="s">
        <v>4008</v>
      </c>
      <c r="AF44" s="20" t="s">
        <v>16</v>
      </c>
      <c r="AG44" s="20" t="s">
        <v>16</v>
      </c>
      <c r="AH44" s="20" t="s">
        <v>16</v>
      </c>
      <c r="AI44" s="20" t="s">
        <v>16</v>
      </c>
      <c r="AJ44" s="20" t="s">
        <v>16</v>
      </c>
      <c r="AK44" s="20" t="s">
        <v>16</v>
      </c>
      <c r="AL44" s="20" t="s">
        <v>16</v>
      </c>
      <c r="AM44" s="20" t="s">
        <v>16</v>
      </c>
      <c r="AN44" s="20" t="s">
        <v>16</v>
      </c>
      <c r="AO44" s="20" t="s">
        <v>16</v>
      </c>
      <c r="AP44" s="20" t="s">
        <v>16</v>
      </c>
      <c r="AQ44" s="20">
        <f t="shared" si="1"/>
        <v>11</v>
      </c>
      <c r="AR44" s="20">
        <v>86.16</v>
      </c>
      <c r="AT44" s="9"/>
      <c r="AU44" s="9"/>
      <c r="AV44" s="9"/>
      <c r="AW44" s="9"/>
      <c r="AX44" s="9"/>
      <c r="AY44" s="9"/>
    </row>
    <row r="45" spans="1:51" ht="16" thickBot="1" x14ac:dyDescent="0.25">
      <c r="A45" s="20" t="s">
        <v>4824</v>
      </c>
      <c r="B45" s="20" t="s">
        <v>4801</v>
      </c>
      <c r="C45" s="20" t="s">
        <v>3997</v>
      </c>
      <c r="D45" s="20" t="s">
        <v>4802</v>
      </c>
      <c r="E45" s="20">
        <f t="shared" si="0"/>
        <v>11</v>
      </c>
      <c r="F45" s="20" t="s">
        <v>194</v>
      </c>
      <c r="G45" s="20">
        <v>6220</v>
      </c>
      <c r="H45" s="20" t="s">
        <v>358</v>
      </c>
      <c r="I45" s="20" t="s">
        <v>4825</v>
      </c>
      <c r="J45" s="20" t="s">
        <v>4804</v>
      </c>
      <c r="K45" s="20">
        <v>149298296.09999999</v>
      </c>
      <c r="L45" s="20">
        <v>149298296.09999999</v>
      </c>
      <c r="M45" s="20" t="s">
        <v>4109</v>
      </c>
      <c r="N45" s="20" t="s">
        <v>4825</v>
      </c>
      <c r="O45" s="20">
        <v>46101</v>
      </c>
      <c r="P45" s="20" t="s">
        <v>4826</v>
      </c>
      <c r="Q45" s="20" t="s">
        <v>4825</v>
      </c>
      <c r="R45" s="20">
        <v>149298296.09999999</v>
      </c>
      <c r="S45" s="20" t="s">
        <v>16</v>
      </c>
      <c r="T45" s="20" t="s">
        <v>4698</v>
      </c>
      <c r="U45" s="20" t="s">
        <v>4827</v>
      </c>
      <c r="V45" s="20">
        <v>578</v>
      </c>
      <c r="W45" s="20" t="s">
        <v>4828</v>
      </c>
      <c r="X45" s="20">
        <v>0</v>
      </c>
      <c r="Y45" s="20">
        <v>1</v>
      </c>
      <c r="Z45" s="20" t="s">
        <v>4005</v>
      </c>
      <c r="AA45" s="20">
        <v>3720</v>
      </c>
      <c r="AB45" s="20" t="s">
        <v>1488</v>
      </c>
      <c r="AC45" s="20" t="s">
        <v>4006</v>
      </c>
      <c r="AD45" s="20" t="s">
        <v>4007</v>
      </c>
      <c r="AE45" s="20" t="s">
        <v>4008</v>
      </c>
      <c r="AF45" s="20" t="s">
        <v>16</v>
      </c>
      <c r="AG45" s="20" t="s">
        <v>16</v>
      </c>
      <c r="AH45" s="20" t="s">
        <v>4829</v>
      </c>
      <c r="AI45" s="20" t="s">
        <v>16</v>
      </c>
      <c r="AJ45" s="20" t="s">
        <v>16</v>
      </c>
      <c r="AK45" s="20" t="s">
        <v>16</v>
      </c>
      <c r="AL45" s="20" t="s">
        <v>16</v>
      </c>
      <c r="AM45" s="20" t="s">
        <v>16</v>
      </c>
      <c r="AN45" s="20" t="s">
        <v>16</v>
      </c>
      <c r="AO45" s="20" t="s">
        <v>4843</v>
      </c>
      <c r="AP45" s="20" t="s">
        <v>16</v>
      </c>
      <c r="AQ45" s="20">
        <f t="shared" si="1"/>
        <v>11</v>
      </c>
      <c r="AR45" s="20">
        <v>42.35</v>
      </c>
      <c r="AT45" s="9"/>
      <c r="AU45" s="9"/>
      <c r="AV45" s="9"/>
      <c r="AW45" s="9"/>
      <c r="AX45" s="9"/>
      <c r="AY45" s="9"/>
    </row>
    <row r="46" spans="1:51" ht="16" thickBot="1" x14ac:dyDescent="0.25">
      <c r="A46" s="20" t="s">
        <v>4830</v>
      </c>
      <c r="B46" s="20" t="s">
        <v>4801</v>
      </c>
      <c r="C46" s="20" t="s">
        <v>3997</v>
      </c>
      <c r="D46" s="20" t="s">
        <v>4802</v>
      </c>
      <c r="E46" s="20">
        <f t="shared" si="0"/>
        <v>11</v>
      </c>
      <c r="F46" s="20" t="s">
        <v>4831</v>
      </c>
      <c r="G46" s="20">
        <v>6220</v>
      </c>
      <c r="H46" s="20" t="s">
        <v>358</v>
      </c>
      <c r="I46" s="20" t="s">
        <v>4832</v>
      </c>
      <c r="J46" s="20" t="s">
        <v>4804</v>
      </c>
      <c r="K46" s="20">
        <v>272817835.89999998</v>
      </c>
      <c r="L46" s="20">
        <v>272817835.89999998</v>
      </c>
      <c r="M46" s="20" t="s">
        <v>4109</v>
      </c>
      <c r="N46" s="20" t="s">
        <v>4832</v>
      </c>
      <c r="O46" s="20">
        <v>46101</v>
      </c>
      <c r="P46" s="20" t="s">
        <v>4805</v>
      </c>
      <c r="Q46" s="20" t="s">
        <v>4832</v>
      </c>
      <c r="R46" s="20">
        <v>272817835.89999998</v>
      </c>
      <c r="S46" s="20" t="s">
        <v>16</v>
      </c>
      <c r="T46" s="20">
        <v>42737</v>
      </c>
      <c r="U46" s="20" t="s">
        <v>4833</v>
      </c>
      <c r="V46" s="20">
        <v>29</v>
      </c>
      <c r="W46" s="20" t="s">
        <v>4834</v>
      </c>
      <c r="X46" s="20">
        <v>0</v>
      </c>
      <c r="Y46" s="20">
        <v>1</v>
      </c>
      <c r="Z46" s="20" t="s">
        <v>4005</v>
      </c>
      <c r="AA46" s="20">
        <v>3720</v>
      </c>
      <c r="AB46" s="20" t="s">
        <v>1488</v>
      </c>
      <c r="AC46" s="20" t="s">
        <v>4835</v>
      </c>
      <c r="AD46" s="20" t="s">
        <v>4007</v>
      </c>
      <c r="AE46" s="20" t="s">
        <v>4008</v>
      </c>
      <c r="AF46" s="20" t="s">
        <v>16</v>
      </c>
      <c r="AG46" s="20" t="s">
        <v>16</v>
      </c>
      <c r="AH46" s="20" t="s">
        <v>4836</v>
      </c>
      <c r="AI46" s="20" t="s">
        <v>2983</v>
      </c>
      <c r="AJ46" s="20" t="s">
        <v>16</v>
      </c>
      <c r="AK46" s="20" t="s">
        <v>16</v>
      </c>
      <c r="AL46" s="20" t="s">
        <v>16</v>
      </c>
      <c r="AM46" s="20" t="s">
        <v>16</v>
      </c>
      <c r="AN46" s="20" t="s">
        <v>16</v>
      </c>
      <c r="AO46" s="20" t="s">
        <v>4843</v>
      </c>
      <c r="AP46" s="20" t="s">
        <v>16</v>
      </c>
      <c r="AQ46" s="20">
        <f t="shared" si="1"/>
        <v>11</v>
      </c>
      <c r="AR46" s="20">
        <v>89.36</v>
      </c>
      <c r="AT46" s="9"/>
      <c r="AU46" s="9"/>
      <c r="AV46" s="9"/>
      <c r="AW46" s="9"/>
      <c r="AX46" s="9"/>
      <c r="AY46" s="9"/>
    </row>
    <row r="47" spans="1:51" ht="16" thickBot="1" x14ac:dyDescent="0.25">
      <c r="A47" s="20" t="s">
        <v>4846</v>
      </c>
      <c r="B47" s="20" t="s">
        <v>3981</v>
      </c>
      <c r="C47" s="20" t="s">
        <v>3982</v>
      </c>
      <c r="D47" s="20" t="s">
        <v>16</v>
      </c>
      <c r="E47" s="20">
        <f t="shared" si="0"/>
        <v>2</v>
      </c>
      <c r="F47" s="20" t="s">
        <v>4837</v>
      </c>
      <c r="G47" s="20">
        <v>6220</v>
      </c>
      <c r="H47" s="20" t="s">
        <v>358</v>
      </c>
      <c r="I47" s="20" t="s">
        <v>4845</v>
      </c>
      <c r="J47" s="20" t="s">
        <v>4804</v>
      </c>
      <c r="K47" s="20" t="s">
        <v>16</v>
      </c>
      <c r="L47" s="20">
        <v>2346287623.4400001</v>
      </c>
      <c r="M47" s="20" t="s">
        <v>4109</v>
      </c>
      <c r="N47" s="20" t="s">
        <v>4845</v>
      </c>
      <c r="O47" s="20">
        <v>62201</v>
      </c>
      <c r="P47" s="20" t="s">
        <v>16</v>
      </c>
      <c r="Q47" s="20" t="s">
        <v>4845</v>
      </c>
      <c r="R47" s="20">
        <v>2346500000</v>
      </c>
      <c r="S47" s="20" t="s">
        <v>16</v>
      </c>
      <c r="T47" s="20">
        <v>42932</v>
      </c>
      <c r="U47" s="20">
        <v>43251</v>
      </c>
      <c r="V47" s="20">
        <v>319</v>
      </c>
      <c r="W47" s="20" t="s">
        <v>4847</v>
      </c>
      <c r="X47" s="20">
        <v>1</v>
      </c>
      <c r="Y47" s="20">
        <v>1</v>
      </c>
      <c r="Z47" s="20" t="s">
        <v>3991</v>
      </c>
      <c r="AA47" s="20">
        <v>53960</v>
      </c>
      <c r="AB47" s="20" t="s">
        <v>713</v>
      </c>
      <c r="AC47" s="20" t="s">
        <v>3992</v>
      </c>
      <c r="AD47" s="20" t="s">
        <v>3993</v>
      </c>
      <c r="AE47" s="20" t="s">
        <v>3981</v>
      </c>
      <c r="AF47" s="20" t="s">
        <v>16</v>
      </c>
      <c r="AG47" s="20" t="s">
        <v>16</v>
      </c>
      <c r="AH47" s="20" t="s">
        <v>16</v>
      </c>
      <c r="AI47" s="20" t="s">
        <v>2983</v>
      </c>
      <c r="AJ47" s="20" t="s">
        <v>16</v>
      </c>
      <c r="AK47" s="20" t="s">
        <v>16</v>
      </c>
      <c r="AL47" s="20" t="s">
        <v>16</v>
      </c>
      <c r="AM47" s="20" t="s">
        <v>16</v>
      </c>
      <c r="AN47" s="20" t="s">
        <v>16</v>
      </c>
      <c r="AO47" s="20" t="s">
        <v>4843</v>
      </c>
      <c r="AP47" s="20" t="s">
        <v>16</v>
      </c>
      <c r="AQ47" s="20">
        <f t="shared" si="1"/>
        <v>2</v>
      </c>
      <c r="AR47" s="20">
        <v>28.48</v>
      </c>
      <c r="AT47" s="9"/>
      <c r="AU47" s="9"/>
      <c r="AV47" s="9"/>
      <c r="AW47" s="9"/>
      <c r="AX47" s="9"/>
      <c r="AY47" s="9"/>
    </row>
    <row r="48" spans="1:51" ht="16" thickBot="1" x14ac:dyDescent="0.25">
      <c r="A48" s="20" t="s">
        <v>4838</v>
      </c>
      <c r="B48" s="20" t="s">
        <v>4801</v>
      </c>
      <c r="C48" s="20" t="s">
        <v>3997</v>
      </c>
      <c r="D48" s="20" t="s">
        <v>16</v>
      </c>
      <c r="E48" s="20">
        <f t="shared" si="0"/>
        <v>11</v>
      </c>
      <c r="F48" s="20" t="s">
        <v>4839</v>
      </c>
      <c r="G48" s="20">
        <v>6220</v>
      </c>
      <c r="H48" s="20" t="s">
        <v>358</v>
      </c>
      <c r="I48" s="20" t="s">
        <v>4840</v>
      </c>
      <c r="J48" s="20" t="s">
        <v>4804</v>
      </c>
      <c r="K48" s="20">
        <v>4478171.08</v>
      </c>
      <c r="L48" s="20">
        <v>5000000</v>
      </c>
      <c r="M48" s="20" t="s">
        <v>4109</v>
      </c>
      <c r="N48" s="20" t="s">
        <v>4840</v>
      </c>
      <c r="O48" s="20">
        <v>46101</v>
      </c>
      <c r="P48" s="20" t="s">
        <v>4111</v>
      </c>
      <c r="Q48" s="20" t="s">
        <v>4840</v>
      </c>
      <c r="R48" s="20">
        <v>5000000</v>
      </c>
      <c r="S48" s="20" t="s">
        <v>16</v>
      </c>
      <c r="T48" s="20">
        <v>42677</v>
      </c>
      <c r="U48" s="20">
        <v>42768</v>
      </c>
      <c r="V48" s="20">
        <v>328</v>
      </c>
      <c r="W48" s="20" t="s">
        <v>4841</v>
      </c>
      <c r="X48" s="20">
        <v>0</v>
      </c>
      <c r="Y48" s="20">
        <v>0</v>
      </c>
      <c r="Z48" s="20" t="s">
        <v>353</v>
      </c>
      <c r="AA48" s="20">
        <v>6600</v>
      </c>
      <c r="AB48" s="20" t="s">
        <v>4146</v>
      </c>
      <c r="AC48" s="20" t="s">
        <v>4168</v>
      </c>
      <c r="AD48" s="20" t="s">
        <v>4007</v>
      </c>
      <c r="AE48" s="20" t="s">
        <v>3996</v>
      </c>
      <c r="AF48" s="20" t="s">
        <v>16</v>
      </c>
      <c r="AG48" s="20" t="s">
        <v>16</v>
      </c>
      <c r="AH48" s="20" t="s">
        <v>4842</v>
      </c>
      <c r="AI48" s="20" t="s">
        <v>16</v>
      </c>
      <c r="AJ48" s="20" t="s">
        <v>16</v>
      </c>
      <c r="AK48" s="20" t="s">
        <v>16</v>
      </c>
      <c r="AL48" s="20" t="s">
        <v>16</v>
      </c>
      <c r="AM48" s="20" t="s">
        <v>16</v>
      </c>
      <c r="AN48" s="20" t="s">
        <v>16</v>
      </c>
      <c r="AO48" s="20" t="s">
        <v>4843</v>
      </c>
      <c r="AP48" s="20" t="s">
        <v>16</v>
      </c>
      <c r="AQ48" s="20">
        <f t="shared" si="1"/>
        <v>11</v>
      </c>
      <c r="AR48" s="20">
        <v>100</v>
      </c>
      <c r="AT48" s="9"/>
      <c r="AU48" s="9"/>
      <c r="AV48" s="9"/>
      <c r="AW48" s="9"/>
      <c r="AX48" s="9"/>
      <c r="AY48" s="9"/>
    </row>
    <row r="49" spans="23:43" x14ac:dyDescent="0.2">
      <c r="W49" s="11"/>
      <c r="X49" s="11"/>
      <c r="Y49" s="11"/>
      <c r="AJ49" s="11"/>
      <c r="AK49" s="12"/>
      <c r="AM49" s="11"/>
      <c r="AN49" s="12"/>
      <c r="AP49" s="13"/>
      <c r="AQ49" s="13"/>
    </row>
    <row r="50" spans="23:43" x14ac:dyDescent="0.2">
      <c r="W50" s="11"/>
      <c r="X50" s="11"/>
      <c r="Y50" s="11"/>
      <c r="AJ50" s="11"/>
      <c r="AK50" s="12"/>
      <c r="AM50" s="11"/>
      <c r="AN50" s="12"/>
      <c r="AP50" s="13"/>
      <c r="AQ50" s="13"/>
    </row>
    <row r="51" spans="23:43" x14ac:dyDescent="0.2">
      <c r="W51" s="11"/>
      <c r="X51" s="11"/>
      <c r="Y51" s="11"/>
      <c r="AJ51" s="11"/>
      <c r="AK51" s="12"/>
      <c r="AM51" s="11"/>
      <c r="AN51" s="12"/>
      <c r="AP51" s="13"/>
      <c r="AQ51" s="13"/>
    </row>
    <row r="52" spans="23:43" x14ac:dyDescent="0.2">
      <c r="W52" s="11"/>
      <c r="X52" s="11"/>
      <c r="Y52" s="11"/>
      <c r="AJ52" s="11"/>
      <c r="AK52" s="12"/>
      <c r="AM52" s="11"/>
      <c r="AN52" s="12"/>
      <c r="AP52" s="13"/>
      <c r="AQ52" s="13"/>
    </row>
    <row r="53" spans="23:43" x14ac:dyDescent="0.2">
      <c r="W53" s="11"/>
      <c r="X53" s="11"/>
      <c r="Y53" s="11"/>
      <c r="AJ53" s="11"/>
      <c r="AK53" s="12"/>
      <c r="AM53" s="11"/>
      <c r="AN53" s="12"/>
      <c r="AP53" s="13"/>
      <c r="AQ53" s="13"/>
    </row>
    <row r="54" spans="23:43" x14ac:dyDescent="0.2">
      <c r="W54" s="11"/>
      <c r="X54" s="11"/>
      <c r="Y54" s="11"/>
      <c r="AJ54" s="11"/>
      <c r="AK54" s="12"/>
      <c r="AM54" s="11"/>
      <c r="AN54" s="12"/>
      <c r="AP54" s="13"/>
      <c r="AQ54" s="13"/>
    </row>
    <row r="55" spans="23:43" x14ac:dyDescent="0.2">
      <c r="W55" s="11"/>
      <c r="X55" s="11"/>
      <c r="Y55" s="11"/>
      <c r="AJ55" s="11"/>
      <c r="AK55" s="12"/>
      <c r="AM55" s="11"/>
      <c r="AN55" s="12"/>
      <c r="AP55" s="13"/>
      <c r="AQ55" s="13"/>
    </row>
    <row r="56" spans="23:43" x14ac:dyDescent="0.2">
      <c r="W56" s="11"/>
      <c r="X56" s="11"/>
      <c r="Y56" s="11"/>
      <c r="AJ56" s="11"/>
      <c r="AK56" s="12"/>
      <c r="AM56" s="11"/>
      <c r="AN56" s="12"/>
      <c r="AP56" s="13"/>
      <c r="AQ56" s="13"/>
    </row>
    <row r="57" spans="23:43" x14ac:dyDescent="0.2">
      <c r="W57" s="11"/>
      <c r="X57" s="11"/>
      <c r="Y57" s="11"/>
      <c r="AJ57" s="11"/>
      <c r="AK57" s="12"/>
      <c r="AM57" s="11"/>
      <c r="AN57" s="12"/>
      <c r="AP57" s="13"/>
      <c r="AQ57" s="13"/>
    </row>
    <row r="58" spans="23:43" x14ac:dyDescent="0.2">
      <c r="W58" s="11"/>
      <c r="X58" s="11"/>
      <c r="Y58" s="11"/>
      <c r="AJ58" s="11"/>
      <c r="AK58" s="12"/>
      <c r="AM58" s="11"/>
      <c r="AN58" s="12"/>
      <c r="AP58" s="13"/>
      <c r="AQ58" s="13"/>
    </row>
    <row r="59" spans="23:43" x14ac:dyDescent="0.2">
      <c r="W59" s="11"/>
      <c r="X59" s="11"/>
      <c r="Y59" s="11"/>
      <c r="AJ59" s="11"/>
      <c r="AK59" s="12"/>
      <c r="AM59" s="11"/>
      <c r="AN59" s="12"/>
      <c r="AP59" s="13"/>
      <c r="AQ59" s="13"/>
    </row>
    <row r="60" spans="23:43" x14ac:dyDescent="0.2">
      <c r="W60" s="11"/>
      <c r="X60" s="11"/>
      <c r="Y60" s="11"/>
      <c r="AJ60" s="11"/>
      <c r="AK60" s="12"/>
      <c r="AM60" s="11"/>
      <c r="AN60" s="12"/>
      <c r="AP60" s="13"/>
      <c r="AQ60" s="13"/>
    </row>
    <row r="61" spans="23:43" x14ac:dyDescent="0.2">
      <c r="W61" s="11"/>
      <c r="X61" s="11"/>
      <c r="Y61" s="11"/>
      <c r="AJ61" s="11"/>
      <c r="AK61" s="12"/>
      <c r="AM61" s="11"/>
      <c r="AN61" s="12"/>
      <c r="AP61" s="13"/>
      <c r="AQ61" s="13"/>
    </row>
    <row r="62" spans="23:43" x14ac:dyDescent="0.2">
      <c r="W62" s="11"/>
      <c r="X62" s="11"/>
      <c r="Y62" s="11"/>
      <c r="AJ62" s="11"/>
      <c r="AK62" s="12"/>
      <c r="AM62" s="11"/>
      <c r="AN62" s="12"/>
      <c r="AP62" s="13"/>
      <c r="AQ62" s="13"/>
    </row>
    <row r="63" spans="23:43" x14ac:dyDescent="0.2">
      <c r="W63" s="11"/>
      <c r="X63" s="11"/>
      <c r="Y63" s="11"/>
      <c r="AJ63" s="11"/>
      <c r="AK63" s="12"/>
      <c r="AM63" s="11"/>
      <c r="AN63" s="12"/>
      <c r="AP63" s="13"/>
      <c r="AQ63" s="13"/>
    </row>
    <row r="64" spans="23:43" x14ac:dyDescent="0.2">
      <c r="W64" s="11"/>
      <c r="X64" s="11"/>
      <c r="Y64" s="11"/>
      <c r="AJ64" s="11"/>
      <c r="AK64" s="12"/>
      <c r="AM64" s="11"/>
      <c r="AN64" s="12"/>
      <c r="AP64" s="13"/>
      <c r="AQ64" s="13"/>
    </row>
    <row r="65" spans="23:43" x14ac:dyDescent="0.2">
      <c r="W65" s="11"/>
      <c r="X65" s="11"/>
      <c r="Y65" s="11"/>
      <c r="AJ65" s="11"/>
      <c r="AK65" s="12"/>
      <c r="AM65" s="11"/>
      <c r="AN65" s="12"/>
      <c r="AP65" s="13"/>
      <c r="AQ65" s="13"/>
    </row>
    <row r="66" spans="23:43" x14ac:dyDescent="0.2">
      <c r="W66" s="11"/>
      <c r="X66" s="11"/>
      <c r="Y66" s="11"/>
      <c r="AJ66" s="11"/>
      <c r="AK66" s="12"/>
      <c r="AM66" s="11"/>
      <c r="AN66" s="12"/>
      <c r="AP66" s="13"/>
      <c r="AQ66" s="13"/>
    </row>
    <row r="67" spans="23:43" x14ac:dyDescent="0.2">
      <c r="W67" s="11"/>
      <c r="X67" s="11"/>
      <c r="Y67" s="11"/>
      <c r="AJ67" s="11"/>
      <c r="AK67" s="12"/>
      <c r="AM67" s="11"/>
      <c r="AN67" s="12"/>
      <c r="AP67" s="13"/>
      <c r="AQ67" s="13"/>
    </row>
    <row r="68" spans="23:43" x14ac:dyDescent="0.2">
      <c r="W68" s="11"/>
      <c r="X68" s="11"/>
      <c r="Y68" s="11"/>
      <c r="AJ68" s="11"/>
      <c r="AK68" s="12"/>
      <c r="AM68" s="11"/>
      <c r="AN68" s="12"/>
      <c r="AP68" s="13"/>
      <c r="AQ68" s="13"/>
    </row>
    <row r="69" spans="23:43" x14ac:dyDescent="0.2">
      <c r="W69" s="11"/>
      <c r="X69" s="11"/>
      <c r="Y69" s="11"/>
      <c r="AJ69" s="11"/>
      <c r="AK69" s="12"/>
      <c r="AM69" s="11"/>
      <c r="AN69" s="12"/>
      <c r="AP69" s="13"/>
      <c r="AQ69" s="13"/>
    </row>
    <row r="70" spans="23:43" x14ac:dyDescent="0.2">
      <c r="W70" s="11"/>
      <c r="X70" s="11"/>
      <c r="Y70" s="11"/>
      <c r="AJ70" s="11"/>
      <c r="AK70" s="12"/>
      <c r="AM70" s="11"/>
      <c r="AN70" s="12"/>
      <c r="AP70" s="13"/>
      <c r="AQ70" s="13"/>
    </row>
    <row r="71" spans="23:43" x14ac:dyDescent="0.2">
      <c r="W71" s="11"/>
      <c r="X71" s="11"/>
      <c r="Y71" s="11"/>
      <c r="AJ71" s="11"/>
      <c r="AK71" s="12"/>
      <c r="AM71" s="11"/>
      <c r="AN71" s="12"/>
      <c r="AP71" s="13"/>
      <c r="AQ71" s="13"/>
    </row>
    <row r="72" spans="23:43" x14ac:dyDescent="0.2">
      <c r="W72" s="11"/>
      <c r="X72" s="11"/>
      <c r="Y72" s="11"/>
      <c r="AJ72" s="11"/>
      <c r="AK72" s="12"/>
      <c r="AM72" s="11"/>
      <c r="AN72" s="12"/>
      <c r="AP72" s="13"/>
      <c r="AQ72" s="13"/>
    </row>
    <row r="73" spans="23:43" x14ac:dyDescent="0.2">
      <c r="W73" s="11"/>
      <c r="X73" s="11"/>
      <c r="Y73" s="11"/>
      <c r="AJ73" s="11"/>
      <c r="AK73" s="12"/>
      <c r="AM73" s="11"/>
      <c r="AN73" s="12"/>
      <c r="AP73" s="13"/>
      <c r="AQ73" s="13"/>
    </row>
    <row r="74" spans="23:43" x14ac:dyDescent="0.2">
      <c r="W74" s="11"/>
      <c r="X74" s="11"/>
      <c r="Y74" s="11"/>
      <c r="AJ74" s="11"/>
      <c r="AK74" s="12"/>
      <c r="AM74" s="11"/>
      <c r="AN74" s="12"/>
      <c r="AP74" s="13"/>
      <c r="AQ74" s="13"/>
    </row>
    <row r="75" spans="23:43" x14ac:dyDescent="0.2">
      <c r="W75" s="11"/>
      <c r="X75" s="11"/>
      <c r="Y75" s="11"/>
      <c r="AJ75" s="11"/>
      <c r="AK75" s="12"/>
      <c r="AM75" s="11"/>
      <c r="AN75" s="12"/>
      <c r="AP75" s="13"/>
      <c r="AQ75" s="13"/>
    </row>
    <row r="76" spans="23:43" x14ac:dyDescent="0.2">
      <c r="W76" s="11"/>
      <c r="X76" s="11"/>
      <c r="Y76" s="11"/>
      <c r="AJ76" s="11"/>
      <c r="AK76" s="12"/>
      <c r="AM76" s="11"/>
      <c r="AN76" s="12"/>
      <c r="AP76" s="13"/>
      <c r="AQ76" s="13"/>
    </row>
    <row r="77" spans="23:43" x14ac:dyDescent="0.2">
      <c r="W77" s="11"/>
      <c r="X77" s="11"/>
      <c r="Y77" s="11"/>
      <c r="AJ77" s="11"/>
      <c r="AK77" s="12"/>
      <c r="AM77" s="11"/>
      <c r="AN77" s="12"/>
      <c r="AP77" s="13"/>
      <c r="AQ77" s="13"/>
    </row>
    <row r="78" spans="23:43" x14ac:dyDescent="0.2">
      <c r="W78" s="11"/>
      <c r="X78" s="11"/>
      <c r="Y78" s="11"/>
      <c r="AJ78" s="11"/>
      <c r="AK78" s="12"/>
      <c r="AM78" s="11"/>
      <c r="AN78" s="12"/>
      <c r="AP78" s="13"/>
      <c r="AQ78" s="13"/>
    </row>
    <row r="79" spans="23:43" x14ac:dyDescent="0.2">
      <c r="W79" s="11"/>
      <c r="X79" s="11"/>
      <c r="Y79" s="11"/>
      <c r="AJ79" s="11"/>
      <c r="AK79" s="12"/>
      <c r="AM79" s="11"/>
      <c r="AN79" s="12"/>
      <c r="AP79" s="13"/>
      <c r="AQ79" s="13"/>
    </row>
    <row r="80" spans="23:43" x14ac:dyDescent="0.2">
      <c r="W80" s="11"/>
      <c r="X80" s="11"/>
      <c r="Y80" s="11"/>
      <c r="AJ80" s="11"/>
      <c r="AK80" s="12"/>
      <c r="AM80" s="11"/>
      <c r="AN80" s="12"/>
      <c r="AP80" s="13"/>
      <c r="AQ80" s="13"/>
    </row>
    <row r="81" spans="23:43" x14ac:dyDescent="0.2">
      <c r="W81" s="11"/>
      <c r="X81" s="11"/>
      <c r="Y81" s="11"/>
      <c r="AJ81" s="11"/>
      <c r="AK81" s="12"/>
      <c r="AM81" s="11"/>
      <c r="AN81" s="12"/>
      <c r="AP81" s="13"/>
      <c r="AQ81" s="13"/>
    </row>
    <row r="82" spans="23:43" x14ac:dyDescent="0.2">
      <c r="W82" s="11"/>
      <c r="X82" s="11"/>
      <c r="Y82" s="11"/>
      <c r="AJ82" s="11"/>
      <c r="AK82" s="12"/>
      <c r="AM82" s="11"/>
      <c r="AN82" s="12"/>
      <c r="AP82" s="13"/>
      <c r="AQ82" s="13"/>
    </row>
    <row r="83" spans="23:43" x14ac:dyDescent="0.2">
      <c r="W83" s="11"/>
      <c r="X83" s="11"/>
      <c r="Y83" s="11"/>
      <c r="AJ83" s="11"/>
      <c r="AK83" s="12"/>
      <c r="AM83" s="11"/>
      <c r="AN83" s="12"/>
      <c r="AP83" s="13"/>
      <c r="AQ83" s="13"/>
    </row>
    <row r="84" spans="23:43" x14ac:dyDescent="0.2">
      <c r="W84" s="11"/>
      <c r="X84" s="11"/>
      <c r="Y84" s="11"/>
      <c r="AJ84" s="11"/>
      <c r="AK84" s="12"/>
      <c r="AM84" s="11"/>
      <c r="AN84" s="12"/>
      <c r="AP84" s="13"/>
      <c r="AQ84" s="13"/>
    </row>
    <row r="85" spans="23:43" x14ac:dyDescent="0.2">
      <c r="W85" s="11"/>
      <c r="X85" s="11"/>
      <c r="Y85" s="11"/>
      <c r="AJ85" s="11"/>
      <c r="AK85" s="12"/>
      <c r="AM85" s="11"/>
      <c r="AN85" s="12"/>
      <c r="AP85" s="13"/>
      <c r="AQ85" s="13"/>
    </row>
    <row r="86" spans="23:43" x14ac:dyDescent="0.2">
      <c r="W86" s="11"/>
      <c r="X86" s="11"/>
      <c r="Y86" s="11"/>
      <c r="AJ86" s="11"/>
      <c r="AK86" s="12"/>
      <c r="AM86" s="11"/>
      <c r="AN86" s="12"/>
      <c r="AP86" s="13"/>
      <c r="AQ86" s="13"/>
    </row>
    <row r="87" spans="23:43" x14ac:dyDescent="0.2">
      <c r="W87" s="11"/>
      <c r="X87" s="11"/>
      <c r="Y87" s="11"/>
      <c r="AJ87" s="11"/>
      <c r="AK87" s="12"/>
      <c r="AM87" s="11"/>
      <c r="AN87" s="12"/>
      <c r="AP87" s="13"/>
      <c r="AQ87" s="13"/>
    </row>
    <row r="88" spans="23:43" x14ac:dyDescent="0.2">
      <c r="W88" s="11"/>
      <c r="X88" s="11"/>
      <c r="Y88" s="11"/>
      <c r="AJ88" s="11"/>
      <c r="AK88" s="12"/>
      <c r="AM88" s="11"/>
      <c r="AN88" s="12"/>
      <c r="AP88" s="13"/>
      <c r="AQ88" s="13"/>
    </row>
    <row r="89" spans="23:43" x14ac:dyDescent="0.2">
      <c r="W89" s="11"/>
      <c r="X89" s="11"/>
      <c r="Y89" s="11"/>
      <c r="AJ89" s="11"/>
      <c r="AK89" s="12"/>
      <c r="AM89" s="11"/>
      <c r="AN89" s="12"/>
      <c r="AP89" s="13"/>
      <c r="AQ89" s="13"/>
    </row>
    <row r="90" spans="23:43" x14ac:dyDescent="0.2">
      <c r="W90" s="11"/>
      <c r="X90" s="11"/>
      <c r="Y90" s="11"/>
      <c r="AJ90" s="11"/>
      <c r="AK90" s="12"/>
      <c r="AM90" s="11"/>
      <c r="AN90" s="12"/>
      <c r="AP90" s="13"/>
      <c r="AQ90" s="13"/>
    </row>
    <row r="91" spans="23:43" x14ac:dyDescent="0.2">
      <c r="W91" s="11"/>
      <c r="X91" s="11"/>
      <c r="Y91" s="11"/>
      <c r="AJ91" s="11"/>
      <c r="AK91" s="12"/>
      <c r="AM91" s="11"/>
      <c r="AN91" s="12"/>
      <c r="AP91" s="13"/>
      <c r="AQ91" s="13"/>
    </row>
    <row r="92" spans="23:43" x14ac:dyDescent="0.2">
      <c r="W92" s="11"/>
      <c r="X92" s="11"/>
      <c r="Y92" s="11"/>
      <c r="AJ92" s="11"/>
      <c r="AK92" s="12"/>
      <c r="AM92" s="11"/>
      <c r="AN92" s="12"/>
      <c r="AP92" s="13"/>
      <c r="AQ92" s="13"/>
    </row>
    <row r="93" spans="23:43" x14ac:dyDescent="0.2">
      <c r="W93" s="11"/>
      <c r="X93" s="11"/>
      <c r="Y93" s="11"/>
      <c r="AJ93" s="11"/>
      <c r="AK93" s="12"/>
      <c r="AM93" s="11"/>
      <c r="AN93" s="12"/>
      <c r="AP93" s="13"/>
      <c r="AQ93" s="13"/>
    </row>
    <row r="94" spans="23:43" x14ac:dyDescent="0.2">
      <c r="W94" s="11"/>
      <c r="X94" s="11"/>
      <c r="Y94" s="11"/>
      <c r="AJ94" s="11"/>
      <c r="AK94" s="12"/>
      <c r="AM94" s="11"/>
      <c r="AN94" s="12"/>
      <c r="AP94" s="13"/>
      <c r="AQ94" s="13"/>
    </row>
    <row r="95" spans="23:43" x14ac:dyDescent="0.2">
      <c r="W95" s="11"/>
      <c r="X95" s="11"/>
      <c r="Y95" s="11"/>
      <c r="AJ95" s="11"/>
      <c r="AK95" s="12"/>
      <c r="AM95" s="11"/>
      <c r="AN95" s="12"/>
      <c r="AP95" s="13"/>
      <c r="AQ95" s="13"/>
    </row>
    <row r="96" spans="23:43" x14ac:dyDescent="0.2">
      <c r="W96" s="11"/>
      <c r="X96" s="11"/>
      <c r="Y96" s="11"/>
      <c r="AJ96" s="11"/>
      <c r="AK96" s="12"/>
      <c r="AM96" s="11"/>
      <c r="AN96" s="12"/>
      <c r="AP96" s="13"/>
      <c r="AQ96" s="13"/>
    </row>
    <row r="97" spans="23:43" x14ac:dyDescent="0.2">
      <c r="W97" s="11"/>
      <c r="X97" s="11"/>
      <c r="Y97" s="11"/>
      <c r="AJ97" s="11"/>
      <c r="AK97" s="12"/>
      <c r="AM97" s="11"/>
      <c r="AN97" s="12"/>
      <c r="AP97" s="13"/>
      <c r="AQ97" s="13"/>
    </row>
    <row r="98" spans="23:43" x14ac:dyDescent="0.2">
      <c r="W98" s="11"/>
      <c r="X98" s="11"/>
      <c r="Y98" s="11"/>
      <c r="AJ98" s="11"/>
      <c r="AK98" s="12"/>
      <c r="AM98" s="11"/>
      <c r="AN98" s="12"/>
      <c r="AP98" s="13"/>
      <c r="AQ98" s="13"/>
    </row>
    <row r="99" spans="23:43" x14ac:dyDescent="0.2">
      <c r="W99" s="11"/>
      <c r="X99" s="11"/>
      <c r="Y99" s="11"/>
      <c r="AJ99" s="11"/>
      <c r="AK99" s="12"/>
      <c r="AM99" s="11"/>
      <c r="AN99" s="12"/>
      <c r="AP99" s="13"/>
      <c r="AQ99" s="13"/>
    </row>
    <row r="100" spans="23:43" x14ac:dyDescent="0.2">
      <c r="W100" s="11"/>
      <c r="X100" s="11"/>
      <c r="Y100" s="11"/>
      <c r="AJ100" s="11"/>
      <c r="AK100" s="12"/>
      <c r="AM100" s="11"/>
      <c r="AN100" s="12"/>
      <c r="AP100" s="13"/>
      <c r="AQ100" s="13"/>
    </row>
    <row r="101" spans="23:43" x14ac:dyDescent="0.2">
      <c r="W101" s="11"/>
      <c r="X101" s="11"/>
      <c r="Y101" s="11"/>
      <c r="AJ101" s="11"/>
      <c r="AK101" s="12"/>
      <c r="AM101" s="11"/>
      <c r="AN101" s="12"/>
      <c r="AP101" s="13"/>
      <c r="AQ101" s="13"/>
    </row>
    <row r="102" spans="23:43" x14ac:dyDescent="0.2">
      <c r="W102" s="11"/>
      <c r="X102" s="11"/>
      <c r="Y102" s="11"/>
      <c r="AJ102" s="11"/>
      <c r="AK102" s="12"/>
      <c r="AM102" s="11"/>
      <c r="AN102" s="12"/>
      <c r="AP102" s="13"/>
      <c r="AQ102" s="13"/>
    </row>
    <row r="103" spans="23:43" x14ac:dyDescent="0.2">
      <c r="W103" s="11"/>
      <c r="X103" s="11"/>
      <c r="Y103" s="11"/>
      <c r="AJ103" s="11"/>
      <c r="AK103" s="12"/>
      <c r="AM103" s="11"/>
      <c r="AN103" s="12"/>
      <c r="AP103" s="13"/>
      <c r="AQ103" s="13"/>
    </row>
    <row r="104" spans="23:43" x14ac:dyDescent="0.2">
      <c r="W104" s="11"/>
      <c r="X104" s="11"/>
      <c r="Y104" s="11"/>
      <c r="AJ104" s="11"/>
      <c r="AK104" s="12"/>
      <c r="AM104" s="11"/>
      <c r="AN104" s="12"/>
      <c r="AP104" s="13"/>
      <c r="AQ104" s="13"/>
    </row>
    <row r="105" spans="23:43" x14ac:dyDescent="0.2">
      <c r="W105" s="11"/>
      <c r="X105" s="11"/>
      <c r="Y105" s="11"/>
      <c r="AJ105" s="11"/>
      <c r="AK105" s="12"/>
      <c r="AM105" s="11"/>
      <c r="AN105" s="12"/>
      <c r="AP105" s="13"/>
      <c r="AQ105" s="13"/>
    </row>
    <row r="106" spans="23:43" x14ac:dyDescent="0.2">
      <c r="W106" s="11"/>
      <c r="X106" s="11"/>
      <c r="Y106" s="11"/>
      <c r="AJ106" s="11"/>
      <c r="AK106" s="12"/>
      <c r="AM106" s="11"/>
      <c r="AN106" s="12"/>
      <c r="AP106" s="13"/>
      <c r="AQ106" s="13"/>
    </row>
    <row r="107" spans="23:43" x14ac:dyDescent="0.2">
      <c r="W107" s="11"/>
      <c r="X107" s="11"/>
      <c r="Y107" s="11"/>
      <c r="AJ107" s="11"/>
      <c r="AK107" s="12"/>
      <c r="AM107" s="11"/>
      <c r="AN107" s="12"/>
      <c r="AP107" s="13"/>
      <c r="AQ107" s="13"/>
    </row>
    <row r="108" spans="23:43" x14ac:dyDescent="0.2">
      <c r="W108" s="11"/>
      <c r="X108" s="11"/>
      <c r="Y108" s="11"/>
      <c r="AJ108" s="11"/>
      <c r="AK108" s="12"/>
      <c r="AM108" s="11"/>
      <c r="AN108" s="12"/>
      <c r="AP108" s="13"/>
      <c r="AQ108" s="13"/>
    </row>
    <row r="109" spans="23:43" x14ac:dyDescent="0.2">
      <c r="W109" s="11"/>
      <c r="X109" s="11"/>
      <c r="Y109" s="11"/>
      <c r="AJ109" s="11"/>
      <c r="AK109" s="12"/>
      <c r="AM109" s="11"/>
      <c r="AN109" s="12"/>
      <c r="AP109" s="13"/>
      <c r="AQ109" s="13"/>
    </row>
    <row r="110" spans="23:43" x14ac:dyDescent="0.2">
      <c r="W110" s="11"/>
      <c r="X110" s="11"/>
      <c r="Y110" s="11"/>
      <c r="AJ110" s="11"/>
      <c r="AK110" s="12"/>
      <c r="AM110" s="11"/>
      <c r="AN110" s="12"/>
      <c r="AP110" s="13"/>
      <c r="AQ110" s="13"/>
    </row>
    <row r="111" spans="23:43" x14ac:dyDescent="0.2">
      <c r="W111" s="11"/>
      <c r="X111" s="11"/>
      <c r="Y111" s="11"/>
      <c r="AJ111" s="11"/>
      <c r="AK111" s="12"/>
      <c r="AM111" s="11"/>
      <c r="AN111" s="12"/>
      <c r="AP111" s="13"/>
      <c r="AQ111" s="13"/>
    </row>
    <row r="112" spans="23:43" x14ac:dyDescent="0.2">
      <c r="W112" s="11"/>
      <c r="X112" s="11"/>
      <c r="Y112" s="11"/>
      <c r="AJ112" s="11"/>
      <c r="AK112" s="12"/>
      <c r="AM112" s="11"/>
      <c r="AN112" s="12"/>
      <c r="AP112" s="13"/>
      <c r="AQ112" s="13"/>
    </row>
    <row r="113" spans="23:43" x14ac:dyDescent="0.2">
      <c r="W113" s="11"/>
      <c r="X113" s="11"/>
      <c r="Y113" s="11"/>
      <c r="AJ113" s="11"/>
      <c r="AK113" s="12"/>
      <c r="AM113" s="11"/>
      <c r="AN113" s="12"/>
      <c r="AP113" s="13"/>
      <c r="AQ113" s="13"/>
    </row>
    <row r="114" spans="23:43" x14ac:dyDescent="0.2">
      <c r="W114" s="11"/>
      <c r="X114" s="11"/>
      <c r="Y114" s="11"/>
      <c r="AJ114" s="11"/>
      <c r="AK114" s="12"/>
      <c r="AM114" s="11"/>
      <c r="AN114" s="12"/>
      <c r="AP114" s="13"/>
      <c r="AQ114" s="13"/>
    </row>
    <row r="115" spans="23:43" x14ac:dyDescent="0.2">
      <c r="W115" s="11"/>
      <c r="X115" s="11"/>
      <c r="Y115" s="11"/>
      <c r="AJ115" s="11"/>
      <c r="AK115" s="12"/>
      <c r="AM115" s="11"/>
      <c r="AN115" s="12"/>
      <c r="AP115" s="13"/>
      <c r="AQ115" s="13"/>
    </row>
    <row r="116" spans="23:43" x14ac:dyDescent="0.2">
      <c r="W116" s="11"/>
      <c r="X116" s="11"/>
      <c r="Y116" s="11"/>
      <c r="AJ116" s="11"/>
      <c r="AK116" s="12"/>
      <c r="AM116" s="11"/>
      <c r="AN116" s="12"/>
      <c r="AP116" s="13"/>
      <c r="AQ116" s="13"/>
    </row>
    <row r="117" spans="23:43" x14ac:dyDescent="0.2">
      <c r="W117" s="11"/>
      <c r="X117" s="11"/>
      <c r="Y117" s="11"/>
      <c r="AJ117" s="11"/>
      <c r="AK117" s="12"/>
      <c r="AM117" s="11"/>
      <c r="AN117" s="12"/>
      <c r="AP117" s="13"/>
      <c r="AQ117" s="13"/>
    </row>
    <row r="118" spans="23:43" x14ac:dyDescent="0.2">
      <c r="W118" s="11"/>
      <c r="X118" s="11"/>
      <c r="Y118" s="11"/>
      <c r="AJ118" s="11"/>
      <c r="AK118" s="12"/>
      <c r="AM118" s="11"/>
      <c r="AN118" s="12"/>
      <c r="AP118" s="13"/>
      <c r="AQ118" s="13"/>
    </row>
    <row r="119" spans="23:43" x14ac:dyDescent="0.2">
      <c r="W119" s="11"/>
      <c r="X119" s="11"/>
      <c r="Y119" s="11"/>
      <c r="AJ119" s="11"/>
      <c r="AK119" s="12"/>
      <c r="AM119" s="11"/>
      <c r="AN119" s="12"/>
      <c r="AP119" s="13"/>
      <c r="AQ119" s="13"/>
    </row>
    <row r="120" spans="23:43" x14ac:dyDescent="0.2">
      <c r="W120" s="11"/>
      <c r="X120" s="11"/>
      <c r="Y120" s="11"/>
      <c r="AJ120" s="11"/>
      <c r="AK120" s="12"/>
      <c r="AM120" s="11"/>
      <c r="AN120" s="12"/>
      <c r="AP120" s="13"/>
      <c r="AQ120" s="13"/>
    </row>
    <row r="121" spans="23:43" x14ac:dyDescent="0.2">
      <c r="W121" s="11"/>
      <c r="X121" s="11"/>
      <c r="Y121" s="11"/>
      <c r="AJ121" s="11"/>
      <c r="AK121" s="12"/>
      <c r="AM121" s="11"/>
      <c r="AN121" s="12"/>
      <c r="AP121" s="13"/>
      <c r="AQ121" s="13"/>
    </row>
    <row r="122" spans="23:43" x14ac:dyDescent="0.2">
      <c r="W122" s="11"/>
      <c r="X122" s="11"/>
      <c r="Y122" s="11"/>
      <c r="AJ122" s="11"/>
      <c r="AK122" s="12"/>
      <c r="AM122" s="11"/>
      <c r="AN122" s="12"/>
      <c r="AP122" s="13"/>
      <c r="AQ122" s="13"/>
    </row>
    <row r="123" spans="23:43" x14ac:dyDescent="0.2">
      <c r="W123" s="11"/>
      <c r="X123" s="11"/>
      <c r="Y123" s="11"/>
      <c r="AJ123" s="11"/>
      <c r="AK123" s="12"/>
      <c r="AM123" s="11"/>
      <c r="AN123" s="12"/>
      <c r="AP123" s="13"/>
      <c r="AQ123" s="13"/>
    </row>
    <row r="124" spans="23:43" x14ac:dyDescent="0.2">
      <c r="W124" s="11"/>
      <c r="X124" s="11"/>
      <c r="Y124" s="11"/>
      <c r="AJ124" s="11"/>
      <c r="AK124" s="12"/>
      <c r="AM124" s="11"/>
      <c r="AN124" s="12"/>
      <c r="AP124" s="13"/>
      <c r="AQ124" s="13"/>
    </row>
    <row r="125" spans="23:43" x14ac:dyDescent="0.2">
      <c r="W125" s="11"/>
      <c r="X125" s="11"/>
      <c r="Y125" s="11"/>
      <c r="AJ125" s="11"/>
      <c r="AK125" s="12"/>
      <c r="AM125" s="11"/>
      <c r="AN125" s="12"/>
      <c r="AP125" s="13"/>
      <c r="AQ125" s="13"/>
    </row>
    <row r="126" spans="23:43" x14ac:dyDescent="0.2">
      <c r="W126" s="11"/>
      <c r="X126" s="11"/>
      <c r="Y126" s="11"/>
      <c r="AJ126" s="11"/>
      <c r="AK126" s="12"/>
      <c r="AM126" s="11"/>
      <c r="AN126" s="12"/>
      <c r="AP126" s="13"/>
      <c r="AQ126" s="13"/>
    </row>
    <row r="127" spans="23:43" x14ac:dyDescent="0.2">
      <c r="W127" s="11"/>
      <c r="X127" s="11"/>
      <c r="Y127" s="11"/>
      <c r="AJ127" s="11"/>
      <c r="AK127" s="12"/>
      <c r="AM127" s="11"/>
      <c r="AN127" s="12"/>
      <c r="AP127" s="13"/>
      <c r="AQ127" s="13"/>
    </row>
    <row r="128" spans="23:43" x14ac:dyDescent="0.2">
      <c r="W128" s="11"/>
      <c r="X128" s="11"/>
      <c r="Y128" s="11"/>
      <c r="AJ128" s="11"/>
      <c r="AK128" s="12"/>
      <c r="AM128" s="11"/>
      <c r="AN128" s="12"/>
      <c r="AP128" s="13"/>
      <c r="AQ128" s="13"/>
    </row>
    <row r="129" spans="23:43" x14ac:dyDescent="0.2">
      <c r="W129" s="11"/>
      <c r="X129" s="11"/>
      <c r="Y129" s="11"/>
      <c r="AJ129" s="11"/>
      <c r="AK129" s="12"/>
      <c r="AM129" s="11"/>
      <c r="AN129" s="12"/>
      <c r="AP129" s="13"/>
      <c r="AQ129" s="13"/>
    </row>
    <row r="130" spans="23:43" x14ac:dyDescent="0.2">
      <c r="W130" s="11"/>
      <c r="X130" s="11"/>
      <c r="Y130" s="11"/>
      <c r="AJ130" s="11"/>
      <c r="AK130" s="12"/>
      <c r="AM130" s="11"/>
      <c r="AN130" s="12"/>
      <c r="AP130" s="13"/>
      <c r="AQ130" s="13"/>
    </row>
    <row r="131" spans="23:43" x14ac:dyDescent="0.2">
      <c r="W131" s="11"/>
      <c r="X131" s="11"/>
      <c r="Y131" s="11"/>
      <c r="AJ131" s="11"/>
      <c r="AK131" s="12"/>
      <c r="AM131" s="11"/>
      <c r="AN131" s="12"/>
      <c r="AP131" s="13"/>
      <c r="AQ131" s="13"/>
    </row>
    <row r="132" spans="23:43" x14ac:dyDescent="0.2">
      <c r="W132" s="11"/>
      <c r="X132" s="11"/>
      <c r="Y132" s="11"/>
      <c r="AJ132" s="11"/>
      <c r="AK132" s="12"/>
      <c r="AM132" s="11"/>
      <c r="AN132" s="12"/>
      <c r="AP132" s="13"/>
      <c r="AQ132" s="13"/>
    </row>
    <row r="133" spans="23:43" x14ac:dyDescent="0.2">
      <c r="W133" s="11"/>
      <c r="X133" s="11"/>
      <c r="Y133" s="11"/>
      <c r="AJ133" s="11"/>
      <c r="AK133" s="12"/>
      <c r="AM133" s="11"/>
      <c r="AN133" s="12"/>
      <c r="AP133" s="13"/>
      <c r="AQ133" s="13"/>
    </row>
    <row r="134" spans="23:43" x14ac:dyDescent="0.2">
      <c r="W134" s="11"/>
      <c r="X134" s="11"/>
      <c r="Y134" s="11"/>
      <c r="AJ134" s="11"/>
      <c r="AK134" s="12"/>
      <c r="AM134" s="11"/>
      <c r="AN134" s="12"/>
      <c r="AP134" s="13"/>
      <c r="AQ134" s="13"/>
    </row>
    <row r="135" spans="23:43" x14ac:dyDescent="0.2">
      <c r="W135" s="11"/>
      <c r="X135" s="11"/>
      <c r="Y135" s="11"/>
      <c r="AJ135" s="11"/>
      <c r="AK135" s="12"/>
      <c r="AM135" s="11"/>
      <c r="AN135" s="12"/>
      <c r="AP135" s="13"/>
      <c r="AQ135" s="13"/>
    </row>
    <row r="136" spans="23:43" x14ac:dyDescent="0.2">
      <c r="W136" s="11"/>
      <c r="X136" s="11"/>
      <c r="Y136" s="11"/>
      <c r="AJ136" s="11"/>
      <c r="AK136" s="12"/>
      <c r="AM136" s="11"/>
      <c r="AN136" s="12"/>
      <c r="AP136" s="13"/>
      <c r="AQ136" s="13"/>
    </row>
    <row r="137" spans="23:43" x14ac:dyDescent="0.2">
      <c r="W137" s="11"/>
      <c r="X137" s="11"/>
      <c r="Y137" s="11"/>
      <c r="AJ137" s="11"/>
      <c r="AK137" s="12"/>
      <c r="AM137" s="11"/>
      <c r="AN137" s="12"/>
      <c r="AP137" s="13"/>
      <c r="AQ137" s="13"/>
    </row>
    <row r="138" spans="23:43" x14ac:dyDescent="0.2">
      <c r="W138" s="11"/>
      <c r="X138" s="11"/>
      <c r="Y138" s="11"/>
      <c r="AJ138" s="11"/>
      <c r="AK138" s="12"/>
      <c r="AM138" s="11"/>
      <c r="AN138" s="12"/>
      <c r="AP138" s="13"/>
      <c r="AQ138" s="13"/>
    </row>
    <row r="139" spans="23:43" x14ac:dyDescent="0.2">
      <c r="W139" s="11"/>
      <c r="X139" s="11"/>
      <c r="Y139" s="11"/>
      <c r="AJ139" s="11"/>
      <c r="AK139" s="12"/>
      <c r="AM139" s="11"/>
      <c r="AN139" s="12"/>
      <c r="AP139" s="13"/>
      <c r="AQ139" s="13"/>
    </row>
    <row r="140" spans="23:43" x14ac:dyDescent="0.2">
      <c r="W140" s="11"/>
      <c r="X140" s="11"/>
      <c r="Y140" s="11"/>
      <c r="AJ140" s="11"/>
      <c r="AK140" s="12"/>
      <c r="AM140" s="11"/>
      <c r="AN140" s="12"/>
      <c r="AP140" s="13"/>
      <c r="AQ140" s="13"/>
    </row>
    <row r="141" spans="23:43" x14ac:dyDescent="0.2">
      <c r="W141" s="11"/>
      <c r="X141" s="11"/>
      <c r="Y141" s="11"/>
      <c r="AJ141" s="11"/>
      <c r="AK141" s="12"/>
      <c r="AM141" s="11"/>
      <c r="AN141" s="12"/>
      <c r="AP141" s="13"/>
      <c r="AQ141" s="13"/>
    </row>
    <row r="142" spans="23:43" x14ac:dyDescent="0.2">
      <c r="W142" s="11"/>
      <c r="X142" s="11"/>
      <c r="Y142" s="11"/>
      <c r="AJ142" s="11"/>
      <c r="AK142" s="12"/>
      <c r="AM142" s="11"/>
      <c r="AN142" s="12"/>
      <c r="AP142" s="13"/>
      <c r="AQ142" s="13"/>
    </row>
    <row r="143" spans="23:43" x14ac:dyDescent="0.2">
      <c r="W143" s="11"/>
      <c r="X143" s="11"/>
      <c r="Y143" s="11"/>
      <c r="AJ143" s="11"/>
      <c r="AK143" s="12"/>
      <c r="AM143" s="11"/>
      <c r="AN143" s="12"/>
      <c r="AP143" s="13"/>
      <c r="AQ143" s="13"/>
    </row>
    <row r="144" spans="23:43" x14ac:dyDescent="0.2">
      <c r="W144" s="11"/>
      <c r="X144" s="11"/>
      <c r="Y144" s="11"/>
      <c r="AJ144" s="11"/>
      <c r="AK144" s="12"/>
      <c r="AM144" s="11"/>
      <c r="AN144" s="12"/>
      <c r="AP144" s="13"/>
      <c r="AQ144" s="13"/>
    </row>
    <row r="145" spans="23:43" x14ac:dyDescent="0.2">
      <c r="W145" s="11"/>
      <c r="X145" s="11"/>
      <c r="Y145" s="11"/>
      <c r="AJ145" s="11"/>
      <c r="AK145" s="12"/>
      <c r="AM145" s="11"/>
      <c r="AN145" s="12"/>
      <c r="AP145" s="13"/>
      <c r="AQ145" s="13"/>
    </row>
    <row r="146" spans="23:43" x14ac:dyDescent="0.2">
      <c r="W146" s="11"/>
      <c r="X146" s="11"/>
      <c r="Y146" s="11"/>
      <c r="AJ146" s="11"/>
      <c r="AK146" s="12"/>
      <c r="AM146" s="11"/>
      <c r="AN146" s="12"/>
      <c r="AP146" s="13"/>
      <c r="AQ146" s="13"/>
    </row>
    <row r="147" spans="23:43" x14ac:dyDescent="0.2">
      <c r="W147" s="11"/>
      <c r="X147" s="11"/>
      <c r="Y147" s="11"/>
      <c r="AJ147" s="11"/>
      <c r="AK147" s="12"/>
      <c r="AM147" s="11"/>
      <c r="AN147" s="12"/>
      <c r="AP147" s="13"/>
      <c r="AQ147" s="13"/>
    </row>
    <row r="148" spans="23:43" x14ac:dyDescent="0.2">
      <c r="W148" s="11"/>
      <c r="X148" s="11"/>
      <c r="Y148" s="11"/>
      <c r="AJ148" s="11"/>
      <c r="AK148" s="12"/>
      <c r="AM148" s="11"/>
      <c r="AN148" s="12"/>
      <c r="AP148" s="13"/>
      <c r="AQ148" s="13"/>
    </row>
    <row r="149" spans="23:43" x14ac:dyDescent="0.2">
      <c r="W149" s="11"/>
      <c r="X149" s="11"/>
      <c r="Y149" s="11"/>
      <c r="AJ149" s="11"/>
      <c r="AK149" s="12"/>
      <c r="AM149" s="11"/>
      <c r="AN149" s="12"/>
      <c r="AP149" s="13"/>
      <c r="AQ149" s="13"/>
    </row>
    <row r="150" spans="23:43" x14ac:dyDescent="0.2">
      <c r="W150" s="11"/>
      <c r="X150" s="11"/>
      <c r="Y150" s="11"/>
      <c r="AJ150" s="11"/>
      <c r="AK150" s="12"/>
      <c r="AM150" s="11"/>
      <c r="AN150" s="12"/>
      <c r="AP150" s="13"/>
      <c r="AQ150" s="13"/>
    </row>
    <row r="151" spans="23:43" x14ac:dyDescent="0.2">
      <c r="W151" s="11"/>
      <c r="X151" s="11"/>
      <c r="Y151" s="11"/>
      <c r="AJ151" s="11"/>
      <c r="AK151" s="12"/>
      <c r="AM151" s="11"/>
      <c r="AN151" s="12"/>
      <c r="AP151" s="13"/>
      <c r="AQ151" s="13"/>
    </row>
    <row r="152" spans="23:43" x14ac:dyDescent="0.2">
      <c r="W152" s="11"/>
      <c r="X152" s="11"/>
      <c r="Y152" s="11"/>
      <c r="AJ152" s="11"/>
      <c r="AK152" s="12"/>
      <c r="AM152" s="11"/>
      <c r="AN152" s="12"/>
      <c r="AP152" s="13"/>
      <c r="AQ152" s="13"/>
    </row>
    <row r="153" spans="23:43" x14ac:dyDescent="0.2">
      <c r="W153" s="11"/>
      <c r="X153" s="11"/>
      <c r="Y153" s="11"/>
      <c r="AJ153" s="11"/>
      <c r="AK153" s="12"/>
      <c r="AM153" s="11"/>
      <c r="AN153" s="12"/>
      <c r="AP153" s="13"/>
      <c r="AQ153" s="13"/>
    </row>
    <row r="154" spans="23:43" x14ac:dyDescent="0.2">
      <c r="W154" s="11"/>
      <c r="X154" s="11"/>
      <c r="Y154" s="11"/>
      <c r="AJ154" s="11"/>
      <c r="AK154" s="12"/>
      <c r="AM154" s="11"/>
      <c r="AN154" s="12"/>
      <c r="AP154" s="13"/>
      <c r="AQ154" s="13"/>
    </row>
    <row r="155" spans="23:43" x14ac:dyDescent="0.2">
      <c r="W155" s="11"/>
      <c r="X155" s="11"/>
      <c r="Y155" s="11"/>
      <c r="AJ155" s="11"/>
      <c r="AK155" s="12"/>
      <c r="AM155" s="11"/>
      <c r="AN155" s="12"/>
      <c r="AP155" s="13"/>
      <c r="AQ155" s="13"/>
    </row>
    <row r="156" spans="23:43" x14ac:dyDescent="0.2">
      <c r="W156" s="11"/>
      <c r="X156" s="11"/>
      <c r="Y156" s="11"/>
      <c r="AJ156" s="11"/>
      <c r="AK156" s="12"/>
      <c r="AM156" s="11"/>
      <c r="AN156" s="12"/>
      <c r="AP156" s="13"/>
      <c r="AQ156" s="13"/>
    </row>
    <row r="157" spans="23:43" x14ac:dyDescent="0.2">
      <c r="W157" s="11"/>
      <c r="X157" s="11"/>
      <c r="Y157" s="11"/>
      <c r="AJ157" s="11"/>
      <c r="AK157" s="12"/>
      <c r="AM157" s="11"/>
      <c r="AN157" s="12"/>
      <c r="AP157" s="13"/>
      <c r="AQ157" s="13"/>
    </row>
    <row r="158" spans="23:43" x14ac:dyDescent="0.2">
      <c r="W158" s="11"/>
      <c r="X158" s="11"/>
      <c r="Y158" s="11"/>
      <c r="AJ158" s="11"/>
      <c r="AK158" s="12"/>
      <c r="AM158" s="11"/>
      <c r="AN158" s="12"/>
      <c r="AP158" s="13"/>
      <c r="AQ158" s="13"/>
    </row>
    <row r="159" spans="23:43" x14ac:dyDescent="0.2">
      <c r="W159" s="11"/>
      <c r="X159" s="11"/>
      <c r="Y159" s="11"/>
      <c r="AJ159" s="11"/>
      <c r="AK159" s="12"/>
      <c r="AM159" s="11"/>
      <c r="AN159" s="12"/>
      <c r="AP159" s="13"/>
      <c r="AQ159" s="13"/>
    </row>
    <row r="160" spans="23:43" x14ac:dyDescent="0.2">
      <c r="W160" s="11"/>
      <c r="X160" s="11"/>
      <c r="Y160" s="11"/>
      <c r="AJ160" s="11"/>
      <c r="AK160" s="12"/>
      <c r="AM160" s="11"/>
      <c r="AN160" s="12"/>
      <c r="AP160" s="13"/>
      <c r="AQ160" s="13"/>
    </row>
    <row r="161" spans="23:43" x14ac:dyDescent="0.2">
      <c r="W161" s="11"/>
      <c r="X161" s="11"/>
      <c r="Y161" s="11"/>
      <c r="AJ161" s="11"/>
      <c r="AK161" s="12"/>
      <c r="AM161" s="11"/>
      <c r="AN161" s="12"/>
      <c r="AP161" s="13"/>
      <c r="AQ161" s="13"/>
    </row>
    <row r="162" spans="23:43" x14ac:dyDescent="0.2">
      <c r="W162" s="11"/>
      <c r="X162" s="11"/>
      <c r="Y162" s="11"/>
      <c r="AJ162" s="11"/>
      <c r="AK162" s="12"/>
      <c r="AM162" s="11"/>
      <c r="AN162" s="12"/>
      <c r="AP162" s="13"/>
      <c r="AQ162" s="13"/>
    </row>
    <row r="163" spans="23:43" x14ac:dyDescent="0.2">
      <c r="W163" s="11"/>
      <c r="X163" s="11"/>
      <c r="Y163" s="11"/>
      <c r="AJ163" s="11"/>
      <c r="AK163" s="12"/>
      <c r="AM163" s="11"/>
      <c r="AN163" s="12"/>
      <c r="AP163" s="13"/>
      <c r="AQ163" s="13"/>
    </row>
    <row r="164" spans="23:43" x14ac:dyDescent="0.2">
      <c r="W164" s="11"/>
      <c r="X164" s="11"/>
      <c r="Y164" s="11"/>
      <c r="AJ164" s="11"/>
      <c r="AK164" s="12"/>
      <c r="AM164" s="11"/>
      <c r="AN164" s="12"/>
      <c r="AP164" s="13"/>
      <c r="AQ164" s="13"/>
    </row>
    <row r="165" spans="23:43" x14ac:dyDescent="0.2">
      <c r="W165" s="11"/>
      <c r="X165" s="11"/>
      <c r="Y165" s="11"/>
      <c r="AJ165" s="11"/>
      <c r="AK165" s="12"/>
      <c r="AM165" s="11"/>
      <c r="AN165" s="12"/>
      <c r="AP165" s="13"/>
      <c r="AQ165" s="13"/>
    </row>
    <row r="166" spans="23:43" x14ac:dyDescent="0.2">
      <c r="W166" s="11"/>
      <c r="X166" s="11"/>
      <c r="Y166" s="11"/>
      <c r="AJ166" s="11"/>
      <c r="AK166" s="12"/>
      <c r="AM166" s="11"/>
      <c r="AN166" s="12"/>
      <c r="AP166" s="13"/>
      <c r="AQ166" s="13"/>
    </row>
    <row r="167" spans="23:43" x14ac:dyDescent="0.2">
      <c r="W167" s="11"/>
      <c r="X167" s="11"/>
      <c r="Y167" s="11"/>
      <c r="AJ167" s="11"/>
      <c r="AK167" s="12"/>
      <c r="AM167" s="11"/>
      <c r="AN167" s="12"/>
      <c r="AP167" s="13"/>
      <c r="AQ167" s="13"/>
    </row>
    <row r="168" spans="23:43" x14ac:dyDescent="0.2">
      <c r="W168" s="11"/>
      <c r="X168" s="11"/>
      <c r="Y168" s="11"/>
      <c r="AJ168" s="11"/>
      <c r="AK168" s="12"/>
      <c r="AM168" s="11"/>
      <c r="AN168" s="12"/>
      <c r="AP168" s="13"/>
      <c r="AQ168" s="13"/>
    </row>
    <row r="169" spans="23:43" x14ac:dyDescent="0.2">
      <c r="W169" s="11"/>
      <c r="X169" s="11"/>
      <c r="Y169" s="11"/>
      <c r="AJ169" s="11"/>
      <c r="AK169" s="12"/>
      <c r="AM169" s="11"/>
      <c r="AN169" s="12"/>
      <c r="AP169" s="13"/>
      <c r="AQ169" s="13"/>
    </row>
    <row r="170" spans="23:43" x14ac:dyDescent="0.2">
      <c r="W170" s="11"/>
      <c r="X170" s="11"/>
      <c r="Y170" s="11"/>
      <c r="AJ170" s="11"/>
      <c r="AK170" s="12"/>
      <c r="AM170" s="11"/>
      <c r="AN170" s="12"/>
      <c r="AP170" s="13"/>
      <c r="AQ170" s="13"/>
    </row>
    <row r="171" spans="23:43" x14ac:dyDescent="0.2">
      <c r="W171" s="11"/>
      <c r="X171" s="11"/>
      <c r="Y171" s="11"/>
      <c r="AJ171" s="11"/>
      <c r="AK171" s="12"/>
      <c r="AM171" s="11"/>
      <c r="AN171" s="12"/>
      <c r="AP171" s="13"/>
      <c r="AQ171" s="13"/>
    </row>
    <row r="172" spans="23:43" x14ac:dyDescent="0.2">
      <c r="W172" s="11"/>
      <c r="X172" s="11"/>
      <c r="Y172" s="11"/>
      <c r="AJ172" s="11"/>
      <c r="AK172" s="12"/>
      <c r="AM172" s="11"/>
      <c r="AN172" s="12"/>
      <c r="AP172" s="13"/>
      <c r="AQ172" s="13"/>
    </row>
    <row r="173" spans="23:43" x14ac:dyDescent="0.2">
      <c r="W173" s="11"/>
      <c r="X173" s="11"/>
      <c r="Y173" s="11"/>
      <c r="AJ173" s="11"/>
      <c r="AK173" s="12"/>
      <c r="AM173" s="11"/>
      <c r="AN173" s="12"/>
      <c r="AP173" s="13"/>
      <c r="AQ173" s="13"/>
    </row>
    <row r="174" spans="23:43" x14ac:dyDescent="0.2">
      <c r="W174" s="11"/>
      <c r="X174" s="11"/>
      <c r="Y174" s="11"/>
      <c r="AJ174" s="11"/>
      <c r="AK174" s="12"/>
      <c r="AM174" s="11"/>
      <c r="AN174" s="12"/>
      <c r="AP174" s="13"/>
      <c r="AQ174" s="13"/>
    </row>
    <row r="175" spans="23:43" x14ac:dyDescent="0.2">
      <c r="W175" s="11"/>
      <c r="X175" s="11"/>
      <c r="Y175" s="11"/>
      <c r="AJ175" s="11"/>
      <c r="AK175" s="12"/>
      <c r="AM175" s="11"/>
      <c r="AN175" s="12"/>
      <c r="AP175" s="13"/>
      <c r="AQ175" s="13"/>
    </row>
    <row r="176" spans="23:43" x14ac:dyDescent="0.2">
      <c r="W176" s="11"/>
      <c r="X176" s="11"/>
      <c r="Y176" s="11"/>
      <c r="AJ176" s="11"/>
      <c r="AK176" s="12"/>
      <c r="AM176" s="11"/>
      <c r="AN176" s="12"/>
      <c r="AP176" s="13"/>
      <c r="AQ176" s="13"/>
    </row>
    <row r="177" spans="23:43" x14ac:dyDescent="0.2">
      <c r="W177" s="11"/>
      <c r="X177" s="11"/>
      <c r="Y177" s="11"/>
      <c r="AJ177" s="11"/>
      <c r="AK177" s="12"/>
      <c r="AM177" s="11"/>
      <c r="AN177" s="12"/>
      <c r="AP177" s="13"/>
      <c r="AQ177" s="13"/>
    </row>
    <row r="178" spans="23:43" x14ac:dyDescent="0.2">
      <c r="W178" s="11"/>
      <c r="X178" s="11"/>
      <c r="Y178" s="11"/>
      <c r="AJ178" s="11"/>
      <c r="AK178" s="12"/>
      <c r="AM178" s="11"/>
      <c r="AN178" s="12"/>
      <c r="AP178" s="13"/>
      <c r="AQ178" s="13"/>
    </row>
    <row r="179" spans="23:43" x14ac:dyDescent="0.2">
      <c r="W179" s="11"/>
      <c r="X179" s="11"/>
      <c r="Y179" s="11"/>
      <c r="AJ179" s="11"/>
      <c r="AK179" s="12"/>
      <c r="AM179" s="11"/>
      <c r="AN179" s="12"/>
      <c r="AP179" s="13"/>
      <c r="AQ179" s="13"/>
    </row>
    <row r="180" spans="23:43" x14ac:dyDescent="0.2">
      <c r="W180" s="11"/>
      <c r="X180" s="11"/>
      <c r="Y180" s="11"/>
      <c r="AJ180" s="11"/>
      <c r="AK180" s="12"/>
      <c r="AM180" s="11"/>
      <c r="AN180" s="12"/>
      <c r="AP180" s="13"/>
      <c r="AQ180" s="13"/>
    </row>
    <row r="181" spans="23:43" x14ac:dyDescent="0.2">
      <c r="W181" s="11"/>
      <c r="X181" s="11"/>
      <c r="Y181" s="11"/>
      <c r="AJ181" s="11"/>
      <c r="AK181" s="12"/>
      <c r="AM181" s="11"/>
      <c r="AN181" s="12"/>
      <c r="AP181" s="13"/>
      <c r="AQ181" s="13"/>
    </row>
    <row r="182" spans="23:43" x14ac:dyDescent="0.2">
      <c r="W182" s="11"/>
      <c r="X182" s="11"/>
      <c r="Y182" s="11"/>
      <c r="AJ182" s="11"/>
      <c r="AK182" s="12"/>
      <c r="AM182" s="11"/>
      <c r="AN182" s="12"/>
      <c r="AP182" s="13"/>
      <c r="AQ182" s="13"/>
    </row>
    <row r="183" spans="23:43" x14ac:dyDescent="0.2">
      <c r="W183" s="11"/>
      <c r="X183" s="11"/>
      <c r="Y183" s="11"/>
      <c r="AJ183" s="11"/>
      <c r="AK183" s="12"/>
      <c r="AM183" s="11"/>
      <c r="AN183" s="12"/>
      <c r="AP183" s="13"/>
      <c r="AQ183" s="13"/>
    </row>
    <row r="184" spans="23:43" x14ac:dyDescent="0.2">
      <c r="W184" s="11"/>
      <c r="X184" s="11"/>
      <c r="Y184" s="11"/>
      <c r="AJ184" s="11"/>
      <c r="AK184" s="12"/>
      <c r="AM184" s="11"/>
      <c r="AN184" s="12"/>
      <c r="AP184" s="13"/>
      <c r="AQ184" s="13"/>
    </row>
    <row r="185" spans="23:43" x14ac:dyDescent="0.2">
      <c r="W185" s="11"/>
      <c r="X185" s="11"/>
      <c r="Y185" s="11"/>
      <c r="AJ185" s="11"/>
      <c r="AK185" s="12"/>
      <c r="AM185" s="11"/>
      <c r="AN185" s="12"/>
      <c r="AP185" s="13"/>
      <c r="AQ185" s="13"/>
    </row>
    <row r="186" spans="23:43" x14ac:dyDescent="0.2">
      <c r="W186" s="11"/>
      <c r="X186" s="11"/>
      <c r="Y186" s="11"/>
      <c r="AJ186" s="11"/>
      <c r="AK186" s="12"/>
      <c r="AM186" s="11"/>
      <c r="AN186" s="12"/>
      <c r="AP186" s="13"/>
      <c r="AQ186" s="13"/>
    </row>
    <row r="187" spans="23:43" x14ac:dyDescent="0.2">
      <c r="W187" s="11"/>
      <c r="X187" s="11"/>
      <c r="Y187" s="11"/>
      <c r="AJ187" s="11"/>
      <c r="AK187" s="12"/>
      <c r="AM187" s="11"/>
      <c r="AN187" s="12"/>
      <c r="AP187" s="13"/>
      <c r="AQ187" s="13"/>
    </row>
    <row r="188" spans="23:43" x14ac:dyDescent="0.2">
      <c r="W188" s="11"/>
      <c r="X188" s="11"/>
      <c r="Y188" s="11"/>
      <c r="AJ188" s="11"/>
      <c r="AK188" s="12"/>
      <c r="AM188" s="11"/>
      <c r="AN188" s="12"/>
      <c r="AP188" s="13"/>
      <c r="AQ188" s="13"/>
    </row>
    <row r="189" spans="23:43" x14ac:dyDescent="0.2">
      <c r="W189" s="11"/>
      <c r="X189" s="11"/>
      <c r="Y189" s="11"/>
      <c r="AJ189" s="11"/>
      <c r="AK189" s="12"/>
      <c r="AM189" s="11"/>
      <c r="AN189" s="12"/>
      <c r="AP189" s="13"/>
      <c r="AQ189" s="13"/>
    </row>
    <row r="190" spans="23:43" x14ac:dyDescent="0.2">
      <c r="W190" s="11"/>
      <c r="X190" s="11"/>
      <c r="Y190" s="11"/>
      <c r="AJ190" s="11"/>
      <c r="AK190" s="12"/>
      <c r="AM190" s="11"/>
      <c r="AN190" s="12"/>
      <c r="AP190" s="13"/>
      <c r="AQ190" s="13"/>
    </row>
    <row r="191" spans="23:43" x14ac:dyDescent="0.2">
      <c r="W191" s="11"/>
      <c r="X191" s="11"/>
      <c r="Y191" s="11"/>
      <c r="AJ191" s="11"/>
      <c r="AK191" s="12"/>
      <c r="AM191" s="11"/>
      <c r="AN191" s="12"/>
      <c r="AP191" s="13"/>
      <c r="AQ191" s="13"/>
    </row>
    <row r="192" spans="23:43" x14ac:dyDescent="0.2">
      <c r="W192" s="11"/>
      <c r="X192" s="11"/>
      <c r="Y192" s="11"/>
      <c r="AJ192" s="11"/>
      <c r="AK192" s="12"/>
      <c r="AM192" s="11"/>
      <c r="AN192" s="12"/>
      <c r="AP192" s="13"/>
      <c r="AQ192" s="13"/>
    </row>
    <row r="193" spans="23:43" x14ac:dyDescent="0.2">
      <c r="W193" s="11"/>
      <c r="X193" s="11"/>
      <c r="Y193" s="11"/>
      <c r="AJ193" s="11"/>
      <c r="AK193" s="12"/>
      <c r="AM193" s="11"/>
      <c r="AN193" s="12"/>
      <c r="AP193" s="13"/>
      <c r="AQ193" s="13"/>
    </row>
    <row r="194" spans="23:43" x14ac:dyDescent="0.2">
      <c r="W194" s="11"/>
      <c r="X194" s="11"/>
      <c r="Y194" s="11"/>
      <c r="AJ194" s="11"/>
      <c r="AK194" s="12"/>
      <c r="AM194" s="11"/>
      <c r="AN194" s="12"/>
      <c r="AP194" s="13"/>
      <c r="AQ194" s="13"/>
    </row>
    <row r="195" spans="23:43" x14ac:dyDescent="0.2">
      <c r="W195" s="11"/>
      <c r="X195" s="11"/>
      <c r="Y195" s="11"/>
      <c r="AJ195" s="11"/>
      <c r="AK195" s="12"/>
      <c r="AM195" s="11"/>
      <c r="AN195" s="12"/>
      <c r="AP195" s="13"/>
      <c r="AQ195" s="13"/>
    </row>
    <row r="196" spans="23:43" x14ac:dyDescent="0.2">
      <c r="W196" s="11"/>
      <c r="X196" s="11"/>
      <c r="Y196" s="11"/>
      <c r="AJ196" s="11"/>
      <c r="AK196" s="12"/>
      <c r="AM196" s="11"/>
      <c r="AN196" s="12"/>
      <c r="AP196" s="13"/>
      <c r="AQ196" s="13"/>
    </row>
    <row r="197" spans="23:43" x14ac:dyDescent="0.2">
      <c r="W197" s="11"/>
      <c r="X197" s="11"/>
      <c r="Y197" s="11"/>
      <c r="AJ197" s="11"/>
      <c r="AK197" s="12"/>
      <c r="AM197" s="11"/>
      <c r="AN197" s="12"/>
      <c r="AP197" s="13"/>
      <c r="AQ197" s="13"/>
    </row>
    <row r="198" spans="23:43" x14ac:dyDescent="0.2">
      <c r="W198" s="11"/>
      <c r="X198" s="11"/>
      <c r="Y198" s="11"/>
      <c r="AJ198" s="11"/>
      <c r="AK198" s="12"/>
      <c r="AM198" s="11"/>
      <c r="AN198" s="12"/>
      <c r="AP198" s="13"/>
      <c r="AQ198" s="13"/>
    </row>
    <row r="199" spans="23:43" x14ac:dyDescent="0.2">
      <c r="W199" s="11"/>
      <c r="X199" s="11"/>
      <c r="Y199" s="11"/>
      <c r="AJ199" s="11"/>
      <c r="AK199" s="12"/>
      <c r="AM199" s="11"/>
      <c r="AN199" s="12"/>
      <c r="AP199" s="13"/>
      <c r="AQ199" s="13"/>
    </row>
    <row r="200" spans="23:43" x14ac:dyDescent="0.2">
      <c r="W200" s="11"/>
      <c r="X200" s="11"/>
      <c r="Y200" s="11"/>
      <c r="AJ200" s="11"/>
      <c r="AK200" s="12"/>
      <c r="AM200" s="11"/>
      <c r="AN200" s="12"/>
      <c r="AP200" s="13"/>
      <c r="AQ200" s="13"/>
    </row>
    <row r="201" spans="23:43" x14ac:dyDescent="0.2">
      <c r="W201" s="11"/>
      <c r="X201" s="11"/>
      <c r="Y201" s="11"/>
      <c r="AJ201" s="11"/>
      <c r="AK201" s="12"/>
      <c r="AM201" s="11"/>
      <c r="AN201" s="12"/>
      <c r="AP201" s="13"/>
      <c r="AQ201" s="13"/>
    </row>
    <row r="202" spans="23:43" x14ac:dyDescent="0.2">
      <c r="W202" s="11"/>
      <c r="X202" s="11"/>
      <c r="Y202" s="11"/>
      <c r="AJ202" s="11"/>
      <c r="AK202" s="12"/>
      <c r="AM202" s="11"/>
      <c r="AN202" s="12"/>
      <c r="AP202" s="13"/>
      <c r="AQ202" s="13"/>
    </row>
    <row r="203" spans="23:43" x14ac:dyDescent="0.2">
      <c r="W203" s="11"/>
      <c r="X203" s="11"/>
      <c r="Y203" s="11"/>
      <c r="AJ203" s="11"/>
      <c r="AK203" s="12"/>
      <c r="AM203" s="11"/>
      <c r="AN203" s="12"/>
      <c r="AP203" s="13"/>
      <c r="AQ203" s="13"/>
    </row>
    <row r="204" spans="23:43" x14ac:dyDescent="0.2">
      <c r="W204" s="11"/>
      <c r="X204" s="11"/>
      <c r="Y204" s="11"/>
      <c r="AJ204" s="11"/>
      <c r="AK204" s="12"/>
      <c r="AM204" s="11"/>
      <c r="AN204" s="12"/>
      <c r="AP204" s="13"/>
      <c r="AQ204" s="13"/>
    </row>
    <row r="205" spans="23:43" x14ac:dyDescent="0.2">
      <c r="W205" s="11"/>
      <c r="X205" s="11"/>
      <c r="Y205" s="11"/>
      <c r="AJ205" s="11"/>
      <c r="AK205" s="12"/>
      <c r="AM205" s="11"/>
      <c r="AN205" s="12"/>
      <c r="AP205" s="13"/>
      <c r="AQ205" s="13"/>
    </row>
    <row r="206" spans="23:43" x14ac:dyDescent="0.2">
      <c r="W206" s="11"/>
      <c r="X206" s="11"/>
      <c r="Y206" s="11"/>
      <c r="AJ206" s="11"/>
      <c r="AK206" s="12"/>
      <c r="AM206" s="11"/>
      <c r="AN206" s="12"/>
      <c r="AP206" s="13"/>
      <c r="AQ206" s="13"/>
    </row>
    <row r="207" spans="23:43" x14ac:dyDescent="0.2">
      <c r="W207" s="11"/>
      <c r="X207" s="11"/>
      <c r="Y207" s="11"/>
      <c r="AJ207" s="11"/>
      <c r="AK207" s="12"/>
      <c r="AM207" s="11"/>
      <c r="AN207" s="12"/>
      <c r="AP207" s="13"/>
      <c r="AQ207" s="13"/>
    </row>
    <row r="208" spans="23:43" x14ac:dyDescent="0.2">
      <c r="W208" s="11"/>
      <c r="X208" s="11"/>
      <c r="Y208" s="11"/>
      <c r="AJ208" s="11"/>
      <c r="AK208" s="12"/>
      <c r="AM208" s="11"/>
      <c r="AN208" s="12"/>
      <c r="AP208" s="13"/>
      <c r="AQ208" s="13"/>
    </row>
    <row r="209" spans="23:43" x14ac:dyDescent="0.2">
      <c r="W209" s="11"/>
      <c r="X209" s="11"/>
      <c r="Y209" s="11"/>
      <c r="AJ209" s="11"/>
      <c r="AK209" s="12"/>
      <c r="AM209" s="11"/>
      <c r="AN209" s="12"/>
      <c r="AP209" s="13"/>
      <c r="AQ209" s="13"/>
    </row>
    <row r="210" spans="23:43" x14ac:dyDescent="0.2">
      <c r="W210" s="11"/>
      <c r="X210" s="11"/>
      <c r="Y210" s="11"/>
      <c r="AJ210" s="11"/>
      <c r="AK210" s="12"/>
      <c r="AM210" s="11"/>
      <c r="AN210" s="12"/>
      <c r="AP210" s="13"/>
      <c r="AQ210" s="13"/>
    </row>
    <row r="211" spans="23:43" x14ac:dyDescent="0.2">
      <c r="W211" s="11"/>
      <c r="X211" s="11"/>
      <c r="Y211" s="11"/>
      <c r="AJ211" s="11"/>
      <c r="AK211" s="12"/>
      <c r="AM211" s="11"/>
      <c r="AN211" s="12"/>
      <c r="AP211" s="13"/>
      <c r="AQ211" s="13"/>
    </row>
    <row r="212" spans="23:43" x14ac:dyDescent="0.2">
      <c r="W212" s="11"/>
      <c r="X212" s="11"/>
      <c r="Y212" s="11"/>
      <c r="AJ212" s="11"/>
      <c r="AK212" s="12"/>
      <c r="AM212" s="11"/>
      <c r="AN212" s="12"/>
      <c r="AP212" s="13"/>
      <c r="AQ212" s="13"/>
    </row>
    <row r="213" spans="23:43" x14ac:dyDescent="0.2">
      <c r="W213" s="11"/>
      <c r="X213" s="11"/>
      <c r="Y213" s="11"/>
      <c r="AJ213" s="11"/>
      <c r="AK213" s="12"/>
      <c r="AM213" s="11"/>
      <c r="AN213" s="12"/>
      <c r="AP213" s="13"/>
      <c r="AQ213" s="13"/>
    </row>
    <row r="214" spans="23:43" x14ac:dyDescent="0.2">
      <c r="W214" s="11"/>
      <c r="X214" s="11"/>
      <c r="Y214" s="11"/>
      <c r="AJ214" s="11"/>
      <c r="AK214" s="12"/>
      <c r="AM214" s="11"/>
      <c r="AN214" s="12"/>
      <c r="AP214" s="13"/>
      <c r="AQ214" s="13"/>
    </row>
    <row r="215" spans="23:43" x14ac:dyDescent="0.2">
      <c r="W215" s="11"/>
      <c r="X215" s="11"/>
      <c r="Y215" s="11"/>
      <c r="AJ215" s="11"/>
      <c r="AK215" s="12"/>
      <c r="AM215" s="11"/>
      <c r="AN215" s="12"/>
      <c r="AP215" s="13"/>
      <c r="AQ215" s="13"/>
    </row>
    <row r="216" spans="23:43" x14ac:dyDescent="0.2">
      <c r="W216" s="11"/>
      <c r="X216" s="11"/>
      <c r="Y216" s="11"/>
      <c r="AJ216" s="11"/>
      <c r="AK216" s="12"/>
      <c r="AM216" s="11"/>
      <c r="AN216" s="12"/>
      <c r="AP216" s="13"/>
      <c r="AQ216" s="13"/>
    </row>
    <row r="217" spans="23:43" x14ac:dyDescent="0.2">
      <c r="W217" s="11"/>
      <c r="X217" s="11"/>
      <c r="Y217" s="11"/>
      <c r="AJ217" s="11"/>
      <c r="AK217" s="12"/>
      <c r="AM217" s="11"/>
      <c r="AN217" s="12"/>
      <c r="AP217" s="13"/>
      <c r="AQ217" s="13"/>
    </row>
    <row r="218" spans="23:43" x14ac:dyDescent="0.2">
      <c r="W218" s="11"/>
      <c r="X218" s="11"/>
      <c r="Y218" s="11"/>
      <c r="AJ218" s="11"/>
      <c r="AK218" s="12"/>
      <c r="AM218" s="11"/>
      <c r="AN218" s="12"/>
      <c r="AP218" s="13"/>
      <c r="AQ218" s="13"/>
    </row>
    <row r="219" spans="23:43" x14ac:dyDescent="0.2">
      <c r="W219" s="11"/>
      <c r="X219" s="11"/>
      <c r="Y219" s="11"/>
      <c r="AJ219" s="11"/>
      <c r="AK219" s="12"/>
      <c r="AM219" s="11"/>
      <c r="AN219" s="12"/>
      <c r="AP219" s="13"/>
      <c r="AQ219" s="13"/>
    </row>
    <row r="220" spans="23:43" x14ac:dyDescent="0.2">
      <c r="W220" s="11"/>
      <c r="X220" s="11"/>
      <c r="Y220" s="11"/>
      <c r="AJ220" s="11"/>
      <c r="AK220" s="12"/>
      <c r="AM220" s="11"/>
      <c r="AN220" s="12"/>
      <c r="AP220" s="13"/>
      <c r="AQ220" s="13"/>
    </row>
    <row r="221" spans="23:43" x14ac:dyDescent="0.2">
      <c r="W221" s="11"/>
      <c r="X221" s="11"/>
      <c r="Y221" s="11"/>
      <c r="AJ221" s="11"/>
      <c r="AK221" s="12"/>
      <c r="AM221" s="11"/>
      <c r="AN221" s="12"/>
      <c r="AP221" s="13"/>
      <c r="AQ221" s="13"/>
    </row>
    <row r="222" spans="23:43" x14ac:dyDescent="0.2">
      <c r="W222" s="11"/>
      <c r="X222" s="11"/>
      <c r="Y222" s="11"/>
      <c r="AJ222" s="11"/>
      <c r="AK222" s="12"/>
      <c r="AM222" s="11"/>
      <c r="AN222" s="12"/>
      <c r="AP222" s="13"/>
      <c r="AQ222" s="13"/>
    </row>
    <row r="223" spans="23:43" x14ac:dyDescent="0.2">
      <c r="W223" s="11"/>
      <c r="X223" s="11"/>
      <c r="Y223" s="11"/>
      <c r="AJ223" s="11"/>
      <c r="AK223" s="12"/>
      <c r="AM223" s="11"/>
      <c r="AN223" s="12"/>
      <c r="AP223" s="13"/>
      <c r="AQ223" s="13"/>
    </row>
    <row r="224" spans="23:43" x14ac:dyDescent="0.2">
      <c r="W224" s="11"/>
      <c r="X224" s="11"/>
      <c r="Y224" s="11"/>
      <c r="AJ224" s="11"/>
      <c r="AK224" s="12"/>
      <c r="AM224" s="11"/>
      <c r="AN224" s="12"/>
      <c r="AP224" s="13"/>
      <c r="AQ224" s="13"/>
    </row>
    <row r="225" spans="23:43" x14ac:dyDescent="0.2">
      <c r="W225" s="11"/>
      <c r="X225" s="11"/>
      <c r="Y225" s="11"/>
      <c r="AJ225" s="11"/>
      <c r="AK225" s="12"/>
      <c r="AM225" s="11"/>
      <c r="AN225" s="12"/>
      <c r="AP225" s="13"/>
      <c r="AQ225" s="13"/>
    </row>
    <row r="226" spans="23:43" x14ac:dyDescent="0.2">
      <c r="W226" s="11"/>
      <c r="X226" s="11"/>
      <c r="Y226" s="11"/>
      <c r="AJ226" s="11"/>
      <c r="AK226" s="12"/>
      <c r="AM226" s="11"/>
      <c r="AN226" s="12"/>
      <c r="AP226" s="13"/>
      <c r="AQ226" s="13"/>
    </row>
    <row r="227" spans="23:43" x14ac:dyDescent="0.2">
      <c r="W227" s="11"/>
      <c r="X227" s="11"/>
      <c r="Y227" s="11"/>
      <c r="AJ227" s="11"/>
      <c r="AK227" s="12"/>
      <c r="AM227" s="11"/>
      <c r="AN227" s="12"/>
      <c r="AP227" s="13"/>
      <c r="AQ227" s="13"/>
    </row>
    <row r="228" spans="23:43" x14ac:dyDescent="0.2">
      <c r="W228" s="11"/>
      <c r="X228" s="11"/>
      <c r="Y228" s="11"/>
      <c r="AJ228" s="11"/>
      <c r="AK228" s="12"/>
      <c r="AM228" s="11"/>
      <c r="AN228" s="12"/>
      <c r="AP228" s="13"/>
      <c r="AQ228" s="13"/>
    </row>
    <row r="229" spans="23:43" x14ac:dyDescent="0.2">
      <c r="W229" s="11"/>
      <c r="X229" s="11"/>
      <c r="Y229" s="11"/>
      <c r="AJ229" s="11"/>
      <c r="AK229" s="12"/>
      <c r="AM229" s="11"/>
      <c r="AN229" s="12"/>
      <c r="AP229" s="13"/>
      <c r="AQ229" s="13"/>
    </row>
    <row r="230" spans="23:43" x14ac:dyDescent="0.2">
      <c r="W230" s="11"/>
      <c r="X230" s="11"/>
      <c r="Y230" s="11"/>
      <c r="AJ230" s="11"/>
      <c r="AK230" s="12"/>
      <c r="AM230" s="11"/>
      <c r="AN230" s="12"/>
      <c r="AP230" s="13"/>
      <c r="AQ230" s="13"/>
    </row>
    <row r="231" spans="23:43" x14ac:dyDescent="0.2">
      <c r="W231" s="11"/>
      <c r="X231" s="11"/>
      <c r="Y231" s="11"/>
      <c r="AJ231" s="11"/>
      <c r="AK231" s="12"/>
      <c r="AM231" s="11"/>
      <c r="AN231" s="12"/>
      <c r="AP231" s="13"/>
      <c r="AQ231" s="13"/>
    </row>
    <row r="232" spans="23:43" x14ac:dyDescent="0.2">
      <c r="W232" s="11"/>
      <c r="X232" s="11"/>
      <c r="Y232" s="11"/>
      <c r="AJ232" s="11"/>
      <c r="AK232" s="12"/>
      <c r="AM232" s="11"/>
      <c r="AN232" s="12"/>
      <c r="AP232" s="13"/>
      <c r="AQ232" s="13"/>
    </row>
    <row r="233" spans="23:43" x14ac:dyDescent="0.2">
      <c r="W233" s="11"/>
      <c r="X233" s="11"/>
      <c r="Y233" s="11"/>
      <c r="AJ233" s="11"/>
      <c r="AK233" s="12"/>
      <c r="AM233" s="11"/>
      <c r="AN233" s="12"/>
      <c r="AP233" s="13"/>
      <c r="AQ233" s="13"/>
    </row>
    <row r="234" spans="23:43" x14ac:dyDescent="0.2">
      <c r="W234" s="11"/>
      <c r="X234" s="11"/>
      <c r="Y234" s="11"/>
      <c r="AJ234" s="11"/>
      <c r="AK234" s="12"/>
      <c r="AM234" s="11"/>
      <c r="AN234" s="12"/>
      <c r="AP234" s="13"/>
      <c r="AQ234" s="13"/>
    </row>
    <row r="235" spans="23:43" x14ac:dyDescent="0.2">
      <c r="W235" s="11"/>
      <c r="X235" s="11"/>
      <c r="Y235" s="11"/>
      <c r="AJ235" s="11"/>
      <c r="AK235" s="12"/>
      <c r="AM235" s="11"/>
      <c r="AN235" s="12"/>
      <c r="AP235" s="13"/>
      <c r="AQ235" s="13"/>
    </row>
    <row r="236" spans="23:43" x14ac:dyDescent="0.2">
      <c r="W236" s="11"/>
      <c r="X236" s="11"/>
      <c r="Y236" s="11"/>
      <c r="AJ236" s="11"/>
      <c r="AK236" s="12"/>
      <c r="AM236" s="11"/>
      <c r="AN236" s="12"/>
      <c r="AP236" s="13"/>
      <c r="AQ236" s="13"/>
    </row>
    <row r="237" spans="23:43" x14ac:dyDescent="0.2">
      <c r="W237" s="11"/>
      <c r="X237" s="11"/>
      <c r="Y237" s="11"/>
      <c r="AJ237" s="11"/>
      <c r="AK237" s="12"/>
      <c r="AM237" s="11"/>
      <c r="AN237" s="12"/>
      <c r="AP237" s="13"/>
      <c r="AQ237" s="13"/>
    </row>
    <row r="238" spans="23:43" x14ac:dyDescent="0.2">
      <c r="W238" s="11"/>
      <c r="X238" s="11"/>
      <c r="Y238" s="11"/>
      <c r="AJ238" s="11"/>
      <c r="AK238" s="12"/>
      <c r="AM238" s="11"/>
      <c r="AN238" s="12"/>
      <c r="AP238" s="13"/>
      <c r="AQ238" s="13"/>
    </row>
    <row r="239" spans="23:43" x14ac:dyDescent="0.2">
      <c r="W239" s="11"/>
      <c r="X239" s="11"/>
      <c r="Y239" s="11"/>
      <c r="AJ239" s="11"/>
      <c r="AK239" s="12"/>
      <c r="AM239" s="11"/>
      <c r="AN239" s="12"/>
      <c r="AP239" s="13"/>
      <c r="AQ239" s="13"/>
    </row>
    <row r="240" spans="23:43" x14ac:dyDescent="0.2">
      <c r="W240" s="11"/>
      <c r="X240" s="11"/>
      <c r="Y240" s="11"/>
      <c r="AJ240" s="11"/>
      <c r="AK240" s="12"/>
      <c r="AM240" s="11"/>
      <c r="AN240" s="12"/>
      <c r="AP240" s="13"/>
      <c r="AQ240" s="13"/>
    </row>
    <row r="241" spans="23:43" x14ac:dyDescent="0.2">
      <c r="W241" s="11"/>
      <c r="X241" s="11"/>
      <c r="Y241" s="11"/>
      <c r="AJ241" s="11"/>
      <c r="AK241" s="12"/>
      <c r="AM241" s="11"/>
      <c r="AN241" s="12"/>
      <c r="AP241" s="13"/>
      <c r="AQ241" s="13"/>
    </row>
    <row r="242" spans="23:43" x14ac:dyDescent="0.2">
      <c r="W242" s="11"/>
      <c r="X242" s="11"/>
      <c r="Y242" s="11"/>
      <c r="AJ242" s="11"/>
      <c r="AK242" s="12"/>
      <c r="AM242" s="11"/>
      <c r="AN242" s="12"/>
      <c r="AP242" s="13"/>
      <c r="AQ242" s="13"/>
    </row>
    <row r="243" spans="23:43" x14ac:dyDescent="0.2">
      <c r="W243" s="11"/>
      <c r="X243" s="11"/>
      <c r="Y243" s="11"/>
      <c r="AJ243" s="11"/>
      <c r="AK243" s="12"/>
      <c r="AM243" s="11"/>
      <c r="AN243" s="12"/>
      <c r="AP243" s="13"/>
      <c r="AQ243" s="13"/>
    </row>
    <row r="244" spans="23:43" x14ac:dyDescent="0.2">
      <c r="W244" s="11"/>
      <c r="X244" s="11"/>
      <c r="Y244" s="11"/>
      <c r="AJ244" s="11"/>
      <c r="AK244" s="12"/>
      <c r="AM244" s="11"/>
      <c r="AN244" s="12"/>
      <c r="AP244" s="13"/>
      <c r="AQ244" s="13"/>
    </row>
    <row r="245" spans="23:43" x14ac:dyDescent="0.2">
      <c r="W245" s="11"/>
      <c r="X245" s="11"/>
      <c r="Y245" s="11"/>
      <c r="AJ245" s="11"/>
      <c r="AK245" s="12"/>
      <c r="AM245" s="11"/>
      <c r="AN245" s="12"/>
      <c r="AP245" s="13"/>
      <c r="AQ245" s="13"/>
    </row>
    <row r="246" spans="23:43" x14ac:dyDescent="0.2">
      <c r="W246" s="11"/>
      <c r="X246" s="11"/>
      <c r="Y246" s="11"/>
      <c r="AJ246" s="11"/>
      <c r="AK246" s="12"/>
      <c r="AM246" s="11"/>
      <c r="AN246" s="12"/>
      <c r="AP246" s="13"/>
      <c r="AQ246" s="13"/>
    </row>
    <row r="247" spans="23:43" x14ac:dyDescent="0.2">
      <c r="W247" s="11"/>
      <c r="X247" s="11"/>
      <c r="Y247" s="11"/>
      <c r="AJ247" s="11"/>
      <c r="AK247" s="12"/>
      <c r="AM247" s="11"/>
      <c r="AN247" s="12"/>
      <c r="AP247" s="13"/>
      <c r="AQ247" s="13"/>
    </row>
    <row r="248" spans="23:43" x14ac:dyDescent="0.2">
      <c r="W248" s="11"/>
      <c r="X248" s="11"/>
      <c r="Y248" s="11"/>
      <c r="AJ248" s="11"/>
      <c r="AK248" s="12"/>
      <c r="AM248" s="11"/>
      <c r="AN248" s="12"/>
      <c r="AP248" s="13"/>
      <c r="AQ248" s="13"/>
    </row>
    <row r="249" spans="23:43" x14ac:dyDescent="0.2">
      <c r="W249" s="11"/>
      <c r="X249" s="11"/>
      <c r="Y249" s="11"/>
      <c r="AJ249" s="11"/>
      <c r="AK249" s="12"/>
      <c r="AM249" s="11"/>
      <c r="AN249" s="12"/>
      <c r="AP249" s="13"/>
      <c r="AQ249" s="13"/>
    </row>
    <row r="250" spans="23:43" x14ac:dyDescent="0.2">
      <c r="W250" s="11"/>
      <c r="X250" s="11"/>
      <c r="Y250" s="11"/>
      <c r="AJ250" s="11"/>
      <c r="AK250" s="12"/>
      <c r="AM250" s="11"/>
      <c r="AN250" s="12"/>
      <c r="AP250" s="13"/>
      <c r="AQ250" s="13"/>
    </row>
    <row r="251" spans="23:43" x14ac:dyDescent="0.2">
      <c r="W251" s="11"/>
      <c r="X251" s="11"/>
      <c r="Y251" s="11"/>
      <c r="AJ251" s="11"/>
      <c r="AK251" s="12"/>
      <c r="AM251" s="11"/>
      <c r="AN251" s="12"/>
      <c r="AP251" s="13"/>
      <c r="AQ251" s="13"/>
    </row>
    <row r="252" spans="23:43" x14ac:dyDescent="0.2">
      <c r="W252" s="11"/>
      <c r="X252" s="11"/>
      <c r="Y252" s="11"/>
      <c r="AJ252" s="11"/>
      <c r="AK252" s="12"/>
      <c r="AM252" s="11"/>
      <c r="AN252" s="12"/>
      <c r="AP252" s="13"/>
      <c r="AQ252" s="13"/>
    </row>
    <row r="253" spans="23:43" x14ac:dyDescent="0.2">
      <c r="W253" s="11"/>
      <c r="X253" s="11"/>
      <c r="Y253" s="11"/>
      <c r="AJ253" s="11"/>
      <c r="AK253" s="12"/>
      <c r="AM253" s="11"/>
      <c r="AN253" s="12"/>
      <c r="AP253" s="13"/>
      <c r="AQ253" s="13"/>
    </row>
    <row r="254" spans="23:43" x14ac:dyDescent="0.2">
      <c r="W254" s="11"/>
      <c r="X254" s="11"/>
      <c r="Y254" s="11"/>
      <c r="AJ254" s="11"/>
      <c r="AK254" s="12"/>
      <c r="AM254" s="11"/>
      <c r="AN254" s="12"/>
      <c r="AP254" s="13"/>
      <c r="AQ254" s="13"/>
    </row>
    <row r="255" spans="23:43" x14ac:dyDescent="0.2">
      <c r="W255" s="11"/>
      <c r="X255" s="11"/>
      <c r="Y255" s="11"/>
      <c r="AJ255" s="11"/>
      <c r="AK255" s="12"/>
      <c r="AM255" s="11"/>
      <c r="AN255" s="12"/>
      <c r="AP255" s="13"/>
      <c r="AQ255" s="13"/>
    </row>
    <row r="256" spans="23:43" x14ac:dyDescent="0.2">
      <c r="W256" s="11"/>
      <c r="X256" s="11"/>
      <c r="Y256" s="11"/>
      <c r="AJ256" s="11"/>
      <c r="AK256" s="12"/>
      <c r="AM256" s="11"/>
      <c r="AN256" s="12"/>
      <c r="AP256" s="13"/>
      <c r="AQ256" s="13"/>
    </row>
    <row r="257" spans="23:43" x14ac:dyDescent="0.2">
      <c r="W257" s="11"/>
      <c r="X257" s="11"/>
      <c r="Y257" s="11"/>
      <c r="AJ257" s="11"/>
      <c r="AK257" s="12"/>
      <c r="AM257" s="11"/>
      <c r="AN257" s="12"/>
      <c r="AP257" s="13"/>
      <c r="AQ257" s="13"/>
    </row>
    <row r="258" spans="23:43" x14ac:dyDescent="0.2">
      <c r="W258" s="11"/>
      <c r="X258" s="11"/>
      <c r="Y258" s="11"/>
      <c r="AJ258" s="11"/>
      <c r="AK258" s="12"/>
      <c r="AM258" s="11"/>
      <c r="AN258" s="12"/>
      <c r="AP258" s="13"/>
      <c r="AQ258" s="13"/>
    </row>
    <row r="259" spans="23:43" x14ac:dyDescent="0.2">
      <c r="W259" s="11"/>
      <c r="X259" s="11"/>
      <c r="Y259" s="11"/>
      <c r="AJ259" s="11"/>
      <c r="AK259" s="12"/>
      <c r="AM259" s="11"/>
      <c r="AN259" s="12"/>
      <c r="AP259" s="13"/>
      <c r="AQ259" s="13"/>
    </row>
    <row r="260" spans="23:43" x14ac:dyDescent="0.2">
      <c r="W260" s="11"/>
      <c r="X260" s="11"/>
      <c r="Y260" s="11"/>
      <c r="AJ260" s="11"/>
      <c r="AK260" s="12"/>
      <c r="AM260" s="11"/>
      <c r="AN260" s="12"/>
      <c r="AP260" s="13"/>
      <c r="AQ260" s="13"/>
    </row>
    <row r="261" spans="23:43" x14ac:dyDescent="0.2">
      <c r="W261" s="11"/>
      <c r="X261" s="11"/>
      <c r="Y261" s="11"/>
      <c r="AJ261" s="11"/>
      <c r="AK261" s="12"/>
      <c r="AM261" s="11"/>
      <c r="AN261" s="12"/>
      <c r="AP261" s="13"/>
      <c r="AQ261" s="13"/>
    </row>
    <row r="262" spans="23:43" x14ac:dyDescent="0.2">
      <c r="W262" s="11"/>
      <c r="X262" s="11"/>
      <c r="Y262" s="11"/>
      <c r="AJ262" s="11"/>
      <c r="AK262" s="12"/>
      <c r="AM262" s="11"/>
      <c r="AN262" s="12"/>
      <c r="AP262" s="13"/>
      <c r="AQ262" s="13"/>
    </row>
    <row r="263" spans="23:43" x14ac:dyDescent="0.2">
      <c r="W263" s="11"/>
      <c r="X263" s="11"/>
      <c r="Y263" s="11"/>
      <c r="AJ263" s="11"/>
      <c r="AK263" s="12"/>
      <c r="AM263" s="11"/>
      <c r="AN263" s="12"/>
      <c r="AP263" s="13"/>
      <c r="AQ263" s="13"/>
    </row>
    <row r="264" spans="23:43" x14ac:dyDescent="0.2">
      <c r="W264" s="11"/>
      <c r="X264" s="11"/>
      <c r="Y264" s="11"/>
      <c r="AJ264" s="11"/>
      <c r="AK264" s="12"/>
      <c r="AM264" s="11"/>
      <c r="AN264" s="12"/>
      <c r="AP264" s="13"/>
      <c r="AQ264" s="13"/>
    </row>
    <row r="265" spans="23:43" x14ac:dyDescent="0.2">
      <c r="W265" s="11"/>
      <c r="X265" s="11"/>
      <c r="Y265" s="11"/>
      <c r="AJ265" s="11"/>
      <c r="AK265" s="12"/>
      <c r="AM265" s="11"/>
      <c r="AN265" s="12"/>
      <c r="AP265" s="13"/>
      <c r="AQ265" s="13"/>
    </row>
    <row r="266" spans="23:43" x14ac:dyDescent="0.2">
      <c r="W266" s="11"/>
      <c r="X266" s="11"/>
      <c r="Y266" s="11"/>
      <c r="AJ266" s="11"/>
      <c r="AK266" s="12"/>
      <c r="AM266" s="11"/>
      <c r="AN266" s="12"/>
      <c r="AP266" s="13"/>
      <c r="AQ266" s="13"/>
    </row>
    <row r="267" spans="23:43" x14ac:dyDescent="0.2">
      <c r="W267" s="11"/>
      <c r="X267" s="11"/>
      <c r="Y267" s="11"/>
      <c r="AJ267" s="11"/>
      <c r="AK267" s="12"/>
      <c r="AM267" s="11"/>
      <c r="AN267" s="12"/>
      <c r="AP267" s="13"/>
      <c r="AQ267" s="13"/>
    </row>
    <row r="268" spans="23:43" x14ac:dyDescent="0.2">
      <c r="W268" s="11"/>
      <c r="X268" s="11"/>
      <c r="Y268" s="11"/>
      <c r="AJ268" s="11"/>
      <c r="AK268" s="12"/>
      <c r="AM268" s="11"/>
      <c r="AN268" s="12"/>
      <c r="AP268" s="13"/>
      <c r="AQ268" s="13"/>
    </row>
    <row r="269" spans="23:43" x14ac:dyDescent="0.2">
      <c r="W269" s="11"/>
      <c r="X269" s="11"/>
      <c r="Y269" s="11"/>
      <c r="AJ269" s="11"/>
      <c r="AK269" s="12"/>
      <c r="AM269" s="11"/>
      <c r="AN269" s="12"/>
      <c r="AP269" s="13"/>
      <c r="AQ269" s="13"/>
    </row>
    <row r="270" spans="23:43" x14ac:dyDescent="0.2">
      <c r="W270" s="11"/>
      <c r="X270" s="11"/>
      <c r="Y270" s="11"/>
      <c r="AJ270" s="11"/>
      <c r="AK270" s="12"/>
      <c r="AM270" s="11"/>
      <c r="AN270" s="12"/>
      <c r="AP270" s="13"/>
      <c r="AQ270" s="13"/>
    </row>
    <row r="271" spans="23:43" x14ac:dyDescent="0.2">
      <c r="W271" s="11"/>
      <c r="X271" s="11"/>
      <c r="Y271" s="11"/>
      <c r="AJ271" s="11"/>
      <c r="AK271" s="12"/>
      <c r="AM271" s="11"/>
      <c r="AN271" s="12"/>
      <c r="AP271" s="13"/>
      <c r="AQ271" s="13"/>
    </row>
    <row r="272" spans="23:43" x14ac:dyDescent="0.2">
      <c r="W272" s="11"/>
      <c r="X272" s="11"/>
      <c r="Y272" s="11"/>
      <c r="AJ272" s="11"/>
      <c r="AK272" s="12"/>
      <c r="AM272" s="11"/>
      <c r="AN272" s="12"/>
      <c r="AP272" s="13"/>
      <c r="AQ272" s="13"/>
    </row>
    <row r="273" spans="23:43" x14ac:dyDescent="0.2">
      <c r="W273" s="11"/>
      <c r="X273" s="11"/>
      <c r="Y273" s="11"/>
      <c r="AJ273" s="11"/>
      <c r="AK273" s="12"/>
      <c r="AM273" s="11"/>
      <c r="AN273" s="12"/>
      <c r="AP273" s="13"/>
      <c r="AQ273" s="13"/>
    </row>
    <row r="274" spans="23:43" x14ac:dyDescent="0.2">
      <c r="W274" s="11"/>
      <c r="X274" s="11"/>
      <c r="Y274" s="11"/>
      <c r="AJ274" s="11"/>
      <c r="AK274" s="12"/>
      <c r="AM274" s="11"/>
      <c r="AN274" s="12"/>
      <c r="AP274" s="13"/>
      <c r="AQ274" s="13"/>
    </row>
    <row r="275" spans="23:43" x14ac:dyDescent="0.2">
      <c r="W275" s="11"/>
      <c r="X275" s="11"/>
      <c r="Y275" s="11"/>
      <c r="AJ275" s="11"/>
      <c r="AK275" s="12"/>
      <c r="AM275" s="11"/>
      <c r="AN275" s="12"/>
      <c r="AP275" s="13"/>
      <c r="AQ275" s="13"/>
    </row>
    <row r="276" spans="23:43" x14ac:dyDescent="0.2">
      <c r="W276" s="11"/>
      <c r="X276" s="11"/>
      <c r="Y276" s="11"/>
      <c r="AJ276" s="11"/>
      <c r="AK276" s="12"/>
      <c r="AM276" s="11"/>
      <c r="AN276" s="12"/>
      <c r="AP276" s="13"/>
      <c r="AQ276" s="13"/>
    </row>
    <row r="277" spans="23:43" x14ac:dyDescent="0.2">
      <c r="W277" s="11"/>
      <c r="X277" s="11"/>
      <c r="Y277" s="11"/>
      <c r="AJ277" s="11"/>
      <c r="AK277" s="12"/>
      <c r="AM277" s="11"/>
      <c r="AN277" s="12"/>
      <c r="AP277" s="13"/>
      <c r="AQ277" s="13"/>
    </row>
    <row r="278" spans="23:43" x14ac:dyDescent="0.2">
      <c r="W278" s="11"/>
      <c r="X278" s="11"/>
      <c r="Y278" s="11"/>
      <c r="AJ278" s="11"/>
      <c r="AK278" s="12"/>
      <c r="AM278" s="11"/>
      <c r="AN278" s="12"/>
      <c r="AP278" s="13"/>
      <c r="AQ278" s="13"/>
    </row>
    <row r="279" spans="23:43" x14ac:dyDescent="0.2">
      <c r="W279" s="11"/>
      <c r="X279" s="11"/>
      <c r="Y279" s="11"/>
      <c r="AJ279" s="11"/>
      <c r="AK279" s="12"/>
      <c r="AM279" s="11"/>
      <c r="AN279" s="12"/>
      <c r="AP279" s="13"/>
      <c r="AQ279" s="13"/>
    </row>
    <row r="280" spans="23:43" x14ac:dyDescent="0.2">
      <c r="W280" s="11"/>
      <c r="X280" s="11"/>
      <c r="Y280" s="11"/>
      <c r="AJ280" s="11"/>
      <c r="AK280" s="12"/>
      <c r="AM280" s="11"/>
      <c r="AN280" s="12"/>
      <c r="AP280" s="13"/>
      <c r="AQ280" s="13"/>
    </row>
    <row r="281" spans="23:43" x14ac:dyDescent="0.2">
      <c r="W281" s="11"/>
      <c r="X281" s="11"/>
      <c r="Y281" s="11"/>
      <c r="AJ281" s="11"/>
      <c r="AK281" s="12"/>
      <c r="AM281" s="11"/>
      <c r="AN281" s="12"/>
      <c r="AP281" s="13"/>
      <c r="AQ281" s="13"/>
    </row>
    <row r="282" spans="23:43" x14ac:dyDescent="0.2">
      <c r="W282" s="11"/>
      <c r="X282" s="11"/>
      <c r="Y282" s="11"/>
      <c r="AJ282" s="11"/>
      <c r="AK282" s="12"/>
      <c r="AM282" s="11"/>
      <c r="AN282" s="12"/>
      <c r="AP282" s="13"/>
      <c r="AQ282" s="13"/>
    </row>
    <row r="283" spans="23:43" x14ac:dyDescent="0.2">
      <c r="W283" s="11"/>
      <c r="X283" s="11"/>
      <c r="Y283" s="11"/>
      <c r="AJ283" s="11"/>
      <c r="AK283" s="12"/>
      <c r="AM283" s="11"/>
      <c r="AN283" s="12"/>
      <c r="AP283" s="13"/>
      <c r="AQ283" s="13"/>
    </row>
    <row r="284" spans="23:43" x14ac:dyDescent="0.2">
      <c r="W284" s="11"/>
      <c r="X284" s="11"/>
      <c r="Y284" s="11"/>
      <c r="AJ284" s="11"/>
      <c r="AK284" s="12"/>
      <c r="AM284" s="11"/>
      <c r="AN284" s="12"/>
      <c r="AP284" s="13"/>
      <c r="AQ284" s="13"/>
    </row>
    <row r="285" spans="23:43" x14ac:dyDescent="0.2">
      <c r="W285" s="11"/>
      <c r="X285" s="11"/>
      <c r="Y285" s="11"/>
      <c r="AJ285" s="11"/>
      <c r="AK285" s="12"/>
      <c r="AM285" s="11"/>
      <c r="AN285" s="12"/>
      <c r="AP285" s="13"/>
      <c r="AQ285" s="13"/>
    </row>
    <row r="286" spans="23:43" x14ac:dyDescent="0.2">
      <c r="W286" s="11"/>
      <c r="X286" s="11"/>
      <c r="Y286" s="11"/>
      <c r="AJ286" s="11"/>
      <c r="AK286" s="12"/>
      <c r="AM286" s="11"/>
      <c r="AN286" s="12"/>
      <c r="AP286" s="13"/>
      <c r="AQ286" s="13"/>
    </row>
    <row r="287" spans="23:43" x14ac:dyDescent="0.2">
      <c r="W287" s="11"/>
      <c r="X287" s="11"/>
      <c r="Y287" s="11"/>
      <c r="AJ287" s="11"/>
      <c r="AK287" s="12"/>
      <c r="AM287" s="11"/>
      <c r="AN287" s="12"/>
      <c r="AP287" s="13"/>
      <c r="AQ287" s="13"/>
    </row>
    <row r="288" spans="23:43" x14ac:dyDescent="0.2">
      <c r="W288" s="11"/>
      <c r="X288" s="11"/>
      <c r="Y288" s="11"/>
      <c r="AJ288" s="11"/>
      <c r="AK288" s="12"/>
      <c r="AM288" s="11"/>
      <c r="AN288" s="12"/>
      <c r="AP288" s="13"/>
      <c r="AQ288" s="13"/>
    </row>
    <row r="289" spans="23:43" x14ac:dyDescent="0.2">
      <c r="W289" s="11"/>
      <c r="X289" s="11"/>
      <c r="Y289" s="11"/>
      <c r="AJ289" s="11"/>
      <c r="AK289" s="12"/>
      <c r="AM289" s="11"/>
      <c r="AN289" s="12"/>
      <c r="AP289" s="13"/>
      <c r="AQ289" s="13"/>
    </row>
    <row r="290" spans="23:43" x14ac:dyDescent="0.2">
      <c r="W290" s="11"/>
      <c r="X290" s="11"/>
      <c r="Y290" s="11"/>
      <c r="AJ290" s="11"/>
      <c r="AK290" s="12"/>
      <c r="AM290" s="11"/>
      <c r="AN290" s="12"/>
      <c r="AP290" s="13"/>
      <c r="AQ290" s="13"/>
    </row>
    <row r="291" spans="23:43" x14ac:dyDescent="0.2">
      <c r="W291" s="11"/>
      <c r="X291" s="11"/>
      <c r="Y291" s="11"/>
      <c r="AJ291" s="11"/>
      <c r="AK291" s="12"/>
      <c r="AM291" s="11"/>
      <c r="AN291" s="12"/>
      <c r="AP291" s="13"/>
      <c r="AQ291" s="13"/>
    </row>
    <row r="292" spans="23:43" x14ac:dyDescent="0.2">
      <c r="W292" s="11"/>
      <c r="X292" s="11"/>
      <c r="Y292" s="11"/>
      <c r="AJ292" s="11"/>
      <c r="AK292" s="12"/>
      <c r="AM292" s="11"/>
      <c r="AN292" s="12"/>
      <c r="AP292" s="13"/>
      <c r="AQ292" s="13"/>
    </row>
    <row r="293" spans="23:43" x14ac:dyDescent="0.2">
      <c r="W293" s="11"/>
      <c r="X293" s="11"/>
      <c r="Y293" s="11"/>
      <c r="AJ293" s="11"/>
      <c r="AK293" s="12"/>
      <c r="AM293" s="11"/>
      <c r="AN293" s="12"/>
      <c r="AP293" s="13"/>
      <c r="AQ293" s="13"/>
    </row>
    <row r="294" spans="23:43" x14ac:dyDescent="0.2">
      <c r="W294" s="11"/>
      <c r="X294" s="11"/>
      <c r="Y294" s="11"/>
      <c r="AJ294" s="11"/>
      <c r="AK294" s="12"/>
      <c r="AM294" s="11"/>
      <c r="AN294" s="12"/>
      <c r="AP294" s="13"/>
      <c r="AQ294" s="13"/>
    </row>
    <row r="295" spans="23:43" x14ac:dyDescent="0.2">
      <c r="W295" s="11"/>
      <c r="X295" s="11"/>
      <c r="Y295" s="11"/>
      <c r="AJ295" s="11"/>
      <c r="AK295" s="12"/>
      <c r="AM295" s="11"/>
      <c r="AN295" s="12"/>
      <c r="AP295" s="13"/>
      <c r="AQ295" s="13"/>
    </row>
    <row r="296" spans="23:43" x14ac:dyDescent="0.2">
      <c r="W296" s="11"/>
      <c r="X296" s="11"/>
      <c r="Y296" s="11"/>
      <c r="AJ296" s="11"/>
      <c r="AK296" s="12"/>
      <c r="AM296" s="11"/>
      <c r="AN296" s="12"/>
      <c r="AP296" s="13"/>
      <c r="AQ296" s="13"/>
    </row>
    <row r="297" spans="23:43" x14ac:dyDescent="0.2">
      <c r="W297" s="11"/>
      <c r="X297" s="11"/>
      <c r="Y297" s="11"/>
      <c r="AJ297" s="11"/>
      <c r="AK297" s="12"/>
      <c r="AM297" s="11"/>
      <c r="AN297" s="12"/>
      <c r="AP297" s="13"/>
      <c r="AQ297" s="13"/>
    </row>
    <row r="298" spans="23:43" x14ac:dyDescent="0.2">
      <c r="W298" s="11"/>
      <c r="X298" s="11"/>
      <c r="Y298" s="11"/>
      <c r="AJ298" s="11"/>
      <c r="AK298" s="12"/>
      <c r="AM298" s="11"/>
      <c r="AN298" s="12"/>
      <c r="AP298" s="13"/>
      <c r="AQ298" s="13"/>
    </row>
    <row r="299" spans="23:43" x14ac:dyDescent="0.2">
      <c r="W299" s="11"/>
      <c r="X299" s="11"/>
      <c r="Y299" s="11"/>
      <c r="AJ299" s="11"/>
      <c r="AK299" s="12"/>
      <c r="AM299" s="11"/>
      <c r="AN299" s="12"/>
      <c r="AP299" s="13"/>
      <c r="AQ299" s="13"/>
    </row>
    <row r="300" spans="23:43" x14ac:dyDescent="0.2">
      <c r="W300" s="11"/>
      <c r="X300" s="11"/>
      <c r="Y300" s="11"/>
      <c r="AJ300" s="11"/>
      <c r="AK300" s="12"/>
      <c r="AM300" s="11"/>
      <c r="AN300" s="12"/>
      <c r="AP300" s="13"/>
      <c r="AQ300" s="13"/>
    </row>
    <row r="301" spans="23:43" x14ac:dyDescent="0.2">
      <c r="W301" s="11"/>
      <c r="X301" s="11"/>
      <c r="Y301" s="11"/>
      <c r="AJ301" s="11"/>
      <c r="AK301" s="12"/>
      <c r="AM301" s="11"/>
      <c r="AN301" s="12"/>
      <c r="AP301" s="13"/>
      <c r="AQ301" s="13"/>
    </row>
    <row r="302" spans="23:43" x14ac:dyDescent="0.2">
      <c r="W302" s="11"/>
      <c r="X302" s="11"/>
      <c r="Y302" s="11"/>
      <c r="AJ302" s="11"/>
      <c r="AK302" s="12"/>
      <c r="AM302" s="11"/>
      <c r="AN302" s="12"/>
      <c r="AP302" s="13"/>
      <c r="AQ302" s="13"/>
    </row>
    <row r="303" spans="23:43" x14ac:dyDescent="0.2">
      <c r="W303" s="11"/>
      <c r="X303" s="11"/>
      <c r="Y303" s="11"/>
      <c r="AJ303" s="11"/>
      <c r="AK303" s="12"/>
      <c r="AM303" s="11"/>
      <c r="AN303" s="12"/>
      <c r="AP303" s="13"/>
      <c r="AQ303" s="13"/>
    </row>
    <row r="304" spans="23:43" x14ac:dyDescent="0.2">
      <c r="W304" s="11"/>
      <c r="X304" s="11"/>
      <c r="Y304" s="11"/>
      <c r="AJ304" s="11"/>
      <c r="AK304" s="12"/>
      <c r="AM304" s="11"/>
      <c r="AN304" s="12"/>
      <c r="AP304" s="13"/>
      <c r="AQ304" s="13"/>
    </row>
    <row r="305" spans="23:43" x14ac:dyDescent="0.2">
      <c r="W305" s="11"/>
      <c r="X305" s="11"/>
      <c r="Y305" s="11"/>
      <c r="AJ305" s="11"/>
      <c r="AK305" s="12"/>
      <c r="AM305" s="11"/>
      <c r="AN305" s="12"/>
      <c r="AP305" s="13"/>
      <c r="AQ305" s="13"/>
    </row>
    <row r="306" spans="23:43" x14ac:dyDescent="0.2">
      <c r="W306" s="11"/>
      <c r="X306" s="11"/>
      <c r="Y306" s="11"/>
      <c r="AJ306" s="11"/>
      <c r="AK306" s="12"/>
      <c r="AM306" s="11"/>
      <c r="AN306" s="12"/>
      <c r="AP306" s="13"/>
      <c r="AQ306" s="13"/>
    </row>
    <row r="307" spans="23:43" x14ac:dyDescent="0.2">
      <c r="W307" s="11"/>
      <c r="X307" s="11"/>
      <c r="Y307" s="11"/>
      <c r="AJ307" s="11"/>
      <c r="AK307" s="12"/>
      <c r="AM307" s="11"/>
      <c r="AN307" s="12"/>
      <c r="AP307" s="13"/>
      <c r="AQ307" s="13"/>
    </row>
    <row r="308" spans="23:43" x14ac:dyDescent="0.2">
      <c r="W308" s="11"/>
      <c r="X308" s="11"/>
      <c r="Y308" s="11"/>
      <c r="AJ308" s="11"/>
      <c r="AK308" s="12"/>
      <c r="AM308" s="11"/>
      <c r="AN308" s="12"/>
      <c r="AP308" s="13"/>
      <c r="AQ308" s="13"/>
    </row>
    <row r="309" spans="23:43" x14ac:dyDescent="0.2">
      <c r="W309" s="11"/>
      <c r="X309" s="11"/>
      <c r="Y309" s="11"/>
      <c r="AJ309" s="11"/>
      <c r="AK309" s="12"/>
      <c r="AM309" s="11"/>
      <c r="AN309" s="12"/>
      <c r="AP309" s="13"/>
      <c r="AQ309" s="13"/>
    </row>
    <row r="310" spans="23:43" x14ac:dyDescent="0.2">
      <c r="W310" s="11"/>
      <c r="X310" s="11"/>
      <c r="Y310" s="11"/>
      <c r="AJ310" s="11"/>
      <c r="AK310" s="12"/>
      <c r="AM310" s="11"/>
      <c r="AN310" s="12"/>
      <c r="AP310" s="13"/>
      <c r="AQ310" s="13"/>
    </row>
    <row r="311" spans="23:43" x14ac:dyDescent="0.2">
      <c r="W311" s="11"/>
      <c r="X311" s="11"/>
      <c r="Y311" s="11"/>
      <c r="AJ311" s="11"/>
      <c r="AK311" s="12"/>
      <c r="AM311" s="11"/>
      <c r="AN311" s="12"/>
      <c r="AP311" s="13"/>
      <c r="AQ311" s="13"/>
    </row>
    <row r="312" spans="23:43" x14ac:dyDescent="0.2">
      <c r="W312" s="11"/>
      <c r="X312" s="11"/>
      <c r="Y312" s="11"/>
      <c r="AJ312" s="11"/>
      <c r="AK312" s="12"/>
      <c r="AM312" s="11"/>
      <c r="AN312" s="12"/>
      <c r="AP312" s="13"/>
      <c r="AQ312" s="13"/>
    </row>
    <row r="313" spans="23:43" x14ac:dyDescent="0.2">
      <c r="W313" s="11"/>
      <c r="X313" s="11"/>
      <c r="Y313" s="11"/>
      <c r="AJ313" s="11"/>
      <c r="AK313" s="12"/>
      <c r="AM313" s="11"/>
      <c r="AN313" s="12"/>
      <c r="AP313" s="13"/>
      <c r="AQ313" s="13"/>
    </row>
    <row r="314" spans="23:43" x14ac:dyDescent="0.2">
      <c r="W314" s="11"/>
      <c r="X314" s="11"/>
      <c r="Y314" s="11"/>
      <c r="AJ314" s="11"/>
      <c r="AK314" s="12"/>
      <c r="AM314" s="11"/>
      <c r="AN314" s="12"/>
      <c r="AP314" s="13"/>
      <c r="AQ314" s="13"/>
    </row>
    <row r="315" spans="23:43" x14ac:dyDescent="0.2">
      <c r="W315" s="11"/>
      <c r="X315" s="11"/>
      <c r="Y315" s="11"/>
      <c r="AJ315" s="11"/>
      <c r="AK315" s="12"/>
      <c r="AM315" s="11"/>
      <c r="AN315" s="12"/>
      <c r="AP315" s="13"/>
      <c r="AQ315" s="13"/>
    </row>
    <row r="316" spans="23:43" x14ac:dyDescent="0.2">
      <c r="W316" s="11"/>
      <c r="X316" s="11"/>
      <c r="Y316" s="11"/>
      <c r="AJ316" s="11"/>
      <c r="AK316" s="12"/>
      <c r="AM316" s="11"/>
      <c r="AN316" s="12"/>
      <c r="AP316" s="13"/>
      <c r="AQ316" s="13"/>
    </row>
    <row r="317" spans="23:43" x14ac:dyDescent="0.2">
      <c r="W317" s="11"/>
      <c r="X317" s="11"/>
      <c r="Y317" s="11"/>
      <c r="AJ317" s="11"/>
      <c r="AK317" s="12"/>
      <c r="AM317" s="11"/>
      <c r="AN317" s="12"/>
      <c r="AP317" s="13"/>
      <c r="AQ317" s="13"/>
    </row>
    <row r="318" spans="23:43" x14ac:dyDescent="0.2">
      <c r="W318" s="11"/>
      <c r="X318" s="11"/>
      <c r="Y318" s="11"/>
      <c r="AJ318" s="11"/>
      <c r="AK318" s="12"/>
      <c r="AM318" s="11"/>
      <c r="AN318" s="12"/>
      <c r="AP318" s="13"/>
      <c r="AQ318" s="13"/>
    </row>
    <row r="319" spans="23:43" x14ac:dyDescent="0.2">
      <c r="W319" s="11"/>
      <c r="X319" s="11"/>
      <c r="Y319" s="11"/>
      <c r="AJ319" s="11"/>
      <c r="AK319" s="12"/>
      <c r="AM319" s="11"/>
      <c r="AN319" s="12"/>
      <c r="AP319" s="13"/>
      <c r="AQ319" s="13"/>
    </row>
    <row r="320" spans="23:43" x14ac:dyDescent="0.2">
      <c r="W320" s="11"/>
      <c r="X320" s="11"/>
      <c r="Y320" s="11"/>
      <c r="AJ320" s="11"/>
      <c r="AK320" s="12"/>
      <c r="AM320" s="11"/>
      <c r="AN320" s="12"/>
      <c r="AP320" s="13"/>
      <c r="AQ320" s="13"/>
    </row>
    <row r="321" spans="23:43" x14ac:dyDescent="0.2">
      <c r="W321" s="11"/>
      <c r="X321" s="11"/>
      <c r="Y321" s="11"/>
      <c r="AJ321" s="11"/>
      <c r="AK321" s="12"/>
      <c r="AM321" s="11"/>
      <c r="AN321" s="12"/>
      <c r="AP321" s="13"/>
      <c r="AQ321" s="13"/>
    </row>
    <row r="322" spans="23:43" x14ac:dyDescent="0.2">
      <c r="W322" s="11"/>
      <c r="X322" s="11"/>
      <c r="Y322" s="11"/>
      <c r="AJ322" s="11"/>
      <c r="AK322" s="12"/>
      <c r="AM322" s="11"/>
      <c r="AN322" s="12"/>
      <c r="AP322" s="13"/>
      <c r="AQ322" s="13"/>
    </row>
    <row r="323" spans="23:43" x14ac:dyDescent="0.2">
      <c r="W323" s="11"/>
      <c r="X323" s="11"/>
      <c r="Y323" s="11"/>
      <c r="AJ323" s="11"/>
      <c r="AK323" s="12"/>
      <c r="AM323" s="11"/>
      <c r="AN323" s="12"/>
      <c r="AP323" s="13"/>
      <c r="AQ323" s="13"/>
    </row>
    <row r="324" spans="23:43" x14ac:dyDescent="0.2">
      <c r="W324" s="11"/>
      <c r="X324" s="11"/>
      <c r="Y324" s="11"/>
      <c r="AJ324" s="11"/>
      <c r="AK324" s="12"/>
      <c r="AM324" s="11"/>
      <c r="AN324" s="12"/>
      <c r="AP324" s="13"/>
      <c r="AQ324" s="13"/>
    </row>
    <row r="325" spans="23:43" x14ac:dyDescent="0.2">
      <c r="W325" s="11"/>
      <c r="X325" s="11"/>
      <c r="Y325" s="11"/>
      <c r="AJ325" s="11"/>
      <c r="AK325" s="12"/>
      <c r="AM325" s="11"/>
      <c r="AN325" s="12"/>
      <c r="AP325" s="13"/>
      <c r="AQ325" s="13"/>
    </row>
    <row r="326" spans="23:43" x14ac:dyDescent="0.2">
      <c r="W326" s="11"/>
      <c r="X326" s="11"/>
      <c r="Y326" s="11"/>
      <c r="AJ326" s="11"/>
      <c r="AK326" s="12"/>
      <c r="AM326" s="11"/>
      <c r="AN326" s="12"/>
      <c r="AP326" s="13"/>
      <c r="AQ326" s="13"/>
    </row>
    <row r="327" spans="23:43" x14ac:dyDescent="0.2">
      <c r="W327" s="11"/>
      <c r="X327" s="11"/>
      <c r="Y327" s="11"/>
      <c r="AJ327" s="11"/>
      <c r="AK327" s="12"/>
      <c r="AM327" s="11"/>
      <c r="AN327" s="12"/>
      <c r="AP327" s="13"/>
      <c r="AQ327" s="13"/>
    </row>
    <row r="328" spans="23:43" x14ac:dyDescent="0.2">
      <c r="W328" s="11"/>
      <c r="X328" s="11"/>
      <c r="Y328" s="11"/>
      <c r="AJ328" s="11"/>
      <c r="AK328" s="12"/>
      <c r="AM328" s="11"/>
      <c r="AN328" s="12"/>
      <c r="AP328" s="13"/>
      <c r="AQ328" s="13"/>
    </row>
    <row r="329" spans="23:43" x14ac:dyDescent="0.2">
      <c r="W329" s="11"/>
      <c r="X329" s="11"/>
      <c r="Y329" s="11"/>
      <c r="AJ329" s="11"/>
      <c r="AK329" s="12"/>
      <c r="AM329" s="11"/>
      <c r="AN329" s="12"/>
      <c r="AP329" s="13"/>
      <c r="AQ329" s="13"/>
    </row>
    <row r="330" spans="23:43" x14ac:dyDescent="0.2">
      <c r="W330" s="11"/>
      <c r="X330" s="11"/>
      <c r="Y330" s="11"/>
      <c r="AJ330" s="11"/>
      <c r="AK330" s="12"/>
      <c r="AM330" s="11"/>
      <c r="AN330" s="12"/>
      <c r="AP330" s="13"/>
      <c r="AQ330" s="13"/>
    </row>
    <row r="331" spans="23:43" x14ac:dyDescent="0.2">
      <c r="W331" s="11"/>
      <c r="X331" s="11"/>
      <c r="Y331" s="11"/>
      <c r="AJ331" s="11"/>
      <c r="AK331" s="12"/>
      <c r="AM331" s="11"/>
      <c r="AN331" s="12"/>
      <c r="AP331" s="13"/>
      <c r="AQ331" s="13"/>
    </row>
    <row r="332" spans="23:43" x14ac:dyDescent="0.2">
      <c r="W332" s="11"/>
      <c r="X332" s="11"/>
      <c r="Y332" s="11"/>
      <c r="AJ332" s="11"/>
      <c r="AK332" s="12"/>
      <c r="AM332" s="11"/>
      <c r="AN332" s="12"/>
      <c r="AP332" s="13"/>
      <c r="AQ332" s="13"/>
    </row>
    <row r="333" spans="23:43" x14ac:dyDescent="0.2">
      <c r="W333" s="11"/>
      <c r="X333" s="11"/>
      <c r="Y333" s="11"/>
      <c r="AJ333" s="11"/>
      <c r="AK333" s="12"/>
      <c r="AM333" s="11"/>
      <c r="AN333" s="12"/>
      <c r="AP333" s="13"/>
      <c r="AQ333" s="13"/>
    </row>
    <row r="334" spans="23:43" x14ac:dyDescent="0.2">
      <c r="W334" s="11"/>
      <c r="X334" s="11"/>
      <c r="Y334" s="11"/>
      <c r="AJ334" s="11"/>
      <c r="AK334" s="12"/>
      <c r="AM334" s="11"/>
      <c r="AN334" s="12"/>
      <c r="AP334" s="13"/>
      <c r="AQ334" s="13"/>
    </row>
    <row r="335" spans="23:43" x14ac:dyDescent="0.2">
      <c r="W335" s="11"/>
      <c r="X335" s="11"/>
      <c r="Y335" s="11"/>
      <c r="AJ335" s="11"/>
      <c r="AK335" s="12"/>
      <c r="AM335" s="11"/>
      <c r="AN335" s="12"/>
      <c r="AP335" s="13"/>
      <c r="AQ335" s="13"/>
    </row>
    <row r="336" spans="23:43" x14ac:dyDescent="0.2">
      <c r="W336" s="11"/>
      <c r="X336" s="11"/>
      <c r="Y336" s="11"/>
      <c r="AJ336" s="11"/>
      <c r="AK336" s="12"/>
      <c r="AM336" s="11"/>
      <c r="AN336" s="12"/>
      <c r="AP336" s="13"/>
      <c r="AQ336" s="13"/>
    </row>
    <row r="337" spans="23:43" x14ac:dyDescent="0.2">
      <c r="W337" s="11"/>
      <c r="X337" s="11"/>
      <c r="Y337" s="11"/>
      <c r="AJ337" s="11"/>
      <c r="AK337" s="12"/>
      <c r="AM337" s="11"/>
      <c r="AN337" s="12"/>
      <c r="AP337" s="13"/>
      <c r="AQ337" s="13"/>
    </row>
    <row r="338" spans="23:43" x14ac:dyDescent="0.2">
      <c r="W338" s="11"/>
      <c r="X338" s="11"/>
      <c r="Y338" s="11"/>
      <c r="AJ338" s="11"/>
      <c r="AK338" s="12"/>
      <c r="AM338" s="11"/>
      <c r="AN338" s="12"/>
      <c r="AP338" s="13"/>
      <c r="AQ338" s="13"/>
    </row>
    <row r="339" spans="23:43" x14ac:dyDescent="0.2">
      <c r="W339" s="11"/>
      <c r="X339" s="11"/>
      <c r="Y339" s="11"/>
      <c r="AJ339" s="11"/>
      <c r="AK339" s="12"/>
      <c r="AM339" s="11"/>
      <c r="AN339" s="12"/>
      <c r="AP339" s="13"/>
      <c r="AQ339" s="13"/>
    </row>
    <row r="340" spans="23:43" x14ac:dyDescent="0.2">
      <c r="W340" s="11"/>
      <c r="X340" s="11"/>
      <c r="Y340" s="11"/>
      <c r="AJ340" s="11"/>
      <c r="AK340" s="12"/>
      <c r="AM340" s="11"/>
      <c r="AN340" s="12"/>
      <c r="AP340" s="13"/>
      <c r="AQ340" s="13"/>
    </row>
    <row r="341" spans="23:43" x14ac:dyDescent="0.2">
      <c r="W341" s="11"/>
      <c r="X341" s="11"/>
      <c r="Y341" s="11"/>
      <c r="AJ341" s="11"/>
      <c r="AK341" s="12"/>
      <c r="AM341" s="11"/>
      <c r="AN341" s="12"/>
      <c r="AP341" s="13"/>
      <c r="AQ341" s="13"/>
    </row>
    <row r="342" spans="23:43" x14ac:dyDescent="0.2">
      <c r="W342" s="11"/>
      <c r="X342" s="11"/>
      <c r="Y342" s="11"/>
      <c r="AJ342" s="11"/>
      <c r="AK342" s="12"/>
      <c r="AM342" s="11"/>
      <c r="AN342" s="12"/>
      <c r="AP342" s="13"/>
      <c r="AQ342" s="13"/>
    </row>
    <row r="343" spans="23:43" x14ac:dyDescent="0.2">
      <c r="W343" s="11"/>
      <c r="X343" s="11"/>
      <c r="Y343" s="11"/>
      <c r="AJ343" s="11"/>
      <c r="AK343" s="12"/>
      <c r="AM343" s="11"/>
      <c r="AN343" s="12"/>
      <c r="AP343" s="13"/>
      <c r="AQ343" s="13"/>
    </row>
    <row r="344" spans="23:43" x14ac:dyDescent="0.2">
      <c r="W344" s="11"/>
      <c r="X344" s="11"/>
      <c r="Y344" s="11"/>
      <c r="AJ344" s="11"/>
      <c r="AK344" s="12"/>
      <c r="AM344" s="11"/>
      <c r="AN344" s="12"/>
      <c r="AP344" s="13"/>
      <c r="AQ344" s="13"/>
    </row>
    <row r="345" spans="23:43" x14ac:dyDescent="0.2">
      <c r="W345" s="11"/>
      <c r="X345" s="11"/>
      <c r="Y345" s="11"/>
      <c r="AJ345" s="11"/>
      <c r="AK345" s="12"/>
      <c r="AM345" s="11"/>
      <c r="AN345" s="12"/>
      <c r="AP345" s="13"/>
      <c r="AQ345" s="13"/>
    </row>
    <row r="346" spans="23:43" x14ac:dyDescent="0.2">
      <c r="W346" s="11"/>
      <c r="X346" s="11"/>
      <c r="Y346" s="11"/>
      <c r="AJ346" s="11"/>
      <c r="AK346" s="12"/>
      <c r="AM346" s="11"/>
      <c r="AN346" s="12"/>
      <c r="AP346" s="13"/>
      <c r="AQ346" s="13"/>
    </row>
    <row r="347" spans="23:43" x14ac:dyDescent="0.2">
      <c r="W347" s="11"/>
      <c r="X347" s="11"/>
      <c r="Y347" s="11"/>
      <c r="AJ347" s="11"/>
      <c r="AK347" s="12"/>
      <c r="AM347" s="11"/>
      <c r="AN347" s="12"/>
      <c r="AP347" s="13"/>
      <c r="AQ347" s="13"/>
    </row>
    <row r="348" spans="23:43" x14ac:dyDescent="0.2">
      <c r="W348" s="11"/>
      <c r="X348" s="11"/>
      <c r="Y348" s="11"/>
      <c r="AJ348" s="11"/>
      <c r="AK348" s="12"/>
      <c r="AM348" s="11"/>
      <c r="AN348" s="12"/>
      <c r="AP348" s="13"/>
      <c r="AQ348" s="13"/>
    </row>
    <row r="349" spans="23:43" x14ac:dyDescent="0.2">
      <c r="W349" s="11"/>
      <c r="X349" s="11"/>
      <c r="Y349" s="11"/>
      <c r="AJ349" s="11"/>
      <c r="AK349" s="12"/>
      <c r="AM349" s="11"/>
      <c r="AN349" s="12"/>
      <c r="AP349" s="13"/>
      <c r="AQ349" s="13"/>
    </row>
    <row r="350" spans="23:43" x14ac:dyDescent="0.2">
      <c r="W350" s="11"/>
      <c r="X350" s="11"/>
      <c r="Y350" s="11"/>
      <c r="AJ350" s="11"/>
      <c r="AK350" s="12"/>
      <c r="AM350" s="11"/>
      <c r="AN350" s="12"/>
      <c r="AP350" s="13"/>
      <c r="AQ350" s="13"/>
    </row>
    <row r="351" spans="23:43" x14ac:dyDescent="0.2">
      <c r="W351" s="11"/>
      <c r="X351" s="11"/>
      <c r="Y351" s="11"/>
      <c r="AJ351" s="11"/>
      <c r="AK351" s="12"/>
      <c r="AM351" s="11"/>
      <c r="AN351" s="12"/>
      <c r="AP351" s="13"/>
      <c r="AQ351" s="13"/>
    </row>
    <row r="352" spans="23:43" x14ac:dyDescent="0.2">
      <c r="W352" s="11"/>
      <c r="X352" s="11"/>
      <c r="Y352" s="11"/>
      <c r="AJ352" s="11"/>
      <c r="AK352" s="12"/>
      <c r="AM352" s="11"/>
      <c r="AN352" s="12"/>
      <c r="AP352" s="13"/>
      <c r="AQ352" s="13"/>
    </row>
    <row r="353" spans="23:43" x14ac:dyDescent="0.2">
      <c r="W353" s="11"/>
      <c r="X353" s="11"/>
      <c r="Y353" s="11"/>
      <c r="AJ353" s="11"/>
      <c r="AK353" s="12"/>
      <c r="AM353" s="11"/>
      <c r="AN353" s="12"/>
      <c r="AP353" s="13"/>
      <c r="AQ353" s="13"/>
    </row>
    <row r="354" spans="23:43" x14ac:dyDescent="0.2">
      <c r="W354" s="11"/>
      <c r="X354" s="11"/>
      <c r="Y354" s="11"/>
      <c r="AJ354" s="11"/>
      <c r="AK354" s="12"/>
      <c r="AM354" s="11"/>
      <c r="AN354" s="12"/>
      <c r="AP354" s="13"/>
      <c r="AQ354" s="13"/>
    </row>
    <row r="355" spans="23:43" x14ac:dyDescent="0.2">
      <c r="W355" s="11"/>
      <c r="X355" s="11"/>
      <c r="Y355" s="11"/>
      <c r="AJ355" s="11"/>
      <c r="AK355" s="12"/>
      <c r="AM355" s="11"/>
      <c r="AN355" s="12"/>
      <c r="AP355" s="13"/>
      <c r="AQ355" s="13"/>
    </row>
    <row r="356" spans="23:43" x14ac:dyDescent="0.2">
      <c r="W356" s="11"/>
      <c r="X356" s="11"/>
      <c r="Y356" s="11"/>
      <c r="AJ356" s="11"/>
      <c r="AK356" s="12"/>
      <c r="AM356" s="11"/>
      <c r="AN356" s="12"/>
      <c r="AP356" s="13"/>
      <c r="AQ356" s="13"/>
    </row>
    <row r="357" spans="23:43" x14ac:dyDescent="0.2">
      <c r="W357" s="11"/>
      <c r="X357" s="11"/>
      <c r="Y357" s="11"/>
      <c r="AJ357" s="11"/>
      <c r="AK357" s="12"/>
      <c r="AM357" s="11"/>
      <c r="AN357" s="12"/>
      <c r="AP357" s="13"/>
      <c r="AQ357" s="13"/>
    </row>
    <row r="358" spans="23:43" x14ac:dyDescent="0.2">
      <c r="W358" s="11"/>
      <c r="X358" s="11"/>
      <c r="Y358" s="11"/>
      <c r="AJ358" s="11"/>
      <c r="AK358" s="12"/>
      <c r="AM358" s="11"/>
      <c r="AN358" s="12"/>
      <c r="AP358" s="13"/>
      <c r="AQ358" s="13"/>
    </row>
    <row r="359" spans="23:43" x14ac:dyDescent="0.2">
      <c r="W359" s="11"/>
      <c r="X359" s="11"/>
      <c r="Y359" s="11"/>
      <c r="AJ359" s="11"/>
      <c r="AK359" s="12"/>
      <c r="AM359" s="11"/>
      <c r="AN359" s="12"/>
      <c r="AP359" s="13"/>
      <c r="AQ359" s="13"/>
    </row>
    <row r="360" spans="23:43" x14ac:dyDescent="0.2">
      <c r="W360" s="11"/>
      <c r="X360" s="11"/>
      <c r="Y360" s="11"/>
      <c r="AJ360" s="11"/>
      <c r="AK360" s="12"/>
      <c r="AM360" s="11"/>
      <c r="AN360" s="12"/>
      <c r="AP360" s="13"/>
      <c r="AQ360" s="13"/>
    </row>
    <row r="361" spans="23:43" x14ac:dyDescent="0.2">
      <c r="W361" s="11"/>
      <c r="X361" s="11"/>
      <c r="Y361" s="11"/>
      <c r="AJ361" s="11"/>
      <c r="AK361" s="12"/>
      <c r="AM361" s="11"/>
      <c r="AN361" s="12"/>
      <c r="AP361" s="13"/>
      <c r="AQ361" s="13"/>
    </row>
    <row r="362" spans="23:43" x14ac:dyDescent="0.2">
      <c r="W362" s="11"/>
      <c r="X362" s="11"/>
      <c r="Y362" s="11"/>
      <c r="AJ362" s="11"/>
      <c r="AK362" s="12"/>
      <c r="AM362" s="11"/>
      <c r="AN362" s="12"/>
      <c r="AP362" s="13"/>
      <c r="AQ362" s="13"/>
    </row>
    <row r="363" spans="23:43" x14ac:dyDescent="0.2">
      <c r="W363" s="11"/>
      <c r="X363" s="11"/>
      <c r="Y363" s="11"/>
      <c r="AJ363" s="11"/>
      <c r="AK363" s="12"/>
      <c r="AM363" s="11"/>
      <c r="AN363" s="12"/>
      <c r="AP363" s="13"/>
      <c r="AQ363" s="13"/>
    </row>
    <row r="364" spans="23:43" x14ac:dyDescent="0.2">
      <c r="W364" s="11"/>
      <c r="X364" s="11"/>
      <c r="Y364" s="11"/>
      <c r="AJ364" s="11"/>
      <c r="AK364" s="12"/>
      <c r="AM364" s="11"/>
      <c r="AN364" s="12"/>
      <c r="AP364" s="13"/>
      <c r="AQ364" s="13"/>
    </row>
    <row r="365" spans="23:43" x14ac:dyDescent="0.2">
      <c r="W365" s="11"/>
      <c r="X365" s="11"/>
      <c r="Y365" s="11"/>
      <c r="AJ365" s="11"/>
      <c r="AK365" s="12"/>
      <c r="AM365" s="11"/>
      <c r="AN365" s="12"/>
      <c r="AP365" s="13"/>
      <c r="AQ365" s="13"/>
    </row>
    <row r="366" spans="23:43" x14ac:dyDescent="0.2">
      <c r="W366" s="11"/>
      <c r="X366" s="11"/>
      <c r="Y366" s="11"/>
      <c r="AJ366" s="11"/>
      <c r="AK366" s="12"/>
      <c r="AM366" s="11"/>
      <c r="AN366" s="12"/>
      <c r="AP366" s="13"/>
      <c r="AQ366" s="13"/>
    </row>
    <row r="367" spans="23:43" x14ac:dyDescent="0.2">
      <c r="W367" s="11"/>
      <c r="X367" s="11"/>
      <c r="Y367" s="11"/>
      <c r="AJ367" s="11"/>
      <c r="AK367" s="12"/>
      <c r="AM367" s="11"/>
      <c r="AN367" s="12"/>
      <c r="AP367" s="13"/>
      <c r="AQ367" s="13"/>
    </row>
    <row r="368" spans="23:43" x14ac:dyDescent="0.2">
      <c r="W368" s="11"/>
      <c r="X368" s="11"/>
      <c r="Y368" s="11"/>
      <c r="AJ368" s="11"/>
      <c r="AK368" s="12"/>
      <c r="AM368" s="11"/>
      <c r="AN368" s="12"/>
      <c r="AP368" s="13"/>
      <c r="AQ368" s="13"/>
    </row>
    <row r="369" spans="23:43" x14ac:dyDescent="0.2">
      <c r="W369" s="11"/>
      <c r="X369" s="11"/>
      <c r="Y369" s="11"/>
      <c r="AJ369" s="11"/>
      <c r="AK369" s="12"/>
      <c r="AM369" s="11"/>
      <c r="AN369" s="12"/>
      <c r="AP369" s="13"/>
      <c r="AQ369" s="13"/>
    </row>
    <row r="370" spans="23:43" x14ac:dyDescent="0.2">
      <c r="W370" s="11"/>
      <c r="X370" s="11"/>
      <c r="Y370" s="11"/>
      <c r="AJ370" s="11"/>
      <c r="AK370" s="12"/>
      <c r="AM370" s="11"/>
      <c r="AN370" s="12"/>
      <c r="AP370" s="13"/>
      <c r="AQ370" s="13"/>
    </row>
    <row r="371" spans="23:43" x14ac:dyDescent="0.2">
      <c r="W371" s="11"/>
      <c r="X371" s="11"/>
      <c r="Y371" s="11"/>
      <c r="AJ371" s="11"/>
      <c r="AK371" s="12"/>
      <c r="AM371" s="11"/>
      <c r="AN371" s="12"/>
      <c r="AP371" s="13"/>
      <c r="AQ371" s="13"/>
    </row>
    <row r="372" spans="23:43" x14ac:dyDescent="0.2">
      <c r="W372" s="11"/>
      <c r="X372" s="11"/>
      <c r="Y372" s="11"/>
      <c r="AJ372" s="11"/>
      <c r="AK372" s="12"/>
      <c r="AM372" s="11"/>
      <c r="AN372" s="12"/>
      <c r="AP372" s="13"/>
      <c r="AQ372" s="13"/>
    </row>
    <row r="373" spans="23:43" x14ac:dyDescent="0.2">
      <c r="W373" s="11"/>
      <c r="X373" s="11"/>
      <c r="Y373" s="11"/>
      <c r="AJ373" s="11"/>
      <c r="AK373" s="12"/>
      <c r="AM373" s="11"/>
      <c r="AN373" s="12"/>
      <c r="AP373" s="13"/>
      <c r="AQ373" s="13"/>
    </row>
    <row r="374" spans="23:43" x14ac:dyDescent="0.2">
      <c r="W374" s="11"/>
      <c r="X374" s="11"/>
      <c r="Y374" s="11"/>
      <c r="AJ374" s="11"/>
      <c r="AK374" s="12"/>
      <c r="AM374" s="11"/>
      <c r="AN374" s="12"/>
      <c r="AP374" s="13"/>
      <c r="AQ374" s="13"/>
    </row>
    <row r="375" spans="23:43" x14ac:dyDescent="0.2">
      <c r="W375" s="11"/>
      <c r="X375" s="11"/>
      <c r="Y375" s="11"/>
      <c r="AJ375" s="11"/>
      <c r="AK375" s="12"/>
      <c r="AM375" s="11"/>
      <c r="AN375" s="12"/>
      <c r="AP375" s="13"/>
      <c r="AQ375" s="13"/>
    </row>
    <row r="376" spans="23:43" x14ac:dyDescent="0.2">
      <c r="W376" s="11"/>
      <c r="X376" s="11"/>
      <c r="Y376" s="11"/>
      <c r="AJ376" s="11"/>
      <c r="AK376" s="12"/>
      <c r="AM376" s="11"/>
      <c r="AN376" s="12"/>
      <c r="AP376" s="13"/>
      <c r="AQ376" s="13"/>
    </row>
    <row r="377" spans="23:43" x14ac:dyDescent="0.2">
      <c r="W377" s="11"/>
      <c r="X377" s="11"/>
      <c r="Y377" s="11"/>
      <c r="AJ377" s="11"/>
      <c r="AK377" s="12"/>
      <c r="AM377" s="11"/>
      <c r="AN377" s="12"/>
      <c r="AP377" s="13"/>
      <c r="AQ377" s="13"/>
    </row>
    <row r="378" spans="23:43" x14ac:dyDescent="0.2">
      <c r="W378" s="11"/>
      <c r="X378" s="11"/>
      <c r="Y378" s="11"/>
      <c r="AJ378" s="11"/>
      <c r="AK378" s="12"/>
      <c r="AM378" s="11"/>
      <c r="AN378" s="12"/>
      <c r="AP378" s="13"/>
      <c r="AQ378" s="13"/>
    </row>
    <row r="379" spans="23:43" x14ac:dyDescent="0.2">
      <c r="W379" s="11"/>
      <c r="X379" s="11"/>
      <c r="Y379" s="11"/>
      <c r="AJ379" s="11"/>
      <c r="AK379" s="12"/>
      <c r="AM379" s="11"/>
      <c r="AN379" s="12"/>
      <c r="AP379" s="13"/>
      <c r="AQ379" s="13"/>
    </row>
    <row r="380" spans="23:43" x14ac:dyDescent="0.2">
      <c r="W380" s="11"/>
      <c r="X380" s="11"/>
      <c r="Y380" s="11"/>
      <c r="AJ380" s="11"/>
      <c r="AK380" s="12"/>
      <c r="AM380" s="11"/>
      <c r="AN380" s="12"/>
      <c r="AP380" s="13"/>
      <c r="AQ380" s="13"/>
    </row>
    <row r="381" spans="23:43" x14ac:dyDescent="0.2">
      <c r="W381" s="11"/>
      <c r="X381" s="11"/>
      <c r="Y381" s="11"/>
      <c r="AJ381" s="11"/>
      <c r="AK381" s="12"/>
      <c r="AM381" s="11"/>
      <c r="AN381" s="12"/>
      <c r="AP381" s="13"/>
      <c r="AQ381" s="13"/>
    </row>
    <row r="382" spans="23:43" x14ac:dyDescent="0.2">
      <c r="W382" s="11"/>
      <c r="X382" s="11"/>
      <c r="Y382" s="11"/>
      <c r="AJ382" s="11"/>
      <c r="AK382" s="12"/>
      <c r="AM382" s="11"/>
      <c r="AN382" s="12"/>
      <c r="AP382" s="13"/>
      <c r="AQ382" s="13"/>
    </row>
    <row r="383" spans="23:43" x14ac:dyDescent="0.2">
      <c r="W383" s="11"/>
      <c r="X383" s="11"/>
      <c r="Y383" s="11"/>
      <c r="AJ383" s="11"/>
      <c r="AK383" s="12"/>
      <c r="AM383" s="11"/>
      <c r="AN383" s="12"/>
      <c r="AP383" s="13"/>
      <c r="AQ383" s="13"/>
    </row>
    <row r="384" spans="23:43" x14ac:dyDescent="0.2">
      <c r="W384" s="11"/>
      <c r="X384" s="11"/>
      <c r="Y384" s="11"/>
      <c r="AJ384" s="11"/>
      <c r="AK384" s="12"/>
      <c r="AM384" s="11"/>
      <c r="AN384" s="12"/>
      <c r="AP384" s="13"/>
      <c r="AQ384" s="13"/>
    </row>
    <row r="385" spans="23:43" x14ac:dyDescent="0.2">
      <c r="W385" s="11"/>
      <c r="X385" s="11"/>
      <c r="Y385" s="11"/>
      <c r="AJ385" s="11"/>
      <c r="AK385" s="12"/>
      <c r="AM385" s="11"/>
      <c r="AN385" s="12"/>
      <c r="AP385" s="13"/>
      <c r="AQ385" s="13"/>
    </row>
    <row r="386" spans="23:43" x14ac:dyDescent="0.2">
      <c r="W386" s="11"/>
      <c r="X386" s="11"/>
      <c r="Y386" s="11"/>
      <c r="AJ386" s="11"/>
      <c r="AK386" s="12"/>
      <c r="AM386" s="11"/>
      <c r="AN386" s="12"/>
      <c r="AP386" s="13"/>
      <c r="AQ386" s="13"/>
    </row>
    <row r="387" spans="23:43" x14ac:dyDescent="0.2">
      <c r="W387" s="11"/>
      <c r="X387" s="11"/>
      <c r="Y387" s="11"/>
      <c r="AJ387" s="11"/>
      <c r="AK387" s="12"/>
      <c r="AM387" s="11"/>
      <c r="AN387" s="12"/>
      <c r="AP387" s="13"/>
      <c r="AQ387" s="13"/>
    </row>
    <row r="388" spans="23:43" x14ac:dyDescent="0.2">
      <c r="W388" s="11"/>
      <c r="X388" s="11"/>
      <c r="Y388" s="11"/>
      <c r="AJ388" s="11"/>
      <c r="AK388" s="12"/>
      <c r="AM388" s="11"/>
      <c r="AN388" s="12"/>
      <c r="AP388" s="13"/>
      <c r="AQ388" s="13"/>
    </row>
    <row r="389" spans="23:43" x14ac:dyDescent="0.2">
      <c r="W389" s="11"/>
      <c r="X389" s="11"/>
      <c r="Y389" s="11"/>
      <c r="AJ389" s="11"/>
      <c r="AK389" s="12"/>
      <c r="AM389" s="11"/>
      <c r="AN389" s="12"/>
      <c r="AP389" s="13"/>
      <c r="AQ389" s="13"/>
    </row>
    <row r="390" spans="23:43" x14ac:dyDescent="0.2">
      <c r="W390" s="11"/>
      <c r="X390" s="11"/>
      <c r="Y390" s="11"/>
      <c r="AJ390" s="11"/>
      <c r="AK390" s="12"/>
      <c r="AM390" s="11"/>
      <c r="AN390" s="12"/>
      <c r="AP390" s="13"/>
      <c r="AQ390" s="13"/>
    </row>
    <row r="391" spans="23:43" x14ac:dyDescent="0.2">
      <c r="W391" s="11"/>
      <c r="X391" s="11"/>
      <c r="Y391" s="11"/>
      <c r="AJ391" s="11"/>
      <c r="AK391" s="12"/>
      <c r="AM391" s="11"/>
      <c r="AN391" s="12"/>
      <c r="AP391" s="13"/>
      <c r="AQ391" s="13"/>
    </row>
    <row r="392" spans="23:43" x14ac:dyDescent="0.2">
      <c r="W392" s="11"/>
      <c r="X392" s="11"/>
      <c r="Y392" s="11"/>
      <c r="AJ392" s="11"/>
      <c r="AK392" s="12"/>
      <c r="AM392" s="11"/>
      <c r="AN392" s="12"/>
      <c r="AP392" s="13"/>
      <c r="AQ392" s="13"/>
    </row>
    <row r="393" spans="23:43" x14ac:dyDescent="0.2">
      <c r="W393" s="11"/>
      <c r="X393" s="11"/>
      <c r="Y393" s="11"/>
      <c r="AJ393" s="11"/>
      <c r="AK393" s="12"/>
      <c r="AM393" s="11"/>
      <c r="AN393" s="12"/>
      <c r="AP393" s="13"/>
      <c r="AQ393" s="13"/>
    </row>
    <row r="394" spans="23:43" x14ac:dyDescent="0.2">
      <c r="W394" s="11"/>
      <c r="X394" s="11"/>
      <c r="Y394" s="11"/>
      <c r="AJ394" s="11"/>
      <c r="AK394" s="12"/>
      <c r="AM394" s="11"/>
      <c r="AN394" s="12"/>
      <c r="AP394" s="13"/>
      <c r="AQ394" s="13"/>
    </row>
    <row r="395" spans="23:43" x14ac:dyDescent="0.2">
      <c r="W395" s="11"/>
      <c r="X395" s="11"/>
      <c r="Y395" s="11"/>
      <c r="AJ395" s="11"/>
      <c r="AK395" s="12"/>
      <c r="AM395" s="11"/>
      <c r="AN395" s="12"/>
      <c r="AP395" s="13"/>
      <c r="AQ395" s="13"/>
    </row>
    <row r="396" spans="23:43" x14ac:dyDescent="0.2">
      <c r="W396" s="11"/>
      <c r="X396" s="11"/>
      <c r="Y396" s="11"/>
      <c r="AJ396" s="11"/>
      <c r="AK396" s="12"/>
      <c r="AM396" s="11"/>
      <c r="AN396" s="12"/>
      <c r="AP396" s="13"/>
      <c r="AQ396" s="13"/>
    </row>
    <row r="397" spans="23:43" x14ac:dyDescent="0.2">
      <c r="W397" s="11"/>
      <c r="X397" s="11"/>
      <c r="Y397" s="11"/>
      <c r="AJ397" s="11"/>
      <c r="AK397" s="12"/>
      <c r="AM397" s="11"/>
      <c r="AN397" s="12"/>
      <c r="AP397" s="13"/>
      <c r="AQ397" s="13"/>
    </row>
    <row r="398" spans="23:43" x14ac:dyDescent="0.2">
      <c r="W398" s="11"/>
      <c r="X398" s="11"/>
      <c r="Y398" s="11"/>
      <c r="AJ398" s="11"/>
      <c r="AK398" s="12"/>
      <c r="AM398" s="11"/>
      <c r="AN398" s="12"/>
      <c r="AP398" s="13"/>
      <c r="AQ398" s="13"/>
    </row>
    <row r="399" spans="23:43" x14ac:dyDescent="0.2">
      <c r="W399" s="11"/>
      <c r="X399" s="11"/>
      <c r="Y399" s="11"/>
      <c r="AJ399" s="11"/>
      <c r="AK399" s="12"/>
      <c r="AM399" s="11"/>
      <c r="AN399" s="12"/>
      <c r="AP399" s="13"/>
      <c r="AQ399" s="13"/>
    </row>
    <row r="400" spans="23:43" x14ac:dyDescent="0.2">
      <c r="W400" s="11"/>
      <c r="X400" s="11"/>
      <c r="Y400" s="11"/>
      <c r="AJ400" s="11"/>
      <c r="AK400" s="12"/>
      <c r="AM400" s="11"/>
      <c r="AN400" s="12"/>
      <c r="AP400" s="13"/>
      <c r="AQ400" s="13"/>
    </row>
    <row r="401" spans="23:43" x14ac:dyDescent="0.2">
      <c r="W401" s="11"/>
      <c r="X401" s="11"/>
      <c r="Y401" s="11"/>
      <c r="AJ401" s="11"/>
      <c r="AK401" s="12"/>
      <c r="AM401" s="11"/>
      <c r="AN401" s="12"/>
      <c r="AP401" s="13"/>
      <c r="AQ401" s="13"/>
    </row>
    <row r="402" spans="23:43" x14ac:dyDescent="0.2">
      <c r="W402" s="11"/>
      <c r="X402" s="11"/>
      <c r="Y402" s="11"/>
      <c r="AJ402" s="11"/>
      <c r="AK402" s="12"/>
      <c r="AM402" s="11"/>
      <c r="AN402" s="12"/>
      <c r="AP402" s="13"/>
      <c r="AQ402" s="13"/>
    </row>
    <row r="403" spans="23:43" x14ac:dyDescent="0.2">
      <c r="W403" s="11"/>
      <c r="X403" s="11"/>
      <c r="Y403" s="11"/>
      <c r="AJ403" s="11"/>
      <c r="AK403" s="12"/>
      <c r="AM403" s="11"/>
      <c r="AN403" s="12"/>
      <c r="AP403" s="13"/>
      <c r="AQ403" s="13"/>
    </row>
    <row r="404" spans="23:43" x14ac:dyDescent="0.2">
      <c r="W404" s="11"/>
      <c r="X404" s="11"/>
      <c r="Y404" s="11"/>
      <c r="AJ404" s="11"/>
      <c r="AK404" s="12"/>
      <c r="AM404" s="11"/>
      <c r="AN404" s="12"/>
      <c r="AP404" s="13"/>
      <c r="AQ404" s="13"/>
    </row>
    <row r="405" spans="23:43" x14ac:dyDescent="0.2">
      <c r="W405" s="11"/>
      <c r="X405" s="11"/>
      <c r="Y405" s="11"/>
      <c r="AJ405" s="11"/>
      <c r="AK405" s="12"/>
      <c r="AM405" s="11"/>
      <c r="AN405" s="12"/>
      <c r="AP405" s="13"/>
      <c r="AQ405" s="13"/>
    </row>
    <row r="406" spans="23:43" x14ac:dyDescent="0.2">
      <c r="W406" s="11"/>
      <c r="X406" s="11"/>
      <c r="Y406" s="11"/>
      <c r="AJ406" s="11"/>
      <c r="AK406" s="12"/>
      <c r="AM406" s="11"/>
      <c r="AN406" s="12"/>
      <c r="AP406" s="13"/>
      <c r="AQ406" s="13"/>
    </row>
    <row r="407" spans="23:43" x14ac:dyDescent="0.2">
      <c r="W407" s="11"/>
      <c r="X407" s="11"/>
      <c r="Y407" s="11"/>
      <c r="AJ407" s="11"/>
      <c r="AK407" s="12"/>
      <c r="AM407" s="11"/>
      <c r="AN407" s="12"/>
      <c r="AP407" s="13"/>
      <c r="AQ407" s="13"/>
    </row>
    <row r="408" spans="23:43" x14ac:dyDescent="0.2">
      <c r="W408" s="11"/>
      <c r="X408" s="11"/>
      <c r="Y408" s="11"/>
      <c r="AJ408" s="11"/>
      <c r="AK408" s="12"/>
      <c r="AM408" s="11"/>
      <c r="AN408" s="12"/>
      <c r="AP408" s="13"/>
      <c r="AQ408" s="13"/>
    </row>
    <row r="409" spans="23:43" x14ac:dyDescent="0.2">
      <c r="W409" s="11"/>
      <c r="X409" s="11"/>
      <c r="Y409" s="11"/>
      <c r="AJ409" s="11"/>
      <c r="AK409" s="12"/>
      <c r="AM409" s="11"/>
      <c r="AN409" s="12"/>
      <c r="AP409" s="13"/>
      <c r="AQ409" s="13"/>
    </row>
    <row r="410" spans="23:43" x14ac:dyDescent="0.2">
      <c r="W410" s="11"/>
      <c r="X410" s="11"/>
      <c r="Y410" s="11"/>
      <c r="AJ410" s="11"/>
      <c r="AK410" s="12"/>
      <c r="AM410" s="11"/>
      <c r="AN410" s="12"/>
      <c r="AP410" s="13"/>
      <c r="AQ410" s="13"/>
    </row>
    <row r="411" spans="23:43" x14ac:dyDescent="0.2">
      <c r="W411" s="11"/>
      <c r="X411" s="11"/>
      <c r="Y411" s="11"/>
      <c r="AJ411" s="11"/>
      <c r="AK411" s="12"/>
      <c r="AM411" s="11"/>
      <c r="AN411" s="12"/>
      <c r="AP411" s="13"/>
      <c r="AQ411" s="13"/>
    </row>
    <row r="412" spans="23:43" x14ac:dyDescent="0.2">
      <c r="W412" s="11"/>
      <c r="X412" s="11"/>
      <c r="Y412" s="11"/>
      <c r="AJ412" s="11"/>
      <c r="AK412" s="12"/>
      <c r="AM412" s="11"/>
      <c r="AN412" s="12"/>
      <c r="AP412" s="13"/>
      <c r="AQ412" s="13"/>
    </row>
    <row r="413" spans="23:43" x14ac:dyDescent="0.2">
      <c r="W413" s="11"/>
      <c r="X413" s="11"/>
      <c r="Y413" s="11"/>
      <c r="AJ413" s="11"/>
      <c r="AK413" s="12"/>
      <c r="AM413" s="11"/>
      <c r="AN413" s="12"/>
      <c r="AP413" s="13"/>
      <c r="AQ413" s="13"/>
    </row>
    <row r="414" spans="23:43" x14ac:dyDescent="0.2">
      <c r="W414" s="11"/>
      <c r="X414" s="11"/>
      <c r="Y414" s="11"/>
      <c r="AJ414" s="11"/>
      <c r="AK414" s="12"/>
      <c r="AM414" s="11"/>
      <c r="AN414" s="12"/>
      <c r="AP414" s="13"/>
      <c r="AQ414" s="13"/>
    </row>
    <row r="415" spans="23:43" x14ac:dyDescent="0.2">
      <c r="W415" s="11"/>
      <c r="X415" s="11"/>
      <c r="Y415" s="11"/>
      <c r="AJ415" s="11"/>
      <c r="AK415" s="12"/>
      <c r="AM415" s="11"/>
      <c r="AN415" s="12"/>
      <c r="AP415" s="13"/>
      <c r="AQ415" s="13"/>
    </row>
    <row r="416" spans="23:43" x14ac:dyDescent="0.2">
      <c r="W416" s="11"/>
      <c r="X416" s="11"/>
      <c r="Y416" s="11"/>
      <c r="AJ416" s="11"/>
      <c r="AK416" s="12"/>
      <c r="AM416" s="11"/>
      <c r="AN416" s="12"/>
      <c r="AP416" s="13"/>
      <c r="AQ416" s="13"/>
    </row>
    <row r="417" spans="23:43" x14ac:dyDescent="0.2">
      <c r="W417" s="11"/>
      <c r="X417" s="11"/>
      <c r="Y417" s="11"/>
      <c r="AJ417" s="11"/>
      <c r="AK417" s="12"/>
      <c r="AM417" s="11"/>
      <c r="AN417" s="12"/>
      <c r="AP417" s="13"/>
      <c r="AQ417" s="13"/>
    </row>
    <row r="418" spans="23:43" x14ac:dyDescent="0.2">
      <c r="W418" s="11"/>
      <c r="X418" s="11"/>
      <c r="Y418" s="11"/>
      <c r="AJ418" s="11"/>
      <c r="AK418" s="12"/>
      <c r="AM418" s="11"/>
      <c r="AN418" s="12"/>
      <c r="AP418" s="13"/>
      <c r="AQ418" s="13"/>
    </row>
    <row r="419" spans="23:43" x14ac:dyDescent="0.2">
      <c r="W419" s="11"/>
      <c r="X419" s="11"/>
      <c r="Y419" s="11"/>
      <c r="AJ419" s="11"/>
      <c r="AK419" s="12"/>
      <c r="AM419" s="11"/>
      <c r="AN419" s="12"/>
      <c r="AP419" s="13"/>
      <c r="AQ419" s="13"/>
    </row>
    <row r="420" spans="23:43" x14ac:dyDescent="0.2">
      <c r="W420" s="11"/>
      <c r="X420" s="11"/>
      <c r="Y420" s="11"/>
      <c r="AJ420" s="11"/>
      <c r="AK420" s="12"/>
      <c r="AM420" s="11"/>
      <c r="AN420" s="12"/>
      <c r="AP420" s="13"/>
      <c r="AQ420" s="13"/>
    </row>
    <row r="421" spans="23:43" x14ac:dyDescent="0.2">
      <c r="W421" s="11"/>
      <c r="X421" s="11"/>
      <c r="Y421" s="11"/>
      <c r="AJ421" s="11"/>
      <c r="AK421" s="12"/>
      <c r="AM421" s="11"/>
      <c r="AN421" s="12"/>
      <c r="AP421" s="13"/>
      <c r="AQ421" s="13"/>
    </row>
    <row r="422" spans="23:43" x14ac:dyDescent="0.2">
      <c r="W422" s="11"/>
      <c r="X422" s="11"/>
      <c r="Y422" s="11"/>
      <c r="AJ422" s="11"/>
      <c r="AK422" s="12"/>
      <c r="AM422" s="11"/>
      <c r="AN422" s="12"/>
      <c r="AP422" s="13"/>
      <c r="AQ422" s="13"/>
    </row>
    <row r="423" spans="23:43" x14ac:dyDescent="0.2">
      <c r="W423" s="11"/>
      <c r="X423" s="11"/>
      <c r="Y423" s="11"/>
      <c r="AJ423" s="11"/>
      <c r="AK423" s="12"/>
      <c r="AM423" s="11"/>
      <c r="AN423" s="12"/>
      <c r="AP423" s="13"/>
      <c r="AQ423" s="13"/>
    </row>
    <row r="424" spans="23:43" x14ac:dyDescent="0.2">
      <c r="W424" s="11"/>
      <c r="X424" s="11"/>
      <c r="Y424" s="11"/>
      <c r="AJ424" s="11"/>
      <c r="AK424" s="12"/>
      <c r="AM424" s="11"/>
      <c r="AN424" s="12"/>
      <c r="AP424" s="13"/>
      <c r="AQ424" s="13"/>
    </row>
    <row r="425" spans="23:43" x14ac:dyDescent="0.2">
      <c r="W425" s="11"/>
      <c r="X425" s="11"/>
      <c r="Y425" s="11"/>
      <c r="AJ425" s="11"/>
      <c r="AK425" s="12"/>
      <c r="AM425" s="11"/>
      <c r="AN425" s="12"/>
      <c r="AP425" s="13"/>
      <c r="AQ425" s="13"/>
    </row>
    <row r="426" spans="23:43" x14ac:dyDescent="0.2">
      <c r="W426" s="11"/>
      <c r="X426" s="11"/>
      <c r="Y426" s="11"/>
      <c r="AJ426" s="11"/>
      <c r="AK426" s="12"/>
      <c r="AM426" s="11"/>
      <c r="AN426" s="12"/>
      <c r="AP426" s="13"/>
      <c r="AQ426" s="13"/>
    </row>
    <row r="427" spans="23:43" x14ac:dyDescent="0.2">
      <c r="W427" s="11"/>
      <c r="X427" s="11"/>
      <c r="Y427" s="11"/>
      <c r="AJ427" s="11"/>
      <c r="AK427" s="12"/>
      <c r="AM427" s="11"/>
      <c r="AN427" s="12"/>
      <c r="AP427" s="13"/>
      <c r="AQ427" s="13"/>
    </row>
    <row r="428" spans="23:43" x14ac:dyDescent="0.2">
      <c r="W428" s="11"/>
      <c r="X428" s="11"/>
      <c r="Y428" s="11"/>
      <c r="AJ428" s="11"/>
      <c r="AK428" s="12"/>
      <c r="AM428" s="11"/>
      <c r="AN428" s="12"/>
      <c r="AP428" s="13"/>
      <c r="AQ428" s="13"/>
    </row>
    <row r="429" spans="23:43" x14ac:dyDescent="0.2">
      <c r="W429" s="11"/>
      <c r="X429" s="11"/>
      <c r="Y429" s="11"/>
      <c r="AJ429" s="11"/>
      <c r="AK429" s="12"/>
      <c r="AM429" s="11"/>
      <c r="AN429" s="12"/>
      <c r="AP429" s="13"/>
      <c r="AQ429" s="13"/>
    </row>
    <row r="430" spans="23:43" x14ac:dyDescent="0.2">
      <c r="W430" s="11"/>
      <c r="X430" s="11"/>
      <c r="Y430" s="11"/>
      <c r="AJ430" s="11"/>
      <c r="AK430" s="12"/>
      <c r="AM430" s="11"/>
      <c r="AN430" s="12"/>
      <c r="AP430" s="13"/>
      <c r="AQ430" s="13"/>
    </row>
    <row r="431" spans="23:43" x14ac:dyDescent="0.2">
      <c r="W431" s="11"/>
      <c r="X431" s="11"/>
      <c r="Y431" s="11"/>
      <c r="AJ431" s="11"/>
      <c r="AK431" s="12"/>
      <c r="AM431" s="11"/>
      <c r="AN431" s="12"/>
      <c r="AP431" s="13"/>
      <c r="AQ431" s="13"/>
    </row>
    <row r="432" spans="23:43" x14ac:dyDescent="0.2">
      <c r="W432" s="11"/>
      <c r="X432" s="11"/>
      <c r="Y432" s="11"/>
      <c r="AJ432" s="11"/>
      <c r="AK432" s="12"/>
      <c r="AM432" s="11"/>
      <c r="AN432" s="12"/>
      <c r="AP432" s="13"/>
      <c r="AQ432" s="13"/>
    </row>
    <row r="433" spans="23:43" x14ac:dyDescent="0.2">
      <c r="W433" s="11"/>
      <c r="X433" s="11"/>
      <c r="Y433" s="11"/>
      <c r="AJ433" s="11"/>
      <c r="AK433" s="12"/>
      <c r="AM433" s="11"/>
      <c r="AN433" s="12"/>
      <c r="AP433" s="13"/>
      <c r="AQ433" s="13"/>
    </row>
    <row r="434" spans="23:43" x14ac:dyDescent="0.2">
      <c r="W434" s="11"/>
      <c r="X434" s="11"/>
      <c r="Y434" s="11"/>
      <c r="AJ434" s="11"/>
      <c r="AK434" s="12"/>
      <c r="AM434" s="11"/>
      <c r="AN434" s="12"/>
      <c r="AP434" s="13"/>
      <c r="AQ434" s="13"/>
    </row>
    <row r="435" spans="23:43" x14ac:dyDescent="0.2">
      <c r="W435" s="11"/>
      <c r="X435" s="11"/>
      <c r="Y435" s="11"/>
      <c r="AJ435" s="11"/>
      <c r="AK435" s="12"/>
      <c r="AM435" s="11"/>
      <c r="AN435" s="12"/>
      <c r="AP435" s="13"/>
      <c r="AQ435" s="13"/>
    </row>
    <row r="436" spans="23:43" x14ac:dyDescent="0.2">
      <c r="W436" s="11"/>
      <c r="X436" s="11"/>
      <c r="Y436" s="11"/>
      <c r="AJ436" s="11"/>
      <c r="AK436" s="12"/>
      <c r="AM436" s="11"/>
      <c r="AN436" s="12"/>
      <c r="AP436" s="13"/>
      <c r="AQ436" s="13"/>
    </row>
    <row r="437" spans="23:43" x14ac:dyDescent="0.2">
      <c r="W437" s="11"/>
      <c r="X437" s="11"/>
      <c r="Y437" s="11"/>
      <c r="AJ437" s="11"/>
      <c r="AK437" s="12"/>
      <c r="AM437" s="11"/>
      <c r="AN437" s="12"/>
      <c r="AP437" s="13"/>
      <c r="AQ437" s="13"/>
    </row>
    <row r="438" spans="23:43" x14ac:dyDescent="0.2">
      <c r="W438" s="11"/>
      <c r="X438" s="11"/>
      <c r="Y438" s="11"/>
      <c r="AJ438" s="11"/>
      <c r="AK438" s="12"/>
      <c r="AM438" s="11"/>
      <c r="AN438" s="12"/>
      <c r="AP438" s="13"/>
      <c r="AQ438" s="13"/>
    </row>
    <row r="439" spans="23:43" x14ac:dyDescent="0.2">
      <c r="W439" s="11"/>
      <c r="X439" s="11"/>
      <c r="Y439" s="11"/>
      <c r="AJ439" s="11"/>
      <c r="AK439" s="12"/>
      <c r="AM439" s="11"/>
      <c r="AN439" s="12"/>
      <c r="AP439" s="13"/>
      <c r="AQ439" s="13"/>
    </row>
    <row r="440" spans="23:43" x14ac:dyDescent="0.2">
      <c r="W440" s="11"/>
      <c r="X440" s="11"/>
      <c r="Y440" s="11"/>
      <c r="AJ440" s="11"/>
      <c r="AK440" s="12"/>
      <c r="AM440" s="11"/>
      <c r="AN440" s="12"/>
      <c r="AP440" s="13"/>
      <c r="AQ440" s="13"/>
    </row>
    <row r="441" spans="23:43" x14ac:dyDescent="0.2">
      <c r="W441" s="11"/>
      <c r="X441" s="11"/>
      <c r="Y441" s="11"/>
      <c r="AJ441" s="11"/>
      <c r="AK441" s="12"/>
      <c r="AM441" s="11"/>
      <c r="AN441" s="12"/>
      <c r="AP441" s="13"/>
      <c r="AQ441" s="13"/>
    </row>
    <row r="442" spans="23:43" x14ac:dyDescent="0.2">
      <c r="W442" s="11"/>
      <c r="X442" s="11"/>
      <c r="Y442" s="11"/>
      <c r="AJ442" s="11"/>
      <c r="AK442" s="12"/>
      <c r="AM442" s="11"/>
      <c r="AN442" s="12"/>
      <c r="AP442" s="13"/>
      <c r="AQ442" s="13"/>
    </row>
    <row r="443" spans="23:43" x14ac:dyDescent="0.2">
      <c r="W443" s="11"/>
      <c r="X443" s="11"/>
      <c r="Y443" s="11"/>
      <c r="AJ443" s="11"/>
      <c r="AK443" s="12"/>
      <c r="AM443" s="11"/>
      <c r="AN443" s="12"/>
      <c r="AP443" s="13"/>
      <c r="AQ443" s="13"/>
    </row>
    <row r="444" spans="23:43" x14ac:dyDescent="0.2">
      <c r="W444" s="11"/>
      <c r="X444" s="11"/>
      <c r="Y444" s="11"/>
      <c r="AJ444" s="11"/>
      <c r="AK444" s="12"/>
      <c r="AM444" s="11"/>
      <c r="AN444" s="12"/>
      <c r="AP444" s="13"/>
      <c r="AQ444" s="13"/>
    </row>
    <row r="445" spans="23:43" x14ac:dyDescent="0.2">
      <c r="W445" s="11"/>
      <c r="X445" s="11"/>
      <c r="Y445" s="11"/>
      <c r="AJ445" s="11"/>
      <c r="AK445" s="12"/>
      <c r="AM445" s="11"/>
      <c r="AN445" s="12"/>
      <c r="AP445" s="13"/>
      <c r="AQ445" s="13"/>
    </row>
    <row r="446" spans="23:43" x14ac:dyDescent="0.2">
      <c r="W446" s="11"/>
      <c r="X446" s="11"/>
      <c r="Y446" s="11"/>
      <c r="AJ446" s="11"/>
      <c r="AK446" s="12"/>
      <c r="AM446" s="11"/>
      <c r="AN446" s="12"/>
      <c r="AP446" s="13"/>
      <c r="AQ446" s="13"/>
    </row>
    <row r="447" spans="23:43" x14ac:dyDescent="0.2">
      <c r="W447" s="11"/>
      <c r="X447" s="11"/>
      <c r="Y447" s="11"/>
      <c r="AJ447" s="11"/>
      <c r="AK447" s="12"/>
      <c r="AM447" s="11"/>
      <c r="AN447" s="12"/>
      <c r="AP447" s="13"/>
      <c r="AQ447" s="13"/>
    </row>
    <row r="448" spans="23:43" x14ac:dyDescent="0.2">
      <c r="W448" s="11"/>
      <c r="X448" s="11"/>
      <c r="Y448" s="11"/>
      <c r="AJ448" s="11"/>
      <c r="AK448" s="12"/>
      <c r="AM448" s="11"/>
      <c r="AN448" s="12"/>
      <c r="AP448" s="13"/>
      <c r="AQ448" s="13"/>
    </row>
    <row r="449" spans="23:43" x14ac:dyDescent="0.2">
      <c r="W449" s="11"/>
      <c r="X449" s="11"/>
      <c r="Y449" s="11"/>
      <c r="AJ449" s="11"/>
      <c r="AK449" s="12"/>
      <c r="AM449" s="11"/>
      <c r="AN449" s="12"/>
      <c r="AP449" s="13"/>
      <c r="AQ449" s="13"/>
    </row>
    <row r="450" spans="23:43" x14ac:dyDescent="0.2">
      <c r="W450" s="11"/>
      <c r="X450" s="11"/>
      <c r="Y450" s="11"/>
      <c r="AJ450" s="11"/>
      <c r="AK450" s="12"/>
      <c r="AM450" s="11"/>
      <c r="AN450" s="12"/>
      <c r="AP450" s="13"/>
      <c r="AQ450" s="13"/>
    </row>
    <row r="451" spans="23:43" x14ac:dyDescent="0.2">
      <c r="W451" s="11"/>
      <c r="X451" s="11"/>
      <c r="Y451" s="11"/>
      <c r="AJ451" s="11"/>
      <c r="AK451" s="12"/>
      <c r="AM451" s="11"/>
      <c r="AN451" s="12"/>
      <c r="AP451" s="13"/>
      <c r="AQ451" s="13"/>
    </row>
    <row r="452" spans="23:43" x14ac:dyDescent="0.2">
      <c r="W452" s="11"/>
      <c r="X452" s="11"/>
      <c r="Y452" s="11"/>
      <c r="AJ452" s="11"/>
      <c r="AK452" s="12"/>
      <c r="AM452" s="11"/>
      <c r="AN452" s="12"/>
      <c r="AP452" s="13"/>
      <c r="AQ452" s="13"/>
    </row>
    <row r="453" spans="23:43" x14ac:dyDescent="0.2">
      <c r="W453" s="11"/>
      <c r="X453" s="11"/>
      <c r="Y453" s="11"/>
      <c r="AJ453" s="11"/>
      <c r="AK453" s="12"/>
      <c r="AM453" s="11"/>
      <c r="AN453" s="12"/>
      <c r="AP453" s="13"/>
      <c r="AQ453" s="13"/>
    </row>
    <row r="454" spans="23:43" x14ac:dyDescent="0.2">
      <c r="W454" s="11"/>
      <c r="X454" s="11"/>
      <c r="Y454" s="11"/>
      <c r="AJ454" s="11"/>
      <c r="AK454" s="12"/>
      <c r="AM454" s="11"/>
      <c r="AN454" s="12"/>
      <c r="AP454" s="13"/>
      <c r="AQ454" s="13"/>
    </row>
    <row r="455" spans="23:43" x14ac:dyDescent="0.2">
      <c r="W455" s="11"/>
      <c r="X455" s="11"/>
      <c r="Y455" s="11"/>
      <c r="AJ455" s="11"/>
      <c r="AK455" s="12"/>
      <c r="AM455" s="11"/>
      <c r="AN455" s="12"/>
      <c r="AP455" s="13"/>
      <c r="AQ455" s="13"/>
    </row>
    <row r="456" spans="23:43" x14ac:dyDescent="0.2">
      <c r="W456" s="11"/>
      <c r="X456" s="11"/>
      <c r="Y456" s="11"/>
      <c r="AJ456" s="11"/>
      <c r="AK456" s="12"/>
      <c r="AM456" s="11"/>
      <c r="AN456" s="12"/>
      <c r="AP456" s="13"/>
      <c r="AQ456" s="13"/>
    </row>
    <row r="457" spans="23:43" x14ac:dyDescent="0.2">
      <c r="W457" s="11"/>
      <c r="X457" s="11"/>
      <c r="Y457" s="11"/>
      <c r="AJ457" s="11"/>
      <c r="AK457" s="12"/>
      <c r="AM457" s="11"/>
      <c r="AN457" s="12"/>
      <c r="AP457" s="13"/>
      <c r="AQ457" s="13"/>
    </row>
    <row r="458" spans="23:43" x14ac:dyDescent="0.2">
      <c r="W458" s="11"/>
      <c r="X458" s="11"/>
      <c r="Y458" s="11"/>
      <c r="AJ458" s="11"/>
      <c r="AK458" s="12"/>
      <c r="AM458" s="11"/>
      <c r="AN458" s="12"/>
      <c r="AP458" s="13"/>
      <c r="AQ458" s="13"/>
    </row>
    <row r="459" spans="23:43" x14ac:dyDescent="0.2">
      <c r="W459" s="11"/>
      <c r="X459" s="11"/>
      <c r="Y459" s="11"/>
      <c r="AJ459" s="11"/>
      <c r="AK459" s="12"/>
      <c r="AM459" s="11"/>
      <c r="AN459" s="12"/>
      <c r="AP459" s="13"/>
      <c r="AQ459" s="13"/>
    </row>
    <row r="460" spans="23:43" x14ac:dyDescent="0.2">
      <c r="W460" s="11"/>
      <c r="X460" s="11"/>
      <c r="Y460" s="11"/>
      <c r="AJ460" s="11"/>
      <c r="AK460" s="12"/>
      <c r="AM460" s="11"/>
      <c r="AN460" s="12"/>
      <c r="AP460" s="13"/>
      <c r="AQ460" s="13"/>
    </row>
    <row r="461" spans="23:43" x14ac:dyDescent="0.2">
      <c r="W461" s="11"/>
      <c r="X461" s="11"/>
      <c r="Y461" s="11"/>
      <c r="AJ461" s="11"/>
      <c r="AK461" s="12"/>
      <c r="AM461" s="11"/>
      <c r="AN461" s="12"/>
      <c r="AP461" s="13"/>
      <c r="AQ461" s="13"/>
    </row>
    <row r="462" spans="23:43" x14ac:dyDescent="0.2">
      <c r="W462" s="11"/>
      <c r="X462" s="11"/>
      <c r="Y462" s="11"/>
      <c r="AJ462" s="11"/>
      <c r="AK462" s="12"/>
      <c r="AM462" s="11"/>
      <c r="AN462" s="12"/>
      <c r="AP462" s="13"/>
      <c r="AQ462" s="13"/>
    </row>
    <row r="463" spans="23:43" x14ac:dyDescent="0.2">
      <c r="W463" s="11"/>
      <c r="X463" s="11"/>
      <c r="Y463" s="11"/>
      <c r="AJ463" s="11"/>
      <c r="AK463" s="12"/>
      <c r="AM463" s="11"/>
      <c r="AN463" s="12"/>
      <c r="AP463" s="13"/>
      <c r="AQ463" s="13"/>
    </row>
    <row r="464" spans="23:43" x14ac:dyDescent="0.2">
      <c r="W464" s="11"/>
      <c r="X464" s="11"/>
      <c r="Y464" s="11"/>
      <c r="AJ464" s="11"/>
      <c r="AK464" s="12"/>
      <c r="AM464" s="11"/>
      <c r="AN464" s="12"/>
      <c r="AP464" s="13"/>
      <c r="AQ464" s="13"/>
    </row>
    <row r="465" spans="23:43" x14ac:dyDescent="0.2">
      <c r="W465" s="11"/>
      <c r="X465" s="11"/>
      <c r="Y465" s="11"/>
      <c r="AJ465" s="11"/>
      <c r="AK465" s="12"/>
      <c r="AM465" s="11"/>
      <c r="AN465" s="12"/>
      <c r="AP465" s="13"/>
      <c r="AQ465" s="13"/>
    </row>
    <row r="466" spans="23:43" x14ac:dyDescent="0.2">
      <c r="W466" s="11"/>
      <c r="X466" s="11"/>
      <c r="Y466" s="11"/>
      <c r="AJ466" s="11"/>
      <c r="AK466" s="12"/>
      <c r="AM466" s="11"/>
      <c r="AN466" s="12"/>
      <c r="AP466" s="13"/>
      <c r="AQ466" s="13"/>
    </row>
    <row r="467" spans="23:43" x14ac:dyDescent="0.2">
      <c r="W467" s="11"/>
      <c r="X467" s="11"/>
      <c r="Y467" s="11"/>
      <c r="AJ467" s="11"/>
      <c r="AK467" s="12"/>
      <c r="AM467" s="11"/>
      <c r="AN467" s="12"/>
      <c r="AP467" s="13"/>
      <c r="AQ467" s="13"/>
    </row>
    <row r="468" spans="23:43" x14ac:dyDescent="0.2">
      <c r="W468" s="11"/>
      <c r="X468" s="11"/>
      <c r="Y468" s="11"/>
      <c r="AJ468" s="11"/>
      <c r="AK468" s="12"/>
      <c r="AM468" s="11"/>
      <c r="AN468" s="12"/>
      <c r="AP468" s="13"/>
      <c r="AQ468" s="13"/>
    </row>
    <row r="469" spans="23:43" x14ac:dyDescent="0.2">
      <c r="W469" s="11"/>
      <c r="X469" s="11"/>
      <c r="Y469" s="11"/>
      <c r="AJ469" s="11"/>
      <c r="AK469" s="12"/>
      <c r="AM469" s="11"/>
      <c r="AN469" s="12"/>
      <c r="AP469" s="13"/>
      <c r="AQ469" s="13"/>
    </row>
    <row r="470" spans="23:43" x14ac:dyDescent="0.2">
      <c r="W470" s="11"/>
      <c r="X470" s="11"/>
      <c r="Y470" s="11"/>
      <c r="AJ470" s="11"/>
      <c r="AK470" s="12"/>
      <c r="AM470" s="11"/>
      <c r="AN470" s="12"/>
      <c r="AP470" s="13"/>
      <c r="AQ470" s="13"/>
    </row>
    <row r="471" spans="23:43" x14ac:dyDescent="0.2">
      <c r="W471" s="11"/>
      <c r="X471" s="11"/>
      <c r="Y471" s="11"/>
      <c r="AJ471" s="11"/>
      <c r="AK471" s="12"/>
      <c r="AM471" s="11"/>
      <c r="AN471" s="12"/>
      <c r="AP471" s="13"/>
      <c r="AQ471" s="13"/>
    </row>
    <row r="472" spans="23:43" x14ac:dyDescent="0.2">
      <c r="W472" s="11"/>
      <c r="X472" s="11"/>
      <c r="Y472" s="11"/>
      <c r="AJ472" s="11"/>
      <c r="AK472" s="12"/>
      <c r="AM472" s="11"/>
      <c r="AN472" s="12"/>
      <c r="AP472" s="13"/>
      <c r="AQ472" s="13"/>
    </row>
    <row r="473" spans="23:43" x14ac:dyDescent="0.2">
      <c r="W473" s="11"/>
      <c r="X473" s="11"/>
      <c r="Y473" s="11"/>
      <c r="AJ473" s="11"/>
      <c r="AK473" s="12"/>
      <c r="AM473" s="11"/>
      <c r="AN473" s="12"/>
      <c r="AP473" s="13"/>
      <c r="AQ473" s="13"/>
    </row>
    <row r="474" spans="23:43" x14ac:dyDescent="0.2">
      <c r="W474" s="11"/>
      <c r="X474" s="11"/>
      <c r="Y474" s="11"/>
      <c r="AJ474" s="11"/>
      <c r="AK474" s="12"/>
      <c r="AM474" s="11"/>
      <c r="AN474" s="12"/>
      <c r="AP474" s="13"/>
      <c r="AQ474" s="13"/>
    </row>
    <row r="475" spans="23:43" x14ac:dyDescent="0.2">
      <c r="W475" s="11"/>
      <c r="X475" s="11"/>
      <c r="Y475" s="11"/>
      <c r="AJ475" s="11"/>
      <c r="AK475" s="12"/>
      <c r="AM475" s="11"/>
      <c r="AN475" s="12"/>
      <c r="AP475" s="13"/>
      <c r="AQ475" s="13"/>
    </row>
    <row r="476" spans="23:43" x14ac:dyDescent="0.2">
      <c r="W476" s="11"/>
      <c r="X476" s="11"/>
      <c r="Y476" s="11"/>
      <c r="AJ476" s="11"/>
      <c r="AK476" s="12"/>
      <c r="AM476" s="11"/>
      <c r="AN476" s="12"/>
      <c r="AP476" s="13"/>
      <c r="AQ476" s="13"/>
    </row>
    <row r="477" spans="23:43" x14ac:dyDescent="0.2">
      <c r="W477" s="11"/>
      <c r="X477" s="11"/>
      <c r="Y477" s="11"/>
      <c r="AJ477" s="11"/>
      <c r="AK477" s="12"/>
      <c r="AM477" s="11"/>
      <c r="AN477" s="12"/>
      <c r="AP477" s="13"/>
      <c r="AQ477" s="13"/>
    </row>
    <row r="478" spans="23:43" x14ac:dyDescent="0.2">
      <c r="W478" s="11"/>
      <c r="X478" s="11"/>
      <c r="Y478" s="11"/>
      <c r="AJ478" s="11"/>
      <c r="AK478" s="12"/>
      <c r="AM478" s="11"/>
      <c r="AN478" s="12"/>
      <c r="AP478" s="13"/>
      <c r="AQ478" s="13"/>
    </row>
    <row r="479" spans="23:43" x14ac:dyDescent="0.2">
      <c r="W479" s="11"/>
      <c r="X479" s="11"/>
      <c r="Y479" s="11"/>
      <c r="AJ479" s="11"/>
      <c r="AK479" s="12"/>
      <c r="AM479" s="11"/>
      <c r="AN479" s="12"/>
      <c r="AP479" s="13"/>
      <c r="AQ479" s="13"/>
    </row>
    <row r="480" spans="23:43" x14ac:dyDescent="0.2">
      <c r="W480" s="11"/>
      <c r="X480" s="11"/>
      <c r="Y480" s="11"/>
      <c r="AJ480" s="11"/>
      <c r="AK480" s="12"/>
      <c r="AM480" s="11"/>
      <c r="AN480" s="12"/>
      <c r="AP480" s="13"/>
      <c r="AQ480" s="13"/>
    </row>
    <row r="481" spans="23:43" x14ac:dyDescent="0.2">
      <c r="W481" s="11"/>
      <c r="X481" s="11"/>
      <c r="Y481" s="11"/>
      <c r="AJ481" s="11"/>
      <c r="AK481" s="12"/>
      <c r="AM481" s="11"/>
      <c r="AN481" s="12"/>
      <c r="AP481" s="13"/>
      <c r="AQ481" s="13"/>
    </row>
    <row r="482" spans="23:43" x14ac:dyDescent="0.2">
      <c r="W482" s="11"/>
      <c r="X482" s="11"/>
      <c r="Y482" s="11"/>
      <c r="AJ482" s="11"/>
      <c r="AK482" s="12"/>
      <c r="AM482" s="11"/>
      <c r="AN482" s="12"/>
      <c r="AP482" s="13"/>
      <c r="AQ482" s="13"/>
    </row>
    <row r="483" spans="23:43" x14ac:dyDescent="0.2">
      <c r="W483" s="11"/>
      <c r="X483" s="11"/>
      <c r="Y483" s="11"/>
      <c r="AJ483" s="11"/>
      <c r="AK483" s="12"/>
      <c r="AM483" s="11"/>
      <c r="AN483" s="12"/>
      <c r="AP483" s="13"/>
      <c r="AQ483" s="13"/>
    </row>
    <row r="484" spans="23:43" x14ac:dyDescent="0.2">
      <c r="W484" s="11"/>
      <c r="X484" s="11"/>
      <c r="Y484" s="11"/>
      <c r="AJ484" s="11"/>
      <c r="AK484" s="12"/>
      <c r="AM484" s="11"/>
      <c r="AN484" s="12"/>
      <c r="AP484" s="13"/>
      <c r="AQ484" s="13"/>
    </row>
    <row r="485" spans="23:43" x14ac:dyDescent="0.2">
      <c r="W485" s="11"/>
      <c r="X485" s="11"/>
      <c r="Y485" s="11"/>
      <c r="AJ485" s="11"/>
      <c r="AK485" s="12"/>
      <c r="AM485" s="11"/>
      <c r="AN485" s="12"/>
      <c r="AP485" s="13"/>
      <c r="AQ485" s="13"/>
    </row>
    <row r="486" spans="23:43" x14ac:dyDescent="0.2">
      <c r="W486" s="11"/>
      <c r="X486" s="11"/>
      <c r="Y486" s="11"/>
      <c r="AJ486" s="11"/>
      <c r="AK486" s="12"/>
      <c r="AM486" s="11"/>
      <c r="AN486" s="12"/>
      <c r="AP486" s="13"/>
      <c r="AQ486" s="13"/>
    </row>
    <row r="487" spans="23:43" x14ac:dyDescent="0.2">
      <c r="W487" s="11"/>
      <c r="X487" s="11"/>
      <c r="Y487" s="11"/>
      <c r="AJ487" s="11"/>
      <c r="AK487" s="12"/>
      <c r="AM487" s="11"/>
      <c r="AN487" s="12"/>
      <c r="AP487" s="13"/>
      <c r="AQ487" s="13"/>
    </row>
    <row r="488" spans="23:43" x14ac:dyDescent="0.2">
      <c r="W488" s="11"/>
      <c r="X488" s="11"/>
      <c r="Y488" s="11"/>
      <c r="AJ488" s="11"/>
      <c r="AK488" s="12"/>
      <c r="AM488" s="11"/>
      <c r="AN488" s="12"/>
      <c r="AP488" s="13"/>
      <c r="AQ488" s="13"/>
    </row>
    <row r="489" spans="23:43" x14ac:dyDescent="0.2">
      <c r="W489" s="11"/>
      <c r="X489" s="11"/>
      <c r="Y489" s="11"/>
      <c r="AJ489" s="11"/>
      <c r="AK489" s="12"/>
      <c r="AM489" s="11"/>
      <c r="AN489" s="12"/>
      <c r="AP489" s="13"/>
      <c r="AQ489" s="13"/>
    </row>
    <row r="490" spans="23:43" x14ac:dyDescent="0.2">
      <c r="W490" s="11"/>
      <c r="X490" s="11"/>
      <c r="Y490" s="11"/>
      <c r="AJ490" s="11"/>
      <c r="AK490" s="12"/>
      <c r="AM490" s="11"/>
      <c r="AN490" s="12"/>
      <c r="AP490" s="13"/>
      <c r="AQ490" s="13"/>
    </row>
    <row r="491" spans="23:43" x14ac:dyDescent="0.2">
      <c r="W491" s="11"/>
      <c r="X491" s="11"/>
      <c r="Y491" s="11"/>
      <c r="AJ491" s="11"/>
      <c r="AK491" s="12"/>
      <c r="AM491" s="11"/>
      <c r="AN491" s="12"/>
      <c r="AP491" s="13"/>
      <c r="AQ491" s="13"/>
    </row>
    <row r="492" spans="23:43" x14ac:dyDescent="0.2">
      <c r="W492" s="11"/>
      <c r="X492" s="11"/>
      <c r="Y492" s="11"/>
      <c r="AJ492" s="11"/>
      <c r="AK492" s="12"/>
      <c r="AM492" s="11"/>
      <c r="AN492" s="12"/>
      <c r="AP492" s="13"/>
      <c r="AQ492" s="13"/>
    </row>
    <row r="493" spans="23:43" x14ac:dyDescent="0.2">
      <c r="W493" s="11"/>
      <c r="X493" s="11"/>
      <c r="Y493" s="11"/>
      <c r="AJ493" s="11"/>
      <c r="AK493" s="12"/>
      <c r="AM493" s="11"/>
      <c r="AN493" s="12"/>
      <c r="AP493" s="13"/>
      <c r="AQ493" s="13"/>
    </row>
    <row r="494" spans="23:43" x14ac:dyDescent="0.2">
      <c r="W494" s="11"/>
      <c r="X494" s="11"/>
      <c r="Y494" s="11"/>
      <c r="AJ494" s="11"/>
      <c r="AK494" s="12"/>
      <c r="AM494" s="11"/>
      <c r="AN494" s="12"/>
      <c r="AP494" s="13"/>
      <c r="AQ494" s="13"/>
    </row>
    <row r="495" spans="23:43" x14ac:dyDescent="0.2">
      <c r="W495" s="11"/>
      <c r="X495" s="11"/>
      <c r="Y495" s="11"/>
      <c r="AJ495" s="11"/>
      <c r="AK495" s="12"/>
      <c r="AM495" s="11"/>
      <c r="AN495" s="12"/>
      <c r="AP495" s="13"/>
      <c r="AQ495" s="13"/>
    </row>
    <row r="496" spans="23:43" x14ac:dyDescent="0.2">
      <c r="W496" s="11"/>
      <c r="X496" s="11"/>
      <c r="Y496" s="11"/>
      <c r="AJ496" s="11"/>
      <c r="AK496" s="12"/>
      <c r="AM496" s="11"/>
      <c r="AN496" s="12"/>
      <c r="AP496" s="13"/>
      <c r="AQ496" s="13"/>
    </row>
    <row r="497" spans="23:43" x14ac:dyDescent="0.2">
      <c r="W497" s="11"/>
      <c r="X497" s="11"/>
      <c r="Y497" s="11"/>
      <c r="AJ497" s="11"/>
      <c r="AK497" s="12"/>
      <c r="AM497" s="11"/>
      <c r="AN497" s="12"/>
      <c r="AP497" s="13"/>
      <c r="AQ497" s="13"/>
    </row>
    <row r="498" spans="23:43" x14ac:dyDescent="0.2">
      <c r="W498" s="11"/>
      <c r="X498" s="11"/>
      <c r="Y498" s="11"/>
      <c r="AJ498" s="11"/>
      <c r="AK498" s="12"/>
      <c r="AM498" s="11"/>
      <c r="AN498" s="12"/>
      <c r="AP498" s="13"/>
      <c r="AQ498" s="13"/>
    </row>
    <row r="499" spans="23:43" x14ac:dyDescent="0.2">
      <c r="W499" s="11"/>
      <c r="X499" s="11"/>
      <c r="Y499" s="11"/>
      <c r="AJ499" s="11"/>
      <c r="AK499" s="12"/>
      <c r="AM499" s="11"/>
      <c r="AN499" s="12"/>
      <c r="AP499" s="13"/>
      <c r="AQ499" s="13"/>
    </row>
    <row r="500" spans="23:43" x14ac:dyDescent="0.2">
      <c r="W500" s="11"/>
      <c r="X500" s="11"/>
      <c r="Y500" s="11"/>
      <c r="AJ500" s="11"/>
      <c r="AK500" s="12"/>
      <c r="AM500" s="11"/>
      <c r="AN500" s="12"/>
      <c r="AP500" s="13"/>
      <c r="AQ500" s="13"/>
    </row>
    <row r="501" spans="23:43" x14ac:dyDescent="0.2">
      <c r="W501" s="11"/>
      <c r="X501" s="11"/>
      <c r="Y501" s="11"/>
      <c r="AJ501" s="11"/>
      <c r="AK501" s="12"/>
      <c r="AM501" s="11"/>
      <c r="AN501" s="12"/>
      <c r="AP501" s="13"/>
      <c r="AQ501" s="13"/>
    </row>
    <row r="502" spans="23:43" x14ac:dyDescent="0.2">
      <c r="W502" s="11"/>
      <c r="X502" s="11"/>
      <c r="Y502" s="11"/>
      <c r="AJ502" s="11"/>
      <c r="AK502" s="12"/>
      <c r="AM502" s="11"/>
      <c r="AN502" s="12"/>
      <c r="AP502" s="13"/>
      <c r="AQ502" s="13"/>
    </row>
    <row r="503" spans="23:43" x14ac:dyDescent="0.2">
      <c r="W503" s="11"/>
      <c r="X503" s="11"/>
      <c r="Y503" s="11"/>
      <c r="AJ503" s="11"/>
      <c r="AK503" s="12"/>
      <c r="AM503" s="11"/>
      <c r="AN503" s="12"/>
      <c r="AP503" s="13"/>
      <c r="AQ503" s="13"/>
    </row>
    <row r="504" spans="23:43" x14ac:dyDescent="0.2">
      <c r="W504" s="11"/>
      <c r="X504" s="11"/>
      <c r="Y504" s="11"/>
      <c r="AJ504" s="11"/>
      <c r="AK504" s="12"/>
      <c r="AM504" s="11"/>
      <c r="AN504" s="12"/>
      <c r="AP504" s="13"/>
      <c r="AQ504" s="13"/>
    </row>
    <row r="505" spans="23:43" x14ac:dyDescent="0.2">
      <c r="W505" s="11"/>
      <c r="X505" s="11"/>
      <c r="Y505" s="11"/>
      <c r="AJ505" s="11"/>
      <c r="AK505" s="12"/>
      <c r="AM505" s="11"/>
      <c r="AN505" s="12"/>
      <c r="AP505" s="13"/>
      <c r="AQ505" s="13"/>
    </row>
    <row r="506" spans="23:43" x14ac:dyDescent="0.2">
      <c r="W506" s="11"/>
      <c r="X506" s="11"/>
      <c r="Y506" s="11"/>
      <c r="AJ506" s="11"/>
      <c r="AK506" s="12"/>
      <c r="AM506" s="11"/>
      <c r="AN506" s="12"/>
      <c r="AP506" s="13"/>
      <c r="AQ506" s="13"/>
    </row>
    <row r="507" spans="23:43" x14ac:dyDescent="0.2">
      <c r="W507" s="11"/>
      <c r="X507" s="11"/>
      <c r="Y507" s="11"/>
      <c r="AJ507" s="11"/>
      <c r="AK507" s="12"/>
      <c r="AM507" s="11"/>
      <c r="AN507" s="12"/>
      <c r="AP507" s="13"/>
      <c r="AQ507" s="13"/>
    </row>
    <row r="508" spans="23:43" x14ac:dyDescent="0.2">
      <c r="W508" s="11"/>
      <c r="X508" s="11"/>
      <c r="Y508" s="11"/>
      <c r="AJ508" s="11"/>
      <c r="AK508" s="12"/>
      <c r="AM508" s="11"/>
      <c r="AN508" s="12"/>
      <c r="AP508" s="13"/>
      <c r="AQ508" s="13"/>
    </row>
    <row r="509" spans="23:43" x14ac:dyDescent="0.2">
      <c r="W509" s="11"/>
      <c r="X509" s="11"/>
      <c r="Y509" s="11"/>
      <c r="AJ509" s="11"/>
      <c r="AK509" s="12"/>
      <c r="AM509" s="11"/>
      <c r="AN509" s="12"/>
      <c r="AP509" s="13"/>
      <c r="AQ509" s="13"/>
    </row>
    <row r="510" spans="23:43" x14ac:dyDescent="0.2">
      <c r="W510" s="11"/>
      <c r="X510" s="11"/>
      <c r="Y510" s="11"/>
      <c r="AJ510" s="11"/>
      <c r="AK510" s="12"/>
      <c r="AM510" s="11"/>
      <c r="AN510" s="12"/>
      <c r="AP510" s="13"/>
      <c r="AQ510" s="13"/>
    </row>
    <row r="511" spans="23:43" x14ac:dyDescent="0.2">
      <c r="W511" s="11"/>
      <c r="X511" s="11"/>
      <c r="Y511" s="11"/>
      <c r="AJ511" s="11"/>
      <c r="AK511" s="12"/>
      <c r="AM511" s="11"/>
      <c r="AN511" s="12"/>
      <c r="AP511" s="13"/>
      <c r="AQ511" s="13"/>
    </row>
    <row r="512" spans="23:43" x14ac:dyDescent="0.2">
      <c r="W512" s="11"/>
      <c r="X512" s="11"/>
      <c r="Y512" s="11"/>
      <c r="AJ512" s="11"/>
      <c r="AK512" s="12"/>
      <c r="AM512" s="11"/>
      <c r="AN512" s="12"/>
      <c r="AP512" s="13"/>
      <c r="AQ512" s="13"/>
    </row>
    <row r="513" spans="23:43" x14ac:dyDescent="0.2">
      <c r="W513" s="11"/>
      <c r="X513" s="11"/>
      <c r="Y513" s="11"/>
      <c r="AJ513" s="11"/>
      <c r="AK513" s="12"/>
      <c r="AM513" s="11"/>
      <c r="AN513" s="12"/>
      <c r="AP513" s="13"/>
      <c r="AQ513" s="13"/>
    </row>
    <row r="514" spans="23:43" x14ac:dyDescent="0.2">
      <c r="W514" s="11"/>
      <c r="X514" s="11"/>
      <c r="Y514" s="11"/>
      <c r="AJ514" s="11"/>
      <c r="AK514" s="12"/>
      <c r="AM514" s="11"/>
      <c r="AN514" s="12"/>
      <c r="AP514" s="13"/>
      <c r="AQ514" s="13"/>
    </row>
    <row r="515" spans="23:43" x14ac:dyDescent="0.2">
      <c r="W515" s="11"/>
      <c r="X515" s="11"/>
      <c r="Y515" s="11"/>
      <c r="AJ515" s="11"/>
      <c r="AK515" s="12"/>
      <c r="AM515" s="11"/>
      <c r="AN515" s="12"/>
      <c r="AP515" s="13"/>
      <c r="AQ515" s="13"/>
    </row>
    <row r="516" spans="23:43" x14ac:dyDescent="0.2">
      <c r="W516" s="11"/>
      <c r="X516" s="11"/>
      <c r="Y516" s="11"/>
      <c r="AJ516" s="11"/>
      <c r="AK516" s="12"/>
      <c r="AM516" s="11"/>
      <c r="AN516" s="12"/>
      <c r="AP516" s="13"/>
      <c r="AQ516" s="13"/>
    </row>
    <row r="517" spans="23:43" x14ac:dyDescent="0.2">
      <c r="W517" s="11"/>
      <c r="X517" s="11"/>
      <c r="Y517" s="11"/>
      <c r="AJ517" s="11"/>
      <c r="AK517" s="12"/>
      <c r="AM517" s="11"/>
      <c r="AN517" s="12"/>
      <c r="AP517" s="13"/>
      <c r="AQ517" s="13"/>
    </row>
    <row r="518" spans="23:43" x14ac:dyDescent="0.2">
      <c r="W518" s="11"/>
      <c r="X518" s="11"/>
      <c r="Y518" s="11"/>
      <c r="AJ518" s="11"/>
      <c r="AK518" s="12"/>
      <c r="AM518" s="11"/>
      <c r="AN518" s="12"/>
      <c r="AP518" s="13"/>
      <c r="AQ518" s="13"/>
    </row>
    <row r="519" spans="23:43" x14ac:dyDescent="0.2">
      <c r="W519" s="11"/>
      <c r="X519" s="11"/>
      <c r="Y519" s="11"/>
      <c r="AJ519" s="11"/>
      <c r="AK519" s="12"/>
      <c r="AM519" s="11"/>
      <c r="AN519" s="12"/>
      <c r="AP519" s="13"/>
      <c r="AQ519" s="13"/>
    </row>
    <row r="520" spans="23:43" x14ac:dyDescent="0.2">
      <c r="W520" s="11"/>
      <c r="X520" s="11"/>
      <c r="Y520" s="11"/>
      <c r="AJ520" s="11"/>
      <c r="AK520" s="12"/>
      <c r="AM520" s="11"/>
      <c r="AN520" s="12"/>
      <c r="AP520" s="13"/>
      <c r="AQ520" s="13"/>
    </row>
    <row r="521" spans="23:43" x14ac:dyDescent="0.2">
      <c r="W521" s="11"/>
      <c r="X521" s="11"/>
      <c r="Y521" s="11"/>
      <c r="AJ521" s="11"/>
      <c r="AK521" s="12"/>
      <c r="AM521" s="11"/>
      <c r="AN521" s="12"/>
      <c r="AP521" s="13"/>
      <c r="AQ521" s="13"/>
    </row>
    <row r="522" spans="23:43" x14ac:dyDescent="0.2">
      <c r="W522" s="11"/>
      <c r="X522" s="11"/>
      <c r="Y522" s="11"/>
      <c r="AJ522" s="11"/>
      <c r="AK522" s="12"/>
      <c r="AM522" s="11"/>
      <c r="AN522" s="12"/>
      <c r="AP522" s="13"/>
      <c r="AQ522" s="13"/>
    </row>
    <row r="523" spans="23:43" x14ac:dyDescent="0.2">
      <c r="W523" s="11"/>
      <c r="X523" s="11"/>
      <c r="Y523" s="11"/>
      <c r="AJ523" s="11"/>
      <c r="AK523" s="12"/>
      <c r="AM523" s="11"/>
      <c r="AN523" s="12"/>
      <c r="AP523" s="13"/>
      <c r="AQ523" s="13"/>
    </row>
    <row r="524" spans="23:43" x14ac:dyDescent="0.2">
      <c r="W524" s="11"/>
      <c r="X524" s="11"/>
      <c r="Y524" s="11"/>
      <c r="AJ524" s="11"/>
      <c r="AK524" s="12"/>
      <c r="AM524" s="11"/>
      <c r="AN524" s="12"/>
      <c r="AP524" s="13"/>
      <c r="AQ524" s="13"/>
    </row>
    <row r="525" spans="23:43" x14ac:dyDescent="0.2">
      <c r="W525" s="11"/>
      <c r="X525" s="11"/>
      <c r="Y525" s="11"/>
      <c r="AJ525" s="11"/>
      <c r="AK525" s="12"/>
      <c r="AM525" s="11"/>
      <c r="AN525" s="12"/>
      <c r="AP525" s="13"/>
      <c r="AQ525" s="13"/>
    </row>
    <row r="526" spans="23:43" x14ac:dyDescent="0.2">
      <c r="W526" s="11"/>
      <c r="X526" s="11"/>
      <c r="Y526" s="11"/>
      <c r="AJ526" s="11"/>
      <c r="AK526" s="12"/>
      <c r="AM526" s="11"/>
      <c r="AN526" s="12"/>
      <c r="AP526" s="13"/>
      <c r="AQ526" s="13"/>
    </row>
    <row r="527" spans="23:43" x14ac:dyDescent="0.2">
      <c r="W527" s="11"/>
      <c r="X527" s="11"/>
      <c r="Y527" s="11"/>
      <c r="AJ527" s="11"/>
      <c r="AK527" s="12"/>
      <c r="AM527" s="11"/>
      <c r="AN527" s="12"/>
      <c r="AP527" s="13"/>
      <c r="AQ527" s="13"/>
    </row>
    <row r="528" spans="23:43" x14ac:dyDescent="0.2">
      <c r="W528" s="11"/>
      <c r="X528" s="11"/>
      <c r="Y528" s="11"/>
      <c r="AJ528" s="11"/>
      <c r="AK528" s="12"/>
      <c r="AM528" s="11"/>
      <c r="AN528" s="12"/>
      <c r="AP528" s="13"/>
      <c r="AQ528" s="13"/>
    </row>
    <row r="529" spans="23:43" x14ac:dyDescent="0.2">
      <c r="W529" s="11"/>
      <c r="X529" s="11"/>
      <c r="Y529" s="11"/>
      <c r="AJ529" s="11"/>
      <c r="AK529" s="12"/>
      <c r="AM529" s="11"/>
      <c r="AN529" s="12"/>
      <c r="AP529" s="13"/>
      <c r="AQ529" s="13"/>
    </row>
    <row r="530" spans="23:43" x14ac:dyDescent="0.2">
      <c r="W530" s="11"/>
      <c r="X530" s="11"/>
      <c r="Y530" s="11"/>
      <c r="AJ530" s="11"/>
      <c r="AK530" s="12"/>
      <c r="AM530" s="11"/>
      <c r="AN530" s="12"/>
      <c r="AP530" s="13"/>
      <c r="AQ530" s="13"/>
    </row>
    <row r="531" spans="23:43" x14ac:dyDescent="0.2">
      <c r="W531" s="11"/>
      <c r="X531" s="11"/>
      <c r="Y531" s="11"/>
      <c r="AJ531" s="11"/>
      <c r="AK531" s="12"/>
      <c r="AM531" s="11"/>
      <c r="AN531" s="12"/>
      <c r="AP531" s="13"/>
      <c r="AQ531" s="13"/>
    </row>
    <row r="532" spans="23:43" x14ac:dyDescent="0.2">
      <c r="W532" s="11"/>
      <c r="X532" s="11"/>
      <c r="Y532" s="11"/>
      <c r="AJ532" s="11"/>
      <c r="AK532" s="12"/>
      <c r="AM532" s="11"/>
      <c r="AN532" s="12"/>
      <c r="AP532" s="13"/>
      <c r="AQ532" s="13"/>
    </row>
    <row r="533" spans="23:43" x14ac:dyDescent="0.2">
      <c r="W533" s="11"/>
      <c r="X533" s="11"/>
      <c r="Y533" s="11"/>
      <c r="AJ533" s="11"/>
      <c r="AK533" s="12"/>
      <c r="AM533" s="11"/>
      <c r="AN533" s="12"/>
      <c r="AP533" s="13"/>
      <c r="AQ533" s="13"/>
    </row>
    <row r="534" spans="23:43" x14ac:dyDescent="0.2">
      <c r="W534" s="11"/>
      <c r="X534" s="11"/>
      <c r="Y534" s="11"/>
      <c r="AJ534" s="11"/>
      <c r="AK534" s="12"/>
      <c r="AM534" s="11"/>
      <c r="AN534" s="12"/>
      <c r="AP534" s="13"/>
      <c r="AQ534" s="13"/>
    </row>
    <row r="535" spans="23:43" x14ac:dyDescent="0.2">
      <c r="W535" s="11"/>
      <c r="X535" s="11"/>
      <c r="Y535" s="11"/>
      <c r="AJ535" s="11"/>
      <c r="AK535" s="12"/>
      <c r="AM535" s="11"/>
      <c r="AN535" s="12"/>
      <c r="AP535" s="13"/>
      <c r="AQ535" s="13"/>
    </row>
    <row r="536" spans="23:43" x14ac:dyDescent="0.2">
      <c r="W536" s="11"/>
      <c r="X536" s="11"/>
      <c r="Y536" s="11"/>
      <c r="AJ536" s="11"/>
      <c r="AK536" s="12"/>
      <c r="AM536" s="11"/>
      <c r="AN536" s="12"/>
      <c r="AP536" s="13"/>
      <c r="AQ536" s="13"/>
    </row>
    <row r="537" spans="23:43" x14ac:dyDescent="0.2">
      <c r="W537" s="11"/>
      <c r="X537" s="11"/>
      <c r="Y537" s="11"/>
      <c r="AJ537" s="11"/>
      <c r="AK537" s="12"/>
      <c r="AM537" s="11"/>
      <c r="AN537" s="12"/>
      <c r="AP537" s="13"/>
      <c r="AQ537" s="13"/>
    </row>
    <row r="538" spans="23:43" x14ac:dyDescent="0.2">
      <c r="W538" s="11"/>
      <c r="X538" s="11"/>
      <c r="Y538" s="11"/>
      <c r="AJ538" s="11"/>
      <c r="AK538" s="12"/>
      <c r="AM538" s="11"/>
      <c r="AN538" s="12"/>
      <c r="AP538" s="13"/>
      <c r="AQ538" s="13"/>
    </row>
    <row r="539" spans="23:43" x14ac:dyDescent="0.2">
      <c r="W539" s="11"/>
      <c r="X539" s="11"/>
      <c r="Y539" s="11"/>
      <c r="AJ539" s="11"/>
      <c r="AK539" s="12"/>
      <c r="AM539" s="11"/>
      <c r="AN539" s="12"/>
      <c r="AP539" s="13"/>
      <c r="AQ539" s="13"/>
    </row>
    <row r="540" spans="23:43" x14ac:dyDescent="0.2">
      <c r="W540" s="11"/>
      <c r="X540" s="11"/>
      <c r="Y540" s="11"/>
      <c r="AJ540" s="11"/>
      <c r="AK540" s="12"/>
      <c r="AM540" s="11"/>
      <c r="AN540" s="12"/>
      <c r="AP540" s="13"/>
      <c r="AQ540" s="13"/>
    </row>
    <row r="541" spans="23:43" x14ac:dyDescent="0.2">
      <c r="W541" s="11"/>
      <c r="X541" s="11"/>
      <c r="Y541" s="11"/>
      <c r="AJ541" s="11"/>
      <c r="AK541" s="12"/>
      <c r="AM541" s="11"/>
      <c r="AN541" s="12"/>
      <c r="AP541" s="13"/>
      <c r="AQ541" s="13"/>
    </row>
    <row r="542" spans="23:43" x14ac:dyDescent="0.2">
      <c r="W542" s="11"/>
      <c r="X542" s="11"/>
      <c r="Y542" s="11"/>
      <c r="AJ542" s="11"/>
      <c r="AK542" s="12"/>
      <c r="AM542" s="11"/>
      <c r="AN542" s="12"/>
      <c r="AP542" s="13"/>
      <c r="AQ542" s="13"/>
    </row>
    <row r="543" spans="23:43" x14ac:dyDescent="0.2">
      <c r="W543" s="11"/>
      <c r="X543" s="11"/>
      <c r="Y543" s="11"/>
      <c r="AJ543" s="11"/>
      <c r="AK543" s="12"/>
      <c r="AM543" s="11"/>
      <c r="AN543" s="12"/>
      <c r="AP543" s="13"/>
      <c r="AQ543" s="13"/>
    </row>
    <row r="544" spans="23:43" x14ac:dyDescent="0.2">
      <c r="W544" s="11"/>
      <c r="X544" s="11"/>
      <c r="Y544" s="11"/>
      <c r="AJ544" s="11"/>
      <c r="AK544" s="12"/>
      <c r="AM544" s="11"/>
      <c r="AN544" s="12"/>
      <c r="AP544" s="13"/>
      <c r="AQ544" s="13"/>
    </row>
    <row r="545" spans="23:43" x14ac:dyDescent="0.2">
      <c r="W545" s="11"/>
      <c r="X545" s="11"/>
      <c r="Y545" s="11"/>
      <c r="AJ545" s="11"/>
      <c r="AK545" s="12"/>
      <c r="AM545" s="11"/>
      <c r="AN545" s="12"/>
      <c r="AP545" s="13"/>
      <c r="AQ545" s="13"/>
    </row>
    <row r="546" spans="23:43" x14ac:dyDescent="0.2">
      <c r="W546" s="11"/>
      <c r="X546" s="11"/>
      <c r="Y546" s="11"/>
      <c r="AJ546" s="11"/>
      <c r="AK546" s="12"/>
      <c r="AM546" s="11"/>
      <c r="AN546" s="12"/>
      <c r="AP546" s="13"/>
      <c r="AQ546" s="13"/>
    </row>
    <row r="547" spans="23:43" x14ac:dyDescent="0.2">
      <c r="W547" s="11"/>
      <c r="X547" s="11"/>
      <c r="Y547" s="11"/>
      <c r="AJ547" s="11"/>
      <c r="AK547" s="12"/>
      <c r="AM547" s="11"/>
      <c r="AN547" s="12"/>
      <c r="AP547" s="13"/>
      <c r="AQ547" s="13"/>
    </row>
    <row r="548" spans="23:43" x14ac:dyDescent="0.2">
      <c r="W548" s="11"/>
      <c r="X548" s="11"/>
      <c r="Y548" s="11"/>
      <c r="AJ548" s="11"/>
      <c r="AK548" s="12"/>
      <c r="AM548" s="11"/>
      <c r="AN548" s="12"/>
      <c r="AP548" s="13"/>
      <c r="AQ548" s="13"/>
    </row>
    <row r="549" spans="23:43" x14ac:dyDescent="0.2">
      <c r="W549" s="11"/>
      <c r="X549" s="11"/>
      <c r="Y549" s="11"/>
      <c r="AJ549" s="11"/>
      <c r="AK549" s="12"/>
      <c r="AM549" s="11"/>
      <c r="AN549" s="12"/>
      <c r="AP549" s="13"/>
      <c r="AQ549" s="13"/>
    </row>
    <row r="550" spans="23:43" x14ac:dyDescent="0.2">
      <c r="W550" s="11"/>
      <c r="X550" s="11"/>
      <c r="Y550" s="11"/>
      <c r="AJ550" s="11"/>
      <c r="AK550" s="12"/>
      <c r="AM550" s="11"/>
      <c r="AN550" s="12"/>
      <c r="AP550" s="13"/>
      <c r="AQ550" s="13"/>
    </row>
    <row r="551" spans="23:43" x14ac:dyDescent="0.2">
      <c r="W551" s="11"/>
      <c r="X551" s="11"/>
      <c r="Y551" s="11"/>
      <c r="AJ551" s="11"/>
      <c r="AK551" s="12"/>
      <c r="AM551" s="11"/>
      <c r="AN551" s="12"/>
      <c r="AP551" s="13"/>
      <c r="AQ551" s="13"/>
    </row>
    <row r="552" spans="23:43" x14ac:dyDescent="0.2">
      <c r="W552" s="11"/>
      <c r="X552" s="11"/>
      <c r="Y552" s="11"/>
      <c r="AJ552" s="11"/>
      <c r="AK552" s="12"/>
      <c r="AM552" s="11"/>
      <c r="AN552" s="12"/>
      <c r="AP552" s="13"/>
      <c r="AQ552" s="13"/>
    </row>
    <row r="553" spans="23:43" x14ac:dyDescent="0.2">
      <c r="W553" s="11"/>
      <c r="X553" s="11"/>
      <c r="Y553" s="11"/>
      <c r="AJ553" s="11"/>
      <c r="AK553" s="12"/>
      <c r="AM553" s="11"/>
      <c r="AN553" s="12"/>
      <c r="AP553" s="13"/>
      <c r="AQ553" s="13"/>
    </row>
    <row r="554" spans="23:43" x14ac:dyDescent="0.2">
      <c r="W554" s="11"/>
      <c r="X554" s="11"/>
      <c r="Y554" s="11"/>
      <c r="AJ554" s="11"/>
      <c r="AK554" s="12"/>
      <c r="AM554" s="11"/>
      <c r="AN554" s="12"/>
      <c r="AP554" s="13"/>
      <c r="AQ554" s="13"/>
    </row>
    <row r="555" spans="23:43" x14ac:dyDescent="0.2">
      <c r="W555" s="11"/>
      <c r="X555" s="11"/>
      <c r="Y555" s="11"/>
      <c r="AJ555" s="11"/>
      <c r="AK555" s="12"/>
      <c r="AM555" s="11"/>
      <c r="AN555" s="12"/>
      <c r="AP555" s="13"/>
      <c r="AQ555" s="13"/>
    </row>
    <row r="556" spans="23:43" x14ac:dyDescent="0.2">
      <c r="W556" s="11"/>
      <c r="X556" s="11"/>
      <c r="Y556" s="11"/>
      <c r="AJ556" s="11"/>
      <c r="AK556" s="12"/>
      <c r="AM556" s="11"/>
      <c r="AN556" s="12"/>
      <c r="AP556" s="13"/>
      <c r="AQ556" s="13"/>
    </row>
    <row r="557" spans="23:43" x14ac:dyDescent="0.2">
      <c r="W557" s="11"/>
      <c r="X557" s="11"/>
      <c r="Y557" s="11"/>
      <c r="AJ557" s="11"/>
      <c r="AK557" s="12"/>
      <c r="AM557" s="11"/>
      <c r="AN557" s="12"/>
      <c r="AP557" s="13"/>
      <c r="AQ557" s="13"/>
    </row>
    <row r="558" spans="23:43" x14ac:dyDescent="0.2">
      <c r="W558" s="11"/>
      <c r="X558" s="11"/>
      <c r="Y558" s="11"/>
      <c r="AJ558" s="11"/>
      <c r="AK558" s="12"/>
      <c r="AM558" s="11"/>
      <c r="AN558" s="12"/>
      <c r="AP558" s="13"/>
      <c r="AQ558" s="13"/>
    </row>
    <row r="559" spans="23:43" x14ac:dyDescent="0.2">
      <c r="W559" s="11"/>
      <c r="X559" s="11"/>
      <c r="Y559" s="11"/>
      <c r="AJ559" s="11"/>
      <c r="AK559" s="12"/>
      <c r="AM559" s="11"/>
      <c r="AN559" s="12"/>
      <c r="AP559" s="13"/>
      <c r="AQ559" s="13"/>
    </row>
    <row r="560" spans="23:43" x14ac:dyDescent="0.2">
      <c r="W560" s="11"/>
      <c r="X560" s="11"/>
      <c r="Y560" s="11"/>
      <c r="AJ560" s="11"/>
      <c r="AK560" s="12"/>
      <c r="AM560" s="11"/>
      <c r="AN560" s="12"/>
      <c r="AP560" s="13"/>
      <c r="AQ560" s="13"/>
    </row>
    <row r="561" spans="23:43" x14ac:dyDescent="0.2">
      <c r="W561" s="11"/>
      <c r="X561" s="11"/>
      <c r="Y561" s="11"/>
      <c r="AJ561" s="11"/>
      <c r="AK561" s="12"/>
      <c r="AM561" s="11"/>
      <c r="AN561" s="12"/>
      <c r="AP561" s="13"/>
      <c r="AQ561" s="13"/>
    </row>
    <row r="562" spans="23:43" x14ac:dyDescent="0.2">
      <c r="W562" s="11"/>
      <c r="X562" s="11"/>
      <c r="Y562" s="11"/>
      <c r="AJ562" s="11"/>
      <c r="AK562" s="12"/>
      <c r="AM562" s="11"/>
      <c r="AN562" s="12"/>
      <c r="AP562" s="13"/>
      <c r="AQ562" s="13"/>
    </row>
    <row r="563" spans="23:43" x14ac:dyDescent="0.2">
      <c r="W563" s="11"/>
      <c r="X563" s="11"/>
      <c r="Y563" s="11"/>
      <c r="AJ563" s="11"/>
      <c r="AK563" s="12"/>
      <c r="AM563" s="11"/>
      <c r="AN563" s="12"/>
      <c r="AP563" s="13"/>
      <c r="AQ563" s="13"/>
    </row>
    <row r="564" spans="23:43" x14ac:dyDescent="0.2">
      <c r="W564" s="11"/>
      <c r="X564" s="11"/>
      <c r="Y564" s="11"/>
      <c r="AJ564" s="11"/>
      <c r="AK564" s="12"/>
      <c r="AM564" s="11"/>
      <c r="AN564" s="12"/>
      <c r="AP564" s="13"/>
      <c r="AQ564" s="13"/>
    </row>
    <row r="565" spans="23:43" x14ac:dyDescent="0.2">
      <c r="W565" s="11"/>
      <c r="X565" s="11"/>
      <c r="Y565" s="11"/>
      <c r="AJ565" s="11"/>
      <c r="AK565" s="12"/>
      <c r="AM565" s="11"/>
      <c r="AN565" s="12"/>
      <c r="AP565" s="13"/>
      <c r="AQ565" s="13"/>
    </row>
    <row r="566" spans="23:43" x14ac:dyDescent="0.2">
      <c r="W566" s="11"/>
      <c r="X566" s="11"/>
      <c r="Y566" s="11"/>
      <c r="AJ566" s="11"/>
      <c r="AK566" s="12"/>
      <c r="AM566" s="11"/>
      <c r="AN566" s="12"/>
      <c r="AP566" s="13"/>
      <c r="AQ566" s="13"/>
    </row>
    <row r="567" spans="23:43" x14ac:dyDescent="0.2">
      <c r="W567" s="11"/>
      <c r="X567" s="11"/>
      <c r="Y567" s="11"/>
      <c r="AJ567" s="11"/>
      <c r="AK567" s="12"/>
      <c r="AM567" s="11"/>
      <c r="AN567" s="12"/>
      <c r="AP567" s="13"/>
      <c r="AQ567" s="13"/>
    </row>
    <row r="568" spans="23:43" x14ac:dyDescent="0.2">
      <c r="W568" s="11"/>
      <c r="X568" s="11"/>
      <c r="Y568" s="11"/>
      <c r="AJ568" s="11"/>
      <c r="AK568" s="12"/>
      <c r="AM568" s="11"/>
      <c r="AN568" s="12"/>
      <c r="AP568" s="13"/>
      <c r="AQ568" s="13"/>
    </row>
    <row r="569" spans="23:43" x14ac:dyDescent="0.2">
      <c r="W569" s="11"/>
      <c r="X569" s="11"/>
      <c r="Y569" s="11"/>
      <c r="AJ569" s="11"/>
      <c r="AK569" s="12"/>
      <c r="AM569" s="11"/>
      <c r="AN569" s="12"/>
      <c r="AP569" s="13"/>
      <c r="AQ569" s="13"/>
    </row>
    <row r="570" spans="23:43" x14ac:dyDescent="0.2">
      <c r="W570" s="11"/>
      <c r="X570" s="11"/>
      <c r="Y570" s="11"/>
      <c r="AJ570" s="11"/>
      <c r="AK570" s="12"/>
      <c r="AM570" s="11"/>
      <c r="AN570" s="12"/>
      <c r="AP570" s="13"/>
      <c r="AQ570" s="13"/>
    </row>
    <row r="571" spans="23:43" x14ac:dyDescent="0.2">
      <c r="W571" s="11"/>
      <c r="X571" s="11"/>
      <c r="Y571" s="11"/>
      <c r="AJ571" s="11"/>
      <c r="AK571" s="12"/>
      <c r="AM571" s="11"/>
      <c r="AN571" s="12"/>
      <c r="AP571" s="13"/>
      <c r="AQ571" s="13"/>
    </row>
    <row r="572" spans="23:43" x14ac:dyDescent="0.2">
      <c r="W572" s="11"/>
      <c r="X572" s="11"/>
      <c r="Y572" s="11"/>
      <c r="AJ572" s="11"/>
      <c r="AK572" s="12"/>
      <c r="AM572" s="11"/>
      <c r="AN572" s="12"/>
      <c r="AP572" s="13"/>
      <c r="AQ572" s="13"/>
    </row>
    <row r="573" spans="23:43" x14ac:dyDescent="0.2">
      <c r="W573" s="11"/>
      <c r="X573" s="11"/>
      <c r="Y573" s="11"/>
      <c r="AJ573" s="11"/>
      <c r="AK573" s="12"/>
      <c r="AM573" s="11"/>
      <c r="AN573" s="12"/>
      <c r="AP573" s="13"/>
      <c r="AQ573" s="13"/>
    </row>
    <row r="574" spans="23:43" x14ac:dyDescent="0.2">
      <c r="W574" s="11"/>
      <c r="X574" s="11"/>
      <c r="Y574" s="11"/>
      <c r="AJ574" s="11"/>
      <c r="AK574" s="12"/>
      <c r="AM574" s="11"/>
      <c r="AN574" s="12"/>
      <c r="AP574" s="13"/>
      <c r="AQ574" s="13"/>
    </row>
    <row r="575" spans="23:43" x14ac:dyDescent="0.2">
      <c r="W575" s="11"/>
      <c r="X575" s="11"/>
      <c r="Y575" s="11"/>
      <c r="AJ575" s="11"/>
      <c r="AK575" s="12"/>
      <c r="AM575" s="11"/>
      <c r="AN575" s="12"/>
      <c r="AP575" s="13"/>
      <c r="AQ575" s="13"/>
    </row>
    <row r="576" spans="23:43" x14ac:dyDescent="0.2">
      <c r="W576" s="11"/>
      <c r="X576" s="11"/>
      <c r="Y576" s="11"/>
      <c r="AJ576" s="11"/>
      <c r="AK576" s="12"/>
      <c r="AM576" s="11"/>
      <c r="AN576" s="12"/>
      <c r="AP576" s="13"/>
      <c r="AQ576" s="13"/>
    </row>
    <row r="577" spans="23:43" x14ac:dyDescent="0.2">
      <c r="W577" s="11"/>
      <c r="X577" s="11"/>
      <c r="Y577" s="11"/>
      <c r="AJ577" s="11"/>
      <c r="AK577" s="12"/>
      <c r="AM577" s="11"/>
      <c r="AN577" s="12"/>
      <c r="AP577" s="13"/>
      <c r="AQ577" s="13"/>
    </row>
    <row r="578" spans="23:43" x14ac:dyDescent="0.2">
      <c r="W578" s="11"/>
      <c r="X578" s="11"/>
      <c r="Y578" s="11"/>
      <c r="AJ578" s="11"/>
      <c r="AK578" s="12"/>
      <c r="AM578" s="11"/>
      <c r="AN578" s="12"/>
      <c r="AP578" s="13"/>
      <c r="AQ578" s="13"/>
    </row>
    <row r="579" spans="23:43" x14ac:dyDescent="0.2">
      <c r="W579" s="11"/>
      <c r="X579" s="11"/>
      <c r="Y579" s="11"/>
      <c r="AJ579" s="11"/>
      <c r="AK579" s="12"/>
      <c r="AM579" s="11"/>
      <c r="AN579" s="12"/>
      <c r="AP579" s="13"/>
      <c r="AQ579" s="13"/>
    </row>
    <row r="580" spans="23:43" x14ac:dyDescent="0.2">
      <c r="W580" s="11"/>
      <c r="X580" s="11"/>
      <c r="Y580" s="11"/>
      <c r="AJ580" s="11"/>
      <c r="AK580" s="12"/>
      <c r="AM580" s="11"/>
      <c r="AN580" s="12"/>
      <c r="AP580" s="13"/>
      <c r="AQ580" s="13"/>
    </row>
    <row r="581" spans="23:43" x14ac:dyDescent="0.2">
      <c r="W581" s="11"/>
      <c r="X581" s="11"/>
      <c r="Y581" s="11"/>
      <c r="AJ581" s="11"/>
      <c r="AK581" s="12"/>
      <c r="AM581" s="11"/>
      <c r="AN581" s="12"/>
      <c r="AP581" s="13"/>
      <c r="AQ581" s="13"/>
    </row>
    <row r="582" spans="23:43" x14ac:dyDescent="0.2">
      <c r="W582" s="11"/>
      <c r="X582" s="11"/>
      <c r="Y582" s="11"/>
      <c r="AJ582" s="11"/>
      <c r="AK582" s="12"/>
      <c r="AM582" s="11"/>
      <c r="AN582" s="12"/>
      <c r="AP582" s="13"/>
      <c r="AQ582" s="13"/>
    </row>
    <row r="583" spans="23:43" x14ac:dyDescent="0.2">
      <c r="W583" s="11"/>
      <c r="X583" s="11"/>
      <c r="Y583" s="11"/>
      <c r="AJ583" s="11"/>
      <c r="AK583" s="12"/>
      <c r="AM583" s="11"/>
      <c r="AN583" s="12"/>
      <c r="AP583" s="13"/>
      <c r="AQ583" s="13"/>
    </row>
    <row r="584" spans="23:43" x14ac:dyDescent="0.2">
      <c r="W584" s="11"/>
      <c r="X584" s="11"/>
      <c r="Y584" s="11"/>
      <c r="AJ584" s="11"/>
      <c r="AK584" s="12"/>
      <c r="AM584" s="11"/>
      <c r="AN584" s="12"/>
      <c r="AP584" s="13"/>
      <c r="AQ584" s="13"/>
    </row>
    <row r="585" spans="23:43" x14ac:dyDescent="0.2">
      <c r="W585" s="11"/>
      <c r="X585" s="11"/>
      <c r="Y585" s="11"/>
      <c r="AJ585" s="11"/>
      <c r="AK585" s="12"/>
      <c r="AM585" s="11"/>
      <c r="AN585" s="12"/>
      <c r="AP585" s="13"/>
      <c r="AQ585" s="13"/>
    </row>
    <row r="586" spans="23:43" x14ac:dyDescent="0.2">
      <c r="W586" s="11"/>
      <c r="X586" s="11"/>
      <c r="Y586" s="11"/>
      <c r="AJ586" s="11"/>
      <c r="AK586" s="12"/>
      <c r="AM586" s="11"/>
      <c r="AN586" s="12"/>
      <c r="AP586" s="13"/>
      <c r="AQ586" s="13"/>
    </row>
    <row r="587" spans="23:43" x14ac:dyDescent="0.2">
      <c r="W587" s="11"/>
      <c r="X587" s="11"/>
      <c r="Y587" s="11"/>
      <c r="AJ587" s="11"/>
      <c r="AK587" s="12"/>
      <c r="AM587" s="11"/>
      <c r="AN587" s="12"/>
      <c r="AP587" s="13"/>
      <c r="AQ587" s="13"/>
    </row>
    <row r="588" spans="23:43" x14ac:dyDescent="0.2">
      <c r="W588" s="11"/>
      <c r="X588" s="11"/>
      <c r="Y588" s="11"/>
      <c r="AJ588" s="11"/>
      <c r="AK588" s="12"/>
      <c r="AM588" s="11"/>
      <c r="AN588" s="12"/>
      <c r="AP588" s="13"/>
      <c r="AQ588" s="13"/>
    </row>
    <row r="589" spans="23:43" x14ac:dyDescent="0.2">
      <c r="W589" s="11"/>
      <c r="X589" s="11"/>
      <c r="Y589" s="11"/>
      <c r="AJ589" s="11"/>
      <c r="AK589" s="12"/>
      <c r="AM589" s="11"/>
      <c r="AN589" s="12"/>
      <c r="AP589" s="13"/>
      <c r="AQ589" s="13"/>
    </row>
    <row r="590" spans="23:43" x14ac:dyDescent="0.2">
      <c r="W590" s="11"/>
      <c r="X590" s="11"/>
      <c r="Y590" s="11"/>
      <c r="AJ590" s="11"/>
      <c r="AK590" s="12"/>
      <c r="AM590" s="11"/>
      <c r="AN590" s="12"/>
      <c r="AP590" s="13"/>
      <c r="AQ590" s="13"/>
    </row>
    <row r="591" spans="23:43" x14ac:dyDescent="0.2">
      <c r="W591" s="11"/>
      <c r="X591" s="11"/>
      <c r="Y591" s="11"/>
      <c r="AJ591" s="11"/>
      <c r="AK591" s="12"/>
      <c r="AM591" s="11"/>
      <c r="AN591" s="12"/>
      <c r="AP591" s="13"/>
      <c r="AQ591" s="13"/>
    </row>
    <row r="592" spans="23:43" x14ac:dyDescent="0.2">
      <c r="W592" s="11"/>
      <c r="X592" s="11"/>
      <c r="Y592" s="11"/>
      <c r="AJ592" s="11"/>
      <c r="AK592" s="12"/>
      <c r="AM592" s="11"/>
      <c r="AN592" s="12"/>
      <c r="AP592" s="13"/>
      <c r="AQ592" s="13"/>
    </row>
    <row r="593" spans="23:43" x14ac:dyDescent="0.2">
      <c r="W593" s="11"/>
      <c r="X593" s="11"/>
      <c r="Y593" s="11"/>
      <c r="AJ593" s="11"/>
      <c r="AK593" s="12"/>
      <c r="AM593" s="11"/>
      <c r="AN593" s="12"/>
      <c r="AP593" s="13"/>
      <c r="AQ593" s="13"/>
    </row>
    <row r="594" spans="23:43" x14ac:dyDescent="0.2">
      <c r="W594" s="11"/>
      <c r="X594" s="11"/>
      <c r="Y594" s="11"/>
      <c r="AJ594" s="11"/>
      <c r="AK594" s="12"/>
      <c r="AM594" s="11"/>
      <c r="AN594" s="12"/>
      <c r="AP594" s="13"/>
      <c r="AQ594" s="13"/>
    </row>
    <row r="595" spans="23:43" x14ac:dyDescent="0.2">
      <c r="W595" s="11"/>
      <c r="X595" s="11"/>
      <c r="Y595" s="11"/>
      <c r="AJ595" s="11"/>
      <c r="AK595" s="12"/>
      <c r="AM595" s="11"/>
      <c r="AN595" s="12"/>
      <c r="AP595" s="13"/>
      <c r="AQ595" s="13"/>
    </row>
    <row r="596" spans="23:43" x14ac:dyDescent="0.2">
      <c r="W596" s="11"/>
      <c r="X596" s="11"/>
      <c r="Y596" s="11"/>
      <c r="AJ596" s="11"/>
      <c r="AK596" s="12"/>
      <c r="AM596" s="11"/>
      <c r="AN596" s="12"/>
      <c r="AP596" s="13"/>
      <c r="AQ596" s="13"/>
    </row>
    <row r="597" spans="23:43" x14ac:dyDescent="0.2">
      <c r="W597" s="11"/>
      <c r="X597" s="11"/>
      <c r="Y597" s="11"/>
      <c r="AJ597" s="11"/>
      <c r="AK597" s="12"/>
      <c r="AM597" s="11"/>
      <c r="AN597" s="12"/>
      <c r="AP597" s="13"/>
      <c r="AQ597" s="13"/>
    </row>
    <row r="598" spans="23:43" x14ac:dyDescent="0.2">
      <c r="W598" s="11"/>
      <c r="X598" s="11"/>
      <c r="Y598" s="11"/>
      <c r="AJ598" s="11"/>
      <c r="AK598" s="12"/>
      <c r="AM598" s="11"/>
      <c r="AN598" s="12"/>
      <c r="AP598" s="13"/>
      <c r="AQ598" s="13"/>
    </row>
    <row r="599" spans="23:43" x14ac:dyDescent="0.2">
      <c r="W599" s="11"/>
      <c r="X599" s="11"/>
      <c r="Y599" s="11"/>
      <c r="AJ599" s="11"/>
      <c r="AK599" s="12"/>
      <c r="AM599" s="11"/>
      <c r="AN599" s="12"/>
      <c r="AP599" s="13"/>
      <c r="AQ599" s="13"/>
    </row>
    <row r="600" spans="23:43" x14ac:dyDescent="0.2">
      <c r="W600" s="11"/>
      <c r="X600" s="11"/>
      <c r="Y600" s="11"/>
      <c r="AJ600" s="11"/>
      <c r="AK600" s="12"/>
      <c r="AM600" s="11"/>
      <c r="AN600" s="12"/>
      <c r="AP600" s="13"/>
      <c r="AQ600" s="13"/>
    </row>
    <row r="601" spans="23:43" x14ac:dyDescent="0.2">
      <c r="W601" s="11"/>
      <c r="X601" s="11"/>
      <c r="Y601" s="11"/>
      <c r="AJ601" s="11"/>
      <c r="AK601" s="12"/>
      <c r="AM601" s="11"/>
      <c r="AN601" s="12"/>
      <c r="AP601" s="13"/>
      <c r="AQ601" s="13"/>
    </row>
    <row r="602" spans="23:43" x14ac:dyDescent="0.2">
      <c r="W602" s="11"/>
      <c r="X602" s="11"/>
      <c r="Y602" s="11"/>
      <c r="AJ602" s="11"/>
      <c r="AK602" s="12"/>
      <c r="AM602" s="11"/>
      <c r="AN602" s="12"/>
      <c r="AP602" s="13"/>
      <c r="AQ602" s="13"/>
    </row>
    <row r="603" spans="23:43" x14ac:dyDescent="0.2">
      <c r="W603" s="11"/>
      <c r="X603" s="11"/>
      <c r="Y603" s="11"/>
      <c r="AJ603" s="11"/>
      <c r="AK603" s="12"/>
      <c r="AM603" s="11"/>
      <c r="AN603" s="12"/>
      <c r="AP603" s="13"/>
      <c r="AQ603" s="13"/>
    </row>
    <row r="604" spans="23:43" x14ac:dyDescent="0.2">
      <c r="W604" s="11"/>
      <c r="X604" s="11"/>
      <c r="Y604" s="11"/>
      <c r="AJ604" s="11"/>
      <c r="AK604" s="12"/>
      <c r="AM604" s="11"/>
      <c r="AN604" s="12"/>
      <c r="AP604" s="13"/>
      <c r="AQ604" s="13"/>
    </row>
    <row r="605" spans="23:43" x14ac:dyDescent="0.2">
      <c r="W605" s="11"/>
      <c r="X605" s="11"/>
      <c r="Y605" s="11"/>
      <c r="AJ605" s="11"/>
      <c r="AK605" s="12"/>
      <c r="AM605" s="11"/>
      <c r="AN605" s="12"/>
      <c r="AP605" s="13"/>
      <c r="AQ605" s="13"/>
    </row>
    <row r="606" spans="23:43" x14ac:dyDescent="0.2">
      <c r="W606" s="11"/>
      <c r="X606" s="11"/>
      <c r="Y606" s="11"/>
      <c r="AJ606" s="11"/>
      <c r="AK606" s="12"/>
      <c r="AM606" s="11"/>
      <c r="AN606" s="12"/>
      <c r="AP606" s="13"/>
      <c r="AQ606" s="13"/>
    </row>
    <row r="607" spans="23:43" x14ac:dyDescent="0.2">
      <c r="W607" s="11"/>
      <c r="X607" s="11"/>
      <c r="Y607" s="11"/>
      <c r="AJ607" s="11"/>
      <c r="AK607" s="12"/>
      <c r="AM607" s="11"/>
      <c r="AN607" s="12"/>
      <c r="AP607" s="13"/>
      <c r="AQ607" s="13"/>
    </row>
    <row r="608" spans="23:43" x14ac:dyDescent="0.2">
      <c r="W608" s="11"/>
      <c r="X608" s="11"/>
      <c r="Y608" s="11"/>
      <c r="AJ608" s="11"/>
      <c r="AK608" s="12"/>
      <c r="AM608" s="11"/>
      <c r="AN608" s="12"/>
      <c r="AP608" s="13"/>
      <c r="AQ608" s="13"/>
    </row>
    <row r="609" spans="23:43" x14ac:dyDescent="0.2">
      <c r="W609" s="11"/>
      <c r="X609" s="11"/>
      <c r="Y609" s="11"/>
      <c r="AJ609" s="11"/>
      <c r="AK609" s="12"/>
      <c r="AM609" s="11"/>
      <c r="AN609" s="12"/>
      <c r="AP609" s="13"/>
      <c r="AQ609" s="13"/>
    </row>
    <row r="610" spans="23:43" x14ac:dyDescent="0.2">
      <c r="W610" s="11"/>
      <c r="X610" s="11"/>
      <c r="Y610" s="11"/>
      <c r="AJ610" s="11"/>
      <c r="AK610" s="12"/>
      <c r="AM610" s="11"/>
      <c r="AN610" s="12"/>
      <c r="AP610" s="13"/>
      <c r="AQ610" s="13"/>
    </row>
    <row r="611" spans="23:43" x14ac:dyDescent="0.2">
      <c r="W611" s="11"/>
      <c r="X611" s="11"/>
      <c r="Y611" s="11"/>
      <c r="AJ611" s="11"/>
      <c r="AK611" s="12"/>
      <c r="AM611" s="11"/>
      <c r="AN611" s="12"/>
      <c r="AP611" s="13"/>
      <c r="AQ611" s="13"/>
    </row>
    <row r="612" spans="23:43" x14ac:dyDescent="0.2">
      <c r="W612" s="11"/>
      <c r="X612" s="11"/>
      <c r="Y612" s="11"/>
      <c r="AJ612" s="11"/>
      <c r="AK612" s="12"/>
      <c r="AM612" s="11"/>
      <c r="AN612" s="12"/>
      <c r="AP612" s="13"/>
      <c r="AQ612" s="13"/>
    </row>
    <row r="613" spans="23:43" x14ac:dyDescent="0.2">
      <c r="W613" s="11"/>
      <c r="X613" s="11"/>
      <c r="Y613" s="11"/>
      <c r="AJ613" s="11"/>
      <c r="AK613" s="12"/>
      <c r="AM613" s="11"/>
      <c r="AN613" s="12"/>
      <c r="AP613" s="13"/>
      <c r="AQ613" s="13"/>
    </row>
    <row r="614" spans="23:43" x14ac:dyDescent="0.2">
      <c r="W614" s="11"/>
      <c r="X614" s="11"/>
      <c r="Y614" s="11"/>
      <c r="AJ614" s="11"/>
      <c r="AK614" s="12"/>
      <c r="AM614" s="11"/>
      <c r="AN614" s="12"/>
      <c r="AP614" s="13"/>
      <c r="AQ614" s="13"/>
    </row>
    <row r="615" spans="23:43" x14ac:dyDescent="0.2">
      <c r="W615" s="11"/>
      <c r="X615" s="11"/>
      <c r="Y615" s="11"/>
      <c r="AJ615" s="11"/>
      <c r="AK615" s="12"/>
      <c r="AM615" s="11"/>
      <c r="AN615" s="12"/>
      <c r="AP615" s="13"/>
      <c r="AQ615" s="13"/>
    </row>
    <row r="616" spans="23:43" x14ac:dyDescent="0.2">
      <c r="W616" s="11"/>
      <c r="X616" s="11"/>
      <c r="Y616" s="11"/>
      <c r="AJ616" s="11"/>
      <c r="AK616" s="12"/>
      <c r="AM616" s="11"/>
      <c r="AN616" s="12"/>
      <c r="AP616" s="13"/>
      <c r="AQ616" s="13"/>
    </row>
    <row r="617" spans="23:43" x14ac:dyDescent="0.2">
      <c r="W617" s="11"/>
      <c r="X617" s="11"/>
      <c r="Y617" s="11"/>
      <c r="AJ617" s="11"/>
      <c r="AK617" s="12"/>
      <c r="AM617" s="11"/>
      <c r="AN617" s="12"/>
      <c r="AP617" s="13"/>
      <c r="AQ617" s="13"/>
    </row>
    <row r="618" spans="23:43" x14ac:dyDescent="0.2">
      <c r="W618" s="11"/>
      <c r="X618" s="11"/>
      <c r="Y618" s="11"/>
      <c r="AJ618" s="11"/>
      <c r="AK618" s="12"/>
      <c r="AM618" s="11"/>
      <c r="AN618" s="12"/>
      <c r="AP618" s="13"/>
      <c r="AQ618" s="13"/>
    </row>
    <row r="619" spans="23:43" x14ac:dyDescent="0.2">
      <c r="W619" s="11"/>
      <c r="X619" s="11"/>
      <c r="Y619" s="11"/>
      <c r="AJ619" s="11"/>
      <c r="AK619" s="12"/>
      <c r="AM619" s="11"/>
      <c r="AN619" s="12"/>
      <c r="AP619" s="13"/>
      <c r="AQ619" s="13"/>
    </row>
    <row r="620" spans="23:43" x14ac:dyDescent="0.2">
      <c r="W620" s="11"/>
      <c r="X620" s="11"/>
      <c r="Y620" s="11"/>
      <c r="AJ620" s="11"/>
      <c r="AK620" s="12"/>
      <c r="AM620" s="11"/>
      <c r="AN620" s="12"/>
      <c r="AP620" s="13"/>
      <c r="AQ620" s="13"/>
    </row>
    <row r="621" spans="23:43" x14ac:dyDescent="0.2">
      <c r="W621" s="11"/>
      <c r="X621" s="11"/>
      <c r="Y621" s="11"/>
      <c r="AJ621" s="11"/>
      <c r="AK621" s="12"/>
      <c r="AM621" s="11"/>
      <c r="AN621" s="12"/>
      <c r="AP621" s="13"/>
      <c r="AQ621" s="13"/>
    </row>
    <row r="622" spans="23:43" x14ac:dyDescent="0.2">
      <c r="W622" s="11"/>
      <c r="X622" s="11"/>
      <c r="Y622" s="11"/>
      <c r="AJ622" s="11"/>
      <c r="AK622" s="12"/>
      <c r="AM622" s="11"/>
      <c r="AN622" s="12"/>
      <c r="AP622" s="13"/>
      <c r="AQ622" s="13"/>
    </row>
    <row r="623" spans="23:43" x14ac:dyDescent="0.2">
      <c r="W623" s="11"/>
      <c r="X623" s="11"/>
      <c r="Y623" s="11"/>
      <c r="AJ623" s="11"/>
      <c r="AK623" s="12"/>
      <c r="AM623" s="11"/>
      <c r="AN623" s="12"/>
      <c r="AP623" s="13"/>
      <c r="AQ623" s="13"/>
    </row>
    <row r="624" spans="23:43" x14ac:dyDescent="0.2">
      <c r="W624" s="11"/>
      <c r="X624" s="11"/>
      <c r="Y624" s="11"/>
      <c r="AJ624" s="11"/>
      <c r="AK624" s="12"/>
      <c r="AM624" s="11"/>
      <c r="AN624" s="12"/>
      <c r="AP624" s="13"/>
      <c r="AQ624" s="13"/>
    </row>
    <row r="625" spans="23:43" x14ac:dyDescent="0.2">
      <c r="W625" s="11"/>
      <c r="X625" s="11"/>
      <c r="Y625" s="11"/>
      <c r="AJ625" s="11"/>
      <c r="AK625" s="12"/>
      <c r="AM625" s="11"/>
      <c r="AN625" s="12"/>
      <c r="AP625" s="13"/>
      <c r="AQ625" s="13"/>
    </row>
    <row r="626" spans="23:43" x14ac:dyDescent="0.2">
      <c r="W626" s="11"/>
      <c r="X626" s="11"/>
      <c r="Y626" s="11"/>
      <c r="AJ626" s="11"/>
      <c r="AK626" s="12"/>
      <c r="AM626" s="11"/>
      <c r="AN626" s="12"/>
      <c r="AP626" s="13"/>
      <c r="AQ626" s="13"/>
    </row>
    <row r="627" spans="23:43" x14ac:dyDescent="0.2">
      <c r="W627" s="11"/>
      <c r="X627" s="11"/>
      <c r="Y627" s="11"/>
      <c r="AJ627" s="11"/>
      <c r="AK627" s="12"/>
      <c r="AM627" s="11"/>
      <c r="AN627" s="12"/>
      <c r="AP627" s="13"/>
      <c r="AQ627" s="13"/>
    </row>
    <row r="628" spans="23:43" x14ac:dyDescent="0.2">
      <c r="W628" s="11"/>
      <c r="X628" s="11"/>
      <c r="Y628" s="11"/>
      <c r="AJ628" s="11"/>
      <c r="AK628" s="12"/>
      <c r="AM628" s="11"/>
      <c r="AN628" s="12"/>
      <c r="AP628" s="13"/>
      <c r="AQ628" s="13"/>
    </row>
    <row r="629" spans="23:43" x14ac:dyDescent="0.2">
      <c r="W629" s="11"/>
      <c r="X629" s="11"/>
      <c r="Y629" s="11"/>
      <c r="AJ629" s="11"/>
      <c r="AK629" s="12"/>
      <c r="AM629" s="11"/>
      <c r="AN629" s="12"/>
      <c r="AP629" s="13"/>
      <c r="AQ629" s="13"/>
    </row>
    <row r="630" spans="23:43" x14ac:dyDescent="0.2">
      <c r="W630" s="11"/>
      <c r="X630" s="11"/>
      <c r="Y630" s="11"/>
      <c r="AJ630" s="11"/>
      <c r="AK630" s="12"/>
      <c r="AM630" s="11"/>
      <c r="AN630" s="12"/>
      <c r="AP630" s="13"/>
      <c r="AQ630" s="13"/>
    </row>
    <row r="631" spans="23:43" x14ac:dyDescent="0.2">
      <c r="W631" s="11"/>
      <c r="X631" s="11"/>
      <c r="Y631" s="11"/>
      <c r="AJ631" s="11"/>
      <c r="AK631" s="12"/>
      <c r="AM631" s="11"/>
      <c r="AN631" s="12"/>
      <c r="AP631" s="13"/>
      <c r="AQ631" s="13"/>
    </row>
    <row r="632" spans="23:43" x14ac:dyDescent="0.2">
      <c r="W632" s="11"/>
      <c r="X632" s="11"/>
      <c r="Y632" s="11"/>
      <c r="AJ632" s="11"/>
      <c r="AK632" s="12"/>
      <c r="AM632" s="11"/>
      <c r="AN632" s="12"/>
      <c r="AP632" s="13"/>
      <c r="AQ632" s="13"/>
    </row>
    <row r="633" spans="23:43" x14ac:dyDescent="0.2">
      <c r="W633" s="11"/>
      <c r="X633" s="11"/>
      <c r="Y633" s="11"/>
      <c r="AJ633" s="11"/>
      <c r="AK633" s="12"/>
      <c r="AM633" s="11"/>
      <c r="AN633" s="12"/>
      <c r="AP633" s="13"/>
      <c r="AQ633" s="13"/>
    </row>
    <row r="634" spans="23:43" x14ac:dyDescent="0.2">
      <c r="W634" s="11"/>
      <c r="X634" s="11"/>
      <c r="Y634" s="11"/>
      <c r="AJ634" s="11"/>
      <c r="AK634" s="12"/>
      <c r="AM634" s="11"/>
      <c r="AN634" s="12"/>
      <c r="AP634" s="13"/>
      <c r="AQ634" s="13"/>
    </row>
    <row r="635" spans="23:43" x14ac:dyDescent="0.2">
      <c r="W635" s="11"/>
      <c r="X635" s="11"/>
      <c r="Y635" s="11"/>
      <c r="AJ635" s="11"/>
      <c r="AK635" s="12"/>
      <c r="AM635" s="11"/>
      <c r="AN635" s="12"/>
      <c r="AP635" s="13"/>
      <c r="AQ635" s="13"/>
    </row>
    <row r="636" spans="23:43" x14ac:dyDescent="0.2">
      <c r="W636" s="11"/>
      <c r="X636" s="11"/>
      <c r="Y636" s="11"/>
      <c r="AJ636" s="11"/>
      <c r="AK636" s="12"/>
      <c r="AM636" s="11"/>
      <c r="AN636" s="12"/>
      <c r="AP636" s="13"/>
      <c r="AQ636" s="13"/>
    </row>
    <row r="637" spans="23:43" x14ac:dyDescent="0.2">
      <c r="W637" s="11"/>
      <c r="X637" s="11"/>
      <c r="Y637" s="11"/>
      <c r="AJ637" s="11"/>
      <c r="AK637" s="12"/>
      <c r="AM637" s="11"/>
      <c r="AN637" s="12"/>
      <c r="AP637" s="13"/>
      <c r="AQ637" s="13"/>
    </row>
    <row r="638" spans="23:43" x14ac:dyDescent="0.2">
      <c r="W638" s="11"/>
      <c r="X638" s="11"/>
      <c r="Y638" s="11"/>
      <c r="AJ638" s="11"/>
      <c r="AK638" s="12"/>
      <c r="AM638" s="11"/>
      <c r="AN638" s="12"/>
      <c r="AP638" s="13"/>
      <c r="AQ638" s="13"/>
    </row>
    <row r="639" spans="23:43" x14ac:dyDescent="0.2">
      <c r="W639" s="11"/>
      <c r="X639" s="11"/>
      <c r="Y639" s="11"/>
      <c r="AJ639" s="11"/>
      <c r="AK639" s="12"/>
      <c r="AM639" s="11"/>
      <c r="AN639" s="12"/>
      <c r="AP639" s="13"/>
      <c r="AQ639" s="13"/>
    </row>
    <row r="640" spans="23:43" x14ac:dyDescent="0.2">
      <c r="W640" s="11"/>
      <c r="X640" s="11"/>
      <c r="Y640" s="11"/>
      <c r="AJ640" s="11"/>
      <c r="AK640" s="12"/>
      <c r="AM640" s="11"/>
      <c r="AN640" s="12"/>
      <c r="AP640" s="13"/>
      <c r="AQ640" s="13"/>
    </row>
    <row r="641" spans="23:43" x14ac:dyDescent="0.2">
      <c r="W641" s="11"/>
      <c r="X641" s="11"/>
      <c r="Y641" s="11"/>
      <c r="AJ641" s="11"/>
      <c r="AK641" s="12"/>
      <c r="AM641" s="11"/>
      <c r="AN641" s="12"/>
      <c r="AP641" s="13"/>
      <c r="AQ641" s="13"/>
    </row>
    <row r="642" spans="23:43" x14ac:dyDescent="0.2">
      <c r="W642" s="11"/>
      <c r="X642" s="11"/>
      <c r="Y642" s="11"/>
      <c r="AJ642" s="11"/>
      <c r="AK642" s="12"/>
      <c r="AM642" s="11"/>
      <c r="AN642" s="12"/>
      <c r="AP642" s="13"/>
      <c r="AQ642" s="13"/>
    </row>
    <row r="643" spans="23:43" x14ac:dyDescent="0.2">
      <c r="W643" s="11"/>
      <c r="X643" s="11"/>
      <c r="Y643" s="11"/>
      <c r="AJ643" s="11"/>
      <c r="AK643" s="12"/>
      <c r="AM643" s="11"/>
      <c r="AN643" s="12"/>
      <c r="AP643" s="13"/>
      <c r="AQ643" s="13"/>
    </row>
    <row r="644" spans="23:43" x14ac:dyDescent="0.2">
      <c r="W644" s="11"/>
      <c r="X644" s="11"/>
      <c r="Y644" s="11"/>
      <c r="AJ644" s="11"/>
      <c r="AK644" s="12"/>
      <c r="AM644" s="11"/>
      <c r="AN644" s="12"/>
      <c r="AP644" s="13"/>
      <c r="AQ644" s="13"/>
    </row>
    <row r="645" spans="23:43" x14ac:dyDescent="0.2">
      <c r="W645" s="11"/>
      <c r="X645" s="11"/>
      <c r="Y645" s="11"/>
      <c r="AJ645" s="11"/>
      <c r="AK645" s="12"/>
      <c r="AM645" s="11"/>
      <c r="AN645" s="12"/>
      <c r="AP645" s="13"/>
      <c r="AQ645" s="13"/>
    </row>
    <row r="646" spans="23:43" x14ac:dyDescent="0.2">
      <c r="W646" s="11"/>
      <c r="X646" s="11"/>
      <c r="Y646" s="11"/>
      <c r="AJ646" s="11"/>
      <c r="AK646" s="12"/>
      <c r="AM646" s="11"/>
      <c r="AN646" s="12"/>
      <c r="AP646" s="13"/>
      <c r="AQ646" s="13"/>
    </row>
    <row r="647" spans="23:43" x14ac:dyDescent="0.2">
      <c r="W647" s="11"/>
      <c r="X647" s="11"/>
      <c r="Y647" s="11"/>
      <c r="AJ647" s="11"/>
      <c r="AK647" s="12"/>
      <c r="AM647" s="11"/>
      <c r="AN647" s="12"/>
      <c r="AP647" s="13"/>
      <c r="AQ647" s="13"/>
    </row>
    <row r="648" spans="23:43" x14ac:dyDescent="0.2">
      <c r="W648" s="11"/>
      <c r="X648" s="11"/>
      <c r="Y648" s="11"/>
      <c r="AJ648" s="11"/>
      <c r="AK648" s="12"/>
      <c r="AM648" s="11"/>
      <c r="AN648" s="12"/>
      <c r="AP648" s="13"/>
      <c r="AQ648" s="13"/>
    </row>
    <row r="649" spans="23:43" x14ac:dyDescent="0.2">
      <c r="W649" s="11"/>
      <c r="X649" s="11"/>
      <c r="Y649" s="11"/>
      <c r="AJ649" s="11"/>
      <c r="AK649" s="12"/>
      <c r="AM649" s="11"/>
      <c r="AN649" s="12"/>
      <c r="AP649" s="13"/>
      <c r="AQ649" s="13"/>
    </row>
    <row r="650" spans="23:43" x14ac:dyDescent="0.2">
      <c r="W650" s="11"/>
      <c r="X650" s="11"/>
      <c r="Y650" s="11"/>
      <c r="AJ650" s="11"/>
      <c r="AK650" s="12"/>
      <c r="AM650" s="11"/>
      <c r="AN650" s="12"/>
      <c r="AP650" s="13"/>
      <c r="AQ650" s="13"/>
    </row>
    <row r="651" spans="23:43" x14ac:dyDescent="0.2">
      <c r="W651" s="11"/>
      <c r="X651" s="11"/>
      <c r="Y651" s="11"/>
      <c r="AJ651" s="11"/>
      <c r="AK651" s="12"/>
      <c r="AM651" s="11"/>
      <c r="AN651" s="12"/>
      <c r="AP651" s="13"/>
      <c r="AQ651" s="13"/>
    </row>
    <row r="652" spans="23:43" x14ac:dyDescent="0.2">
      <c r="W652" s="11"/>
      <c r="X652" s="11"/>
      <c r="Y652" s="11"/>
      <c r="AJ652" s="11"/>
      <c r="AK652" s="12"/>
      <c r="AM652" s="11"/>
      <c r="AN652" s="12"/>
      <c r="AP652" s="13"/>
      <c r="AQ652" s="13"/>
    </row>
    <row r="653" spans="23:43" x14ac:dyDescent="0.2">
      <c r="W653" s="11"/>
      <c r="X653" s="11"/>
      <c r="Y653" s="11"/>
      <c r="AJ653" s="11"/>
      <c r="AK653" s="12"/>
      <c r="AM653" s="11"/>
      <c r="AN653" s="12"/>
      <c r="AP653" s="13"/>
      <c r="AQ653" s="13"/>
    </row>
    <row r="654" spans="23:43" x14ac:dyDescent="0.2">
      <c r="W654" s="11"/>
      <c r="X654" s="11"/>
      <c r="Y654" s="11"/>
      <c r="AJ654" s="11"/>
      <c r="AK654" s="12"/>
      <c r="AM654" s="11"/>
      <c r="AN654" s="12"/>
      <c r="AP654" s="13"/>
      <c r="AQ654" s="13"/>
    </row>
    <row r="655" spans="23:43" x14ac:dyDescent="0.2">
      <c r="W655" s="11"/>
      <c r="X655" s="11"/>
      <c r="Y655" s="11"/>
      <c r="AJ655" s="11"/>
      <c r="AK655" s="12"/>
      <c r="AM655" s="11"/>
      <c r="AN655" s="12"/>
      <c r="AP655" s="13"/>
      <c r="AQ655" s="13"/>
    </row>
    <row r="656" spans="23:43" x14ac:dyDescent="0.2">
      <c r="W656" s="11"/>
      <c r="X656" s="11"/>
      <c r="Y656" s="11"/>
      <c r="AJ656" s="11"/>
      <c r="AK656" s="12"/>
      <c r="AM656" s="11"/>
      <c r="AN656" s="12"/>
      <c r="AP656" s="13"/>
      <c r="AQ656" s="13"/>
    </row>
    <row r="657" spans="23:43" x14ac:dyDescent="0.2">
      <c r="W657" s="11"/>
      <c r="X657" s="11"/>
      <c r="Y657" s="11"/>
      <c r="AJ657" s="11"/>
      <c r="AK657" s="12"/>
      <c r="AM657" s="11"/>
      <c r="AN657" s="12"/>
      <c r="AP657" s="13"/>
      <c r="AQ657" s="13"/>
    </row>
    <row r="658" spans="23:43" x14ac:dyDescent="0.2">
      <c r="W658" s="11"/>
      <c r="X658" s="11"/>
      <c r="Y658" s="11"/>
      <c r="AJ658" s="11"/>
      <c r="AK658" s="12"/>
      <c r="AM658" s="11"/>
      <c r="AN658" s="12"/>
      <c r="AP658" s="13"/>
      <c r="AQ658" s="13"/>
    </row>
    <row r="659" spans="23:43" x14ac:dyDescent="0.2">
      <c r="W659" s="11"/>
      <c r="X659" s="11"/>
      <c r="Y659" s="11"/>
      <c r="AJ659" s="11"/>
      <c r="AK659" s="12"/>
      <c r="AM659" s="11"/>
      <c r="AN659" s="12"/>
      <c r="AP659" s="13"/>
      <c r="AQ659" s="13"/>
    </row>
    <row r="660" spans="23:43" x14ac:dyDescent="0.2">
      <c r="W660" s="11"/>
      <c r="X660" s="11"/>
      <c r="Y660" s="11"/>
      <c r="AJ660" s="11"/>
      <c r="AK660" s="12"/>
      <c r="AM660" s="11"/>
      <c r="AN660" s="12"/>
      <c r="AP660" s="13"/>
      <c r="AQ660" s="13"/>
    </row>
    <row r="661" spans="23:43" x14ac:dyDescent="0.2">
      <c r="W661" s="11"/>
      <c r="X661" s="11"/>
      <c r="Y661" s="11"/>
      <c r="AJ661" s="11"/>
      <c r="AK661" s="12"/>
      <c r="AM661" s="11"/>
      <c r="AN661" s="12"/>
      <c r="AP661" s="13"/>
      <c r="AQ661" s="13"/>
    </row>
    <row r="662" spans="23:43" x14ac:dyDescent="0.2">
      <c r="W662" s="11"/>
      <c r="X662" s="11"/>
      <c r="Y662" s="11"/>
      <c r="AJ662" s="11"/>
      <c r="AK662" s="12"/>
      <c r="AM662" s="11"/>
      <c r="AN662" s="12"/>
      <c r="AP662" s="13"/>
      <c r="AQ662" s="13"/>
    </row>
    <row r="663" spans="23:43" x14ac:dyDescent="0.2">
      <c r="W663" s="11"/>
      <c r="X663" s="11"/>
      <c r="Y663" s="11"/>
      <c r="AJ663" s="11"/>
      <c r="AK663" s="12"/>
      <c r="AM663" s="11"/>
      <c r="AN663" s="12"/>
      <c r="AP663" s="13"/>
      <c r="AQ663" s="13"/>
    </row>
    <row r="664" spans="23:43" x14ac:dyDescent="0.2">
      <c r="W664" s="11"/>
      <c r="X664" s="11"/>
      <c r="Y664" s="11"/>
      <c r="AJ664" s="11"/>
      <c r="AK664" s="12"/>
      <c r="AM664" s="11"/>
      <c r="AN664" s="12"/>
      <c r="AP664" s="13"/>
      <c r="AQ664" s="13"/>
    </row>
    <row r="665" spans="23:43" x14ac:dyDescent="0.2">
      <c r="W665" s="11"/>
      <c r="X665" s="11"/>
      <c r="Y665" s="11"/>
      <c r="AJ665" s="11"/>
      <c r="AK665" s="12"/>
      <c r="AM665" s="11"/>
      <c r="AN665" s="12"/>
      <c r="AP665" s="13"/>
      <c r="AQ665" s="13"/>
    </row>
    <row r="666" spans="23:43" x14ac:dyDescent="0.2">
      <c r="W666" s="11"/>
      <c r="X666" s="11"/>
      <c r="Y666" s="11"/>
      <c r="AJ666" s="11"/>
      <c r="AK666" s="12"/>
      <c r="AM666" s="11"/>
      <c r="AN666" s="12"/>
      <c r="AP666" s="13"/>
      <c r="AQ666" s="13"/>
    </row>
    <row r="667" spans="23:43" x14ac:dyDescent="0.2">
      <c r="W667" s="11"/>
      <c r="X667" s="11"/>
      <c r="Y667" s="11"/>
      <c r="AJ667" s="11"/>
      <c r="AK667" s="12"/>
      <c r="AM667" s="11"/>
      <c r="AN667" s="12"/>
      <c r="AP667" s="13"/>
      <c r="AQ667" s="13"/>
    </row>
    <row r="668" spans="23:43" x14ac:dyDescent="0.2">
      <c r="W668" s="11"/>
      <c r="X668" s="11"/>
      <c r="Y668" s="11"/>
      <c r="AJ668" s="11"/>
      <c r="AK668" s="12"/>
      <c r="AM668" s="11"/>
      <c r="AN668" s="12"/>
      <c r="AP668" s="13"/>
      <c r="AQ668" s="13"/>
    </row>
    <row r="669" spans="23:43" x14ac:dyDescent="0.2">
      <c r="W669" s="11"/>
      <c r="X669" s="11"/>
      <c r="Y669" s="11"/>
      <c r="AJ669" s="11"/>
      <c r="AK669" s="12"/>
      <c r="AM669" s="11"/>
      <c r="AN669" s="12"/>
      <c r="AP669" s="13"/>
      <c r="AQ669" s="13"/>
    </row>
    <row r="670" spans="23:43" x14ac:dyDescent="0.2">
      <c r="W670" s="11"/>
      <c r="X670" s="11"/>
      <c r="Y670" s="11"/>
      <c r="AJ670" s="11"/>
      <c r="AK670" s="12"/>
      <c r="AM670" s="11"/>
      <c r="AN670" s="12"/>
      <c r="AP670" s="13"/>
      <c r="AQ670" s="13"/>
    </row>
    <row r="671" spans="23:43" x14ac:dyDescent="0.2">
      <c r="W671" s="11"/>
      <c r="X671" s="11"/>
      <c r="Y671" s="11"/>
      <c r="AJ671" s="11"/>
      <c r="AK671" s="12"/>
      <c r="AM671" s="11"/>
      <c r="AN671" s="12"/>
      <c r="AP671" s="13"/>
      <c r="AQ671" s="13"/>
    </row>
    <row r="672" spans="23:43" x14ac:dyDescent="0.2">
      <c r="W672" s="11"/>
      <c r="X672" s="11"/>
      <c r="Y672" s="11"/>
      <c r="AJ672" s="11"/>
      <c r="AK672" s="12"/>
      <c r="AM672" s="11"/>
      <c r="AN672" s="12"/>
      <c r="AP672" s="13"/>
      <c r="AQ672" s="13"/>
    </row>
    <row r="673" spans="23:43" x14ac:dyDescent="0.2">
      <c r="W673" s="11"/>
      <c r="X673" s="11"/>
      <c r="Y673" s="11"/>
      <c r="AJ673" s="11"/>
      <c r="AK673" s="12"/>
      <c r="AM673" s="11"/>
      <c r="AN673" s="12"/>
      <c r="AP673" s="13"/>
      <c r="AQ673" s="13"/>
    </row>
    <row r="674" spans="23:43" x14ac:dyDescent="0.2">
      <c r="W674" s="11"/>
      <c r="X674" s="11"/>
      <c r="Y674" s="11"/>
      <c r="AJ674" s="11"/>
      <c r="AK674" s="12"/>
      <c r="AM674" s="11"/>
      <c r="AN674" s="12"/>
      <c r="AP674" s="13"/>
      <c r="AQ674" s="13"/>
    </row>
    <row r="675" spans="23:43" x14ac:dyDescent="0.2">
      <c r="W675" s="11"/>
      <c r="X675" s="11"/>
      <c r="Y675" s="11"/>
      <c r="AJ675" s="11"/>
      <c r="AK675" s="12"/>
      <c r="AM675" s="11"/>
      <c r="AN675" s="12"/>
      <c r="AP675" s="13"/>
      <c r="AQ675" s="13"/>
    </row>
    <row r="676" spans="23:43" x14ac:dyDescent="0.2">
      <c r="W676" s="11"/>
      <c r="X676" s="11"/>
      <c r="Y676" s="11"/>
      <c r="AJ676" s="11"/>
      <c r="AK676" s="12"/>
      <c r="AM676" s="11"/>
      <c r="AN676" s="12"/>
      <c r="AP676" s="13"/>
      <c r="AQ676" s="13"/>
    </row>
    <row r="677" spans="23:43" x14ac:dyDescent="0.2">
      <c r="W677" s="11"/>
      <c r="X677" s="11"/>
      <c r="Y677" s="11"/>
      <c r="AJ677" s="11"/>
      <c r="AK677" s="12"/>
      <c r="AM677" s="11"/>
      <c r="AN677" s="12"/>
      <c r="AP677" s="13"/>
      <c r="AQ677" s="13"/>
    </row>
    <row r="678" spans="23:43" x14ac:dyDescent="0.2">
      <c r="W678" s="11"/>
      <c r="X678" s="11"/>
      <c r="Y678" s="11"/>
      <c r="AJ678" s="11"/>
      <c r="AK678" s="12"/>
      <c r="AM678" s="11"/>
      <c r="AN678" s="12"/>
      <c r="AP678" s="13"/>
      <c r="AQ678" s="13"/>
    </row>
    <row r="679" spans="23:43" x14ac:dyDescent="0.2">
      <c r="W679" s="11"/>
      <c r="X679" s="11"/>
      <c r="Y679" s="11"/>
      <c r="AJ679" s="11"/>
      <c r="AK679" s="12"/>
      <c r="AM679" s="11"/>
      <c r="AN679" s="12"/>
      <c r="AP679" s="13"/>
      <c r="AQ679" s="13"/>
    </row>
    <row r="680" spans="23:43" x14ac:dyDescent="0.2">
      <c r="W680" s="11"/>
      <c r="X680" s="11"/>
      <c r="Y680" s="11"/>
      <c r="AJ680" s="11"/>
      <c r="AK680" s="12"/>
      <c r="AM680" s="11"/>
      <c r="AN680" s="12"/>
      <c r="AP680" s="13"/>
      <c r="AQ680" s="13"/>
    </row>
    <row r="681" spans="23:43" x14ac:dyDescent="0.2">
      <c r="W681" s="11"/>
      <c r="X681" s="11"/>
      <c r="Y681" s="11"/>
      <c r="AJ681" s="11"/>
      <c r="AK681" s="12"/>
      <c r="AM681" s="11"/>
      <c r="AN681" s="12"/>
      <c r="AP681" s="13"/>
      <c r="AQ681" s="13"/>
    </row>
    <row r="682" spans="23:43" x14ac:dyDescent="0.2">
      <c r="W682" s="11"/>
      <c r="X682" s="11"/>
      <c r="Y682" s="11"/>
      <c r="AJ682" s="11"/>
      <c r="AK682" s="12"/>
      <c r="AM682" s="11"/>
      <c r="AN682" s="12"/>
      <c r="AP682" s="13"/>
      <c r="AQ682" s="13"/>
    </row>
    <row r="683" spans="23:43" x14ac:dyDescent="0.2">
      <c r="W683" s="11"/>
      <c r="X683" s="11"/>
      <c r="Y683" s="11"/>
      <c r="AJ683" s="11"/>
      <c r="AK683" s="12"/>
      <c r="AM683" s="11"/>
      <c r="AN683" s="12"/>
      <c r="AP683" s="13"/>
      <c r="AQ683" s="13"/>
    </row>
    <row r="684" spans="23:43" x14ac:dyDescent="0.2">
      <c r="W684" s="11"/>
      <c r="X684" s="11"/>
      <c r="Y684" s="11"/>
      <c r="AJ684" s="11"/>
      <c r="AK684" s="12"/>
      <c r="AM684" s="11"/>
      <c r="AN684" s="12"/>
      <c r="AP684" s="13"/>
      <c r="AQ684" s="13"/>
    </row>
    <row r="685" spans="23:43" x14ac:dyDescent="0.2">
      <c r="W685" s="11"/>
      <c r="X685" s="11"/>
      <c r="Y685" s="11"/>
      <c r="AJ685" s="11"/>
      <c r="AK685" s="12"/>
      <c r="AM685" s="11"/>
      <c r="AN685" s="12"/>
      <c r="AP685" s="13"/>
      <c r="AQ685" s="13"/>
    </row>
    <row r="686" spans="23:43" x14ac:dyDescent="0.2">
      <c r="W686" s="11"/>
      <c r="X686" s="11"/>
      <c r="Y686" s="11"/>
      <c r="AJ686" s="11"/>
      <c r="AK686" s="12"/>
      <c r="AM686" s="11"/>
      <c r="AN686" s="12"/>
      <c r="AP686" s="13"/>
      <c r="AQ686" s="13"/>
    </row>
    <row r="687" spans="23:43" x14ac:dyDescent="0.2">
      <c r="W687" s="11"/>
      <c r="X687" s="11"/>
      <c r="Y687" s="11"/>
      <c r="AJ687" s="11"/>
      <c r="AK687" s="12"/>
      <c r="AM687" s="11"/>
      <c r="AN687" s="12"/>
      <c r="AP687" s="13"/>
      <c r="AQ687" s="13"/>
    </row>
    <row r="688" spans="23:43" x14ac:dyDescent="0.2">
      <c r="W688" s="11"/>
      <c r="X688" s="11"/>
      <c r="Y688" s="11"/>
      <c r="AJ688" s="11"/>
      <c r="AK688" s="12"/>
      <c r="AM688" s="11"/>
      <c r="AN688" s="12"/>
      <c r="AP688" s="13"/>
      <c r="AQ688" s="13"/>
    </row>
    <row r="689" spans="23:43" x14ac:dyDescent="0.2">
      <c r="W689" s="11"/>
      <c r="X689" s="11"/>
      <c r="Y689" s="11"/>
      <c r="AJ689" s="11"/>
      <c r="AK689" s="12"/>
      <c r="AM689" s="11"/>
      <c r="AN689" s="12"/>
      <c r="AP689" s="13"/>
      <c r="AQ689" s="13"/>
    </row>
    <row r="690" spans="23:43" x14ac:dyDescent="0.2">
      <c r="W690" s="11"/>
      <c r="X690" s="11"/>
      <c r="Y690" s="11"/>
      <c r="AJ690" s="11"/>
      <c r="AK690" s="12"/>
      <c r="AM690" s="11"/>
      <c r="AN690" s="12"/>
      <c r="AP690" s="13"/>
      <c r="AQ690" s="13"/>
    </row>
    <row r="691" spans="23:43" x14ac:dyDescent="0.2">
      <c r="W691" s="11"/>
      <c r="X691" s="11"/>
      <c r="Y691" s="11"/>
      <c r="AJ691" s="11"/>
      <c r="AK691" s="12"/>
      <c r="AM691" s="11"/>
      <c r="AN691" s="12"/>
      <c r="AP691" s="13"/>
      <c r="AQ691" s="13"/>
    </row>
    <row r="692" spans="23:43" x14ac:dyDescent="0.2">
      <c r="W692" s="11"/>
      <c r="X692" s="11"/>
      <c r="Y692" s="11"/>
      <c r="AJ692" s="11"/>
      <c r="AK692" s="12"/>
      <c r="AM692" s="11"/>
      <c r="AN692" s="12"/>
      <c r="AP692" s="13"/>
      <c r="AQ692" s="13"/>
    </row>
    <row r="693" spans="23:43" x14ac:dyDescent="0.2">
      <c r="W693" s="11"/>
      <c r="X693" s="11"/>
      <c r="Y693" s="11"/>
      <c r="AJ693" s="11"/>
      <c r="AK693" s="12"/>
      <c r="AM693" s="11"/>
      <c r="AN693" s="12"/>
      <c r="AP693" s="13"/>
      <c r="AQ693" s="13"/>
    </row>
    <row r="694" spans="23:43" x14ac:dyDescent="0.2">
      <c r="W694" s="11"/>
      <c r="X694" s="11"/>
      <c r="Y694" s="11"/>
      <c r="AJ694" s="11"/>
      <c r="AK694" s="12"/>
      <c r="AM694" s="11"/>
      <c r="AN694" s="12"/>
      <c r="AP694" s="13"/>
      <c r="AQ694" s="13"/>
    </row>
    <row r="695" spans="23:43" x14ac:dyDescent="0.2">
      <c r="W695" s="11"/>
      <c r="X695" s="11"/>
      <c r="Y695" s="11"/>
      <c r="AJ695" s="11"/>
      <c r="AK695" s="12"/>
      <c r="AM695" s="11"/>
      <c r="AN695" s="12"/>
      <c r="AP695" s="13"/>
      <c r="AQ695" s="13"/>
    </row>
    <row r="696" spans="23:43" x14ac:dyDescent="0.2">
      <c r="W696" s="11"/>
      <c r="X696" s="11"/>
      <c r="Y696" s="11"/>
      <c r="AJ696" s="11"/>
      <c r="AK696" s="12"/>
      <c r="AM696" s="11"/>
      <c r="AN696" s="12"/>
      <c r="AP696" s="13"/>
      <c r="AQ696" s="13"/>
    </row>
    <row r="697" spans="23:43" x14ac:dyDescent="0.2">
      <c r="W697" s="11"/>
      <c r="X697" s="11"/>
      <c r="Y697" s="11"/>
      <c r="AJ697" s="11"/>
      <c r="AK697" s="12"/>
      <c r="AM697" s="11"/>
      <c r="AN697" s="12"/>
      <c r="AP697" s="13"/>
      <c r="AQ697" s="13"/>
    </row>
    <row r="698" spans="23:43" x14ac:dyDescent="0.2">
      <c r="W698" s="11"/>
      <c r="X698" s="11"/>
      <c r="Y698" s="11"/>
      <c r="AJ698" s="11"/>
      <c r="AK698" s="12"/>
      <c r="AM698" s="11"/>
      <c r="AN698" s="12"/>
      <c r="AP698" s="13"/>
      <c r="AQ698" s="13"/>
    </row>
    <row r="699" spans="23:43" x14ac:dyDescent="0.2">
      <c r="W699" s="11"/>
      <c r="X699" s="11"/>
      <c r="Y699" s="11"/>
      <c r="AJ699" s="11"/>
      <c r="AK699" s="12"/>
      <c r="AM699" s="11"/>
      <c r="AN699" s="12"/>
      <c r="AP699" s="13"/>
      <c r="AQ699" s="13"/>
    </row>
    <row r="700" spans="23:43" x14ac:dyDescent="0.2">
      <c r="W700" s="11"/>
      <c r="X700" s="11"/>
      <c r="Y700" s="11"/>
      <c r="AJ700" s="11"/>
      <c r="AK700" s="12"/>
      <c r="AM700" s="11"/>
      <c r="AN700" s="12"/>
      <c r="AP700" s="13"/>
      <c r="AQ700" s="13"/>
    </row>
    <row r="701" spans="23:43" x14ac:dyDescent="0.2">
      <c r="W701" s="11"/>
      <c r="X701" s="11"/>
      <c r="Y701" s="11"/>
      <c r="AJ701" s="11"/>
      <c r="AK701" s="12"/>
      <c r="AM701" s="11"/>
      <c r="AN701" s="12"/>
      <c r="AP701" s="13"/>
      <c r="AQ701" s="13"/>
    </row>
    <row r="702" spans="23:43" x14ac:dyDescent="0.2">
      <c r="W702" s="11"/>
      <c r="X702" s="11"/>
      <c r="Y702" s="11"/>
      <c r="AJ702" s="11"/>
      <c r="AK702" s="12"/>
      <c r="AM702" s="11"/>
      <c r="AN702" s="12"/>
      <c r="AP702" s="13"/>
      <c r="AQ702" s="13"/>
    </row>
    <row r="703" spans="23:43" x14ac:dyDescent="0.2">
      <c r="W703" s="11"/>
      <c r="X703" s="11"/>
      <c r="Y703" s="11"/>
      <c r="AJ703" s="11"/>
      <c r="AK703" s="12"/>
      <c r="AM703" s="11"/>
      <c r="AN703" s="12"/>
      <c r="AP703" s="13"/>
      <c r="AQ703" s="13"/>
    </row>
    <row r="704" spans="23:43" x14ac:dyDescent="0.2">
      <c r="W704" s="11"/>
      <c r="X704" s="11"/>
      <c r="Y704" s="11"/>
      <c r="AJ704" s="11"/>
      <c r="AK704" s="12"/>
      <c r="AM704" s="11"/>
      <c r="AN704" s="12"/>
      <c r="AP704" s="13"/>
      <c r="AQ704" s="13"/>
    </row>
    <row r="705" spans="23:43" x14ac:dyDescent="0.2">
      <c r="W705" s="11"/>
      <c r="X705" s="11"/>
      <c r="Y705" s="11"/>
      <c r="AJ705" s="11"/>
      <c r="AK705" s="12"/>
      <c r="AM705" s="11"/>
      <c r="AN705" s="12"/>
      <c r="AP705" s="13"/>
      <c r="AQ705" s="13"/>
    </row>
    <row r="706" spans="23:43" x14ac:dyDescent="0.2">
      <c r="W706" s="11"/>
      <c r="X706" s="11"/>
      <c r="Y706" s="11"/>
      <c r="AJ706" s="11"/>
      <c r="AK706" s="12"/>
      <c r="AM706" s="11"/>
      <c r="AN706" s="12"/>
      <c r="AP706" s="13"/>
      <c r="AQ706" s="13"/>
    </row>
    <row r="707" spans="23:43" x14ac:dyDescent="0.2">
      <c r="W707" s="11"/>
      <c r="X707" s="11"/>
      <c r="Y707" s="11"/>
      <c r="AJ707" s="11"/>
      <c r="AK707" s="12"/>
      <c r="AM707" s="11"/>
      <c r="AN707" s="12"/>
      <c r="AP707" s="13"/>
      <c r="AQ707" s="13"/>
    </row>
    <row r="708" spans="23:43" x14ac:dyDescent="0.2">
      <c r="W708" s="11"/>
      <c r="X708" s="11"/>
      <c r="Y708" s="11"/>
      <c r="AJ708" s="11"/>
      <c r="AK708" s="12"/>
      <c r="AM708" s="11"/>
      <c r="AN708" s="12"/>
      <c r="AP708" s="13"/>
      <c r="AQ708" s="13"/>
    </row>
    <row r="709" spans="23:43" x14ac:dyDescent="0.2">
      <c r="W709" s="11"/>
      <c r="X709" s="11"/>
      <c r="Y709" s="11"/>
      <c r="AJ709" s="11"/>
      <c r="AK709" s="12"/>
      <c r="AM709" s="11"/>
      <c r="AN709" s="12"/>
      <c r="AP709" s="13"/>
      <c r="AQ709" s="13"/>
    </row>
    <row r="710" spans="23:43" x14ac:dyDescent="0.2">
      <c r="W710" s="11"/>
      <c r="X710" s="11"/>
      <c r="Y710" s="11"/>
      <c r="AJ710" s="11"/>
      <c r="AK710" s="12"/>
      <c r="AM710" s="11"/>
      <c r="AN710" s="12"/>
      <c r="AP710" s="13"/>
      <c r="AQ710" s="13"/>
    </row>
    <row r="711" spans="23:43" x14ac:dyDescent="0.2">
      <c r="W711" s="11"/>
      <c r="X711" s="11"/>
      <c r="Y711" s="11"/>
      <c r="AJ711" s="11"/>
      <c r="AK711" s="12"/>
      <c r="AM711" s="11"/>
      <c r="AN711" s="12"/>
      <c r="AP711" s="13"/>
      <c r="AQ711" s="13"/>
    </row>
    <row r="712" spans="23:43" x14ac:dyDescent="0.2">
      <c r="W712" s="11"/>
      <c r="X712" s="11"/>
      <c r="Y712" s="11"/>
      <c r="AJ712" s="11"/>
      <c r="AK712" s="12"/>
      <c r="AM712" s="11"/>
      <c r="AN712" s="12"/>
      <c r="AP712" s="13"/>
      <c r="AQ712" s="13"/>
    </row>
    <row r="713" spans="23:43" x14ac:dyDescent="0.2">
      <c r="W713" s="11"/>
      <c r="X713" s="11"/>
      <c r="Y713" s="11"/>
      <c r="AJ713" s="11"/>
      <c r="AK713" s="12"/>
      <c r="AM713" s="11"/>
      <c r="AN713" s="12"/>
      <c r="AP713" s="13"/>
      <c r="AQ713" s="13"/>
    </row>
    <row r="714" spans="23:43" x14ac:dyDescent="0.2">
      <c r="W714" s="11"/>
      <c r="X714" s="11"/>
      <c r="Y714" s="11"/>
      <c r="AJ714" s="11"/>
      <c r="AK714" s="12"/>
      <c r="AM714" s="11"/>
      <c r="AN714" s="12"/>
      <c r="AP714" s="13"/>
      <c r="AQ714" s="13"/>
    </row>
    <row r="715" spans="23:43" x14ac:dyDescent="0.2">
      <c r="W715" s="11"/>
      <c r="X715" s="11"/>
      <c r="Y715" s="11"/>
      <c r="AJ715" s="11"/>
      <c r="AK715" s="12"/>
      <c r="AM715" s="11"/>
      <c r="AN715" s="12"/>
      <c r="AP715" s="13"/>
      <c r="AQ715" s="13"/>
    </row>
    <row r="716" spans="23:43" x14ac:dyDescent="0.2">
      <c r="W716" s="11"/>
      <c r="X716" s="11"/>
      <c r="Y716" s="11"/>
      <c r="AJ716" s="11"/>
      <c r="AK716" s="12"/>
      <c r="AM716" s="11"/>
      <c r="AN716" s="12"/>
      <c r="AP716" s="13"/>
      <c r="AQ716" s="13"/>
    </row>
    <row r="717" spans="23:43" x14ac:dyDescent="0.2">
      <c r="W717" s="11"/>
      <c r="X717" s="11"/>
      <c r="Y717" s="11"/>
      <c r="AJ717" s="11"/>
      <c r="AK717" s="12"/>
      <c r="AM717" s="11"/>
      <c r="AN717" s="12"/>
      <c r="AP717" s="13"/>
      <c r="AQ717" s="13"/>
    </row>
    <row r="718" spans="23:43" x14ac:dyDescent="0.2">
      <c r="W718" s="11"/>
      <c r="X718" s="11"/>
      <c r="Y718" s="11"/>
      <c r="AJ718" s="11"/>
      <c r="AK718" s="12"/>
      <c r="AM718" s="11"/>
      <c r="AN718" s="12"/>
      <c r="AP718" s="13"/>
      <c r="AQ718" s="13"/>
    </row>
    <row r="719" spans="23:43" x14ac:dyDescent="0.2">
      <c r="W719" s="11"/>
      <c r="X719" s="11"/>
      <c r="Y719" s="11"/>
      <c r="AJ719" s="11"/>
      <c r="AK719" s="12"/>
      <c r="AM719" s="11"/>
      <c r="AN719" s="12"/>
      <c r="AP719" s="13"/>
      <c r="AQ719" s="13"/>
    </row>
    <row r="720" spans="23:43" x14ac:dyDescent="0.2">
      <c r="W720" s="11"/>
      <c r="X720" s="11"/>
      <c r="Y720" s="11"/>
      <c r="AJ720" s="11"/>
      <c r="AK720" s="12"/>
      <c r="AM720" s="11"/>
      <c r="AN720" s="12"/>
      <c r="AP720" s="13"/>
      <c r="AQ720" s="13"/>
    </row>
    <row r="721" spans="23:43" x14ac:dyDescent="0.2">
      <c r="W721" s="11"/>
      <c r="X721" s="11"/>
      <c r="Y721" s="11"/>
      <c r="AJ721" s="11"/>
      <c r="AK721" s="12"/>
      <c r="AM721" s="11"/>
      <c r="AN721" s="12"/>
      <c r="AP721" s="13"/>
      <c r="AQ721" s="13"/>
    </row>
    <row r="722" spans="23:43" x14ac:dyDescent="0.2">
      <c r="W722" s="11"/>
      <c r="X722" s="11"/>
      <c r="Y722" s="11"/>
      <c r="AJ722" s="11"/>
      <c r="AK722" s="12"/>
      <c r="AM722" s="11"/>
      <c r="AN722" s="12"/>
      <c r="AP722" s="13"/>
      <c r="AQ722" s="13"/>
    </row>
    <row r="723" spans="23:43" x14ac:dyDescent="0.2">
      <c r="W723" s="11"/>
      <c r="X723" s="11"/>
      <c r="Y723" s="11"/>
      <c r="AJ723" s="11"/>
      <c r="AK723" s="12"/>
      <c r="AM723" s="11"/>
      <c r="AN723" s="12"/>
      <c r="AP723" s="13"/>
      <c r="AQ723" s="13"/>
    </row>
    <row r="724" spans="23:43" x14ac:dyDescent="0.2">
      <c r="W724" s="11"/>
      <c r="X724" s="11"/>
      <c r="Y724" s="11"/>
      <c r="AJ724" s="11"/>
      <c r="AK724" s="12"/>
      <c r="AM724" s="11"/>
      <c r="AN724" s="12"/>
      <c r="AP724" s="13"/>
      <c r="AQ724" s="13"/>
    </row>
    <row r="725" spans="23:43" x14ac:dyDescent="0.2">
      <c r="W725" s="11"/>
      <c r="X725" s="11"/>
      <c r="Y725" s="11"/>
      <c r="AJ725" s="11"/>
      <c r="AK725" s="12"/>
      <c r="AM725" s="11"/>
      <c r="AN725" s="12"/>
      <c r="AP725" s="13"/>
      <c r="AQ725" s="13"/>
    </row>
    <row r="726" spans="23:43" x14ac:dyDescent="0.2">
      <c r="W726" s="11"/>
      <c r="X726" s="11"/>
      <c r="Y726" s="11"/>
      <c r="AJ726" s="11"/>
      <c r="AK726" s="12"/>
      <c r="AM726" s="11"/>
      <c r="AN726" s="12"/>
      <c r="AP726" s="13"/>
      <c r="AQ726" s="13"/>
    </row>
    <row r="727" spans="23:43" x14ac:dyDescent="0.2">
      <c r="W727" s="11"/>
      <c r="X727" s="11"/>
      <c r="Y727" s="11"/>
      <c r="AJ727" s="11"/>
      <c r="AK727" s="12"/>
      <c r="AM727" s="11"/>
      <c r="AN727" s="12"/>
      <c r="AP727" s="13"/>
      <c r="AQ727" s="13"/>
    </row>
    <row r="728" spans="23:43" x14ac:dyDescent="0.2">
      <c r="W728" s="11"/>
      <c r="X728" s="11"/>
      <c r="Y728" s="11"/>
      <c r="AJ728" s="11"/>
      <c r="AK728" s="12"/>
      <c r="AM728" s="11"/>
      <c r="AN728" s="12"/>
      <c r="AP728" s="13"/>
      <c r="AQ728" s="13"/>
    </row>
    <row r="729" spans="23:43" x14ac:dyDescent="0.2">
      <c r="W729" s="11"/>
      <c r="X729" s="11"/>
      <c r="Y729" s="11"/>
      <c r="AJ729" s="11"/>
      <c r="AK729" s="12"/>
      <c r="AM729" s="11"/>
      <c r="AN729" s="12"/>
      <c r="AP729" s="13"/>
      <c r="AQ729" s="13"/>
    </row>
    <row r="730" spans="23:43" x14ac:dyDescent="0.2">
      <c r="W730" s="11"/>
      <c r="X730" s="11"/>
      <c r="Y730" s="11"/>
      <c r="AJ730" s="11"/>
      <c r="AK730" s="12"/>
      <c r="AM730" s="11"/>
      <c r="AN730" s="12"/>
      <c r="AP730" s="13"/>
      <c r="AQ730" s="13"/>
    </row>
    <row r="731" spans="23:43" x14ac:dyDescent="0.2">
      <c r="W731" s="11"/>
      <c r="X731" s="11"/>
      <c r="Y731" s="11"/>
      <c r="AJ731" s="11"/>
      <c r="AK731" s="12"/>
      <c r="AM731" s="11"/>
      <c r="AN731" s="12"/>
      <c r="AP731" s="13"/>
      <c r="AQ731" s="13"/>
    </row>
    <row r="732" spans="23:43" x14ac:dyDescent="0.2">
      <c r="W732" s="11"/>
      <c r="X732" s="11"/>
      <c r="Y732" s="11"/>
      <c r="AJ732" s="11"/>
      <c r="AK732" s="12"/>
      <c r="AM732" s="11"/>
      <c r="AN732" s="12"/>
      <c r="AP732" s="13"/>
      <c r="AQ732" s="13"/>
    </row>
    <row r="733" spans="23:43" x14ac:dyDescent="0.2">
      <c r="W733" s="11"/>
      <c r="X733" s="11"/>
      <c r="Y733" s="11"/>
      <c r="AJ733" s="11"/>
      <c r="AK733" s="12"/>
      <c r="AM733" s="11"/>
      <c r="AN733" s="12"/>
      <c r="AP733" s="13"/>
      <c r="AQ733" s="13"/>
    </row>
    <row r="734" spans="23:43" x14ac:dyDescent="0.2">
      <c r="W734" s="11"/>
      <c r="X734" s="11"/>
      <c r="Y734" s="11"/>
      <c r="AJ734" s="11"/>
      <c r="AK734" s="12"/>
      <c r="AM734" s="11"/>
      <c r="AN734" s="12"/>
      <c r="AP734" s="13"/>
      <c r="AQ734" s="13"/>
    </row>
    <row r="735" spans="23:43" x14ac:dyDescent="0.2">
      <c r="W735" s="11"/>
      <c r="X735" s="11"/>
      <c r="Y735" s="11"/>
      <c r="AJ735" s="11"/>
      <c r="AK735" s="12"/>
      <c r="AM735" s="11"/>
      <c r="AN735" s="12"/>
      <c r="AP735" s="13"/>
      <c r="AQ735" s="13"/>
    </row>
    <row r="736" spans="23:43" x14ac:dyDescent="0.2">
      <c r="W736" s="11"/>
      <c r="X736" s="11"/>
      <c r="Y736" s="11"/>
      <c r="AJ736" s="11"/>
      <c r="AK736" s="12"/>
      <c r="AM736" s="11"/>
      <c r="AN736" s="12"/>
      <c r="AP736" s="13"/>
      <c r="AQ736" s="13"/>
    </row>
    <row r="737" spans="23:43" x14ac:dyDescent="0.2">
      <c r="W737" s="11"/>
      <c r="X737" s="11"/>
      <c r="Y737" s="11"/>
      <c r="AJ737" s="11"/>
      <c r="AK737" s="12"/>
      <c r="AM737" s="11"/>
      <c r="AN737" s="12"/>
      <c r="AP737" s="13"/>
      <c r="AQ737" s="13"/>
    </row>
    <row r="738" spans="23:43" x14ac:dyDescent="0.2">
      <c r="W738" s="11"/>
      <c r="X738" s="11"/>
      <c r="Y738" s="11"/>
      <c r="AJ738" s="11"/>
      <c r="AK738" s="12"/>
      <c r="AM738" s="11"/>
      <c r="AN738" s="12"/>
      <c r="AP738" s="13"/>
      <c r="AQ738" s="13"/>
    </row>
    <row r="739" spans="23:43" x14ac:dyDescent="0.2">
      <c r="W739" s="11"/>
      <c r="X739" s="11"/>
      <c r="Y739" s="11"/>
      <c r="AJ739" s="11"/>
      <c r="AK739" s="12"/>
      <c r="AM739" s="11"/>
      <c r="AN739" s="12"/>
      <c r="AP739" s="13"/>
      <c r="AQ739" s="13"/>
    </row>
    <row r="740" spans="23:43" x14ac:dyDescent="0.2">
      <c r="W740" s="11"/>
      <c r="X740" s="11"/>
      <c r="Y740" s="11"/>
      <c r="AJ740" s="11"/>
      <c r="AK740" s="12"/>
      <c r="AM740" s="11"/>
      <c r="AN740" s="12"/>
      <c r="AP740" s="13"/>
      <c r="AQ740" s="13"/>
    </row>
    <row r="741" spans="23:43" x14ac:dyDescent="0.2">
      <c r="W741" s="11"/>
      <c r="X741" s="11"/>
      <c r="Y741" s="11"/>
      <c r="AJ741" s="11"/>
      <c r="AK741" s="12"/>
      <c r="AM741" s="11"/>
      <c r="AN741" s="12"/>
      <c r="AP741" s="13"/>
      <c r="AQ741" s="13"/>
    </row>
    <row r="742" spans="23:43" x14ac:dyDescent="0.2">
      <c r="W742" s="11"/>
      <c r="X742" s="11"/>
      <c r="Y742" s="11"/>
      <c r="AJ742" s="11"/>
      <c r="AK742" s="12"/>
      <c r="AM742" s="11"/>
      <c r="AN742" s="12"/>
      <c r="AP742" s="13"/>
      <c r="AQ742" s="13"/>
    </row>
    <row r="743" spans="23:43" x14ac:dyDescent="0.2">
      <c r="W743" s="11"/>
      <c r="X743" s="11"/>
      <c r="Y743" s="11"/>
      <c r="AJ743" s="11"/>
      <c r="AK743" s="12"/>
      <c r="AM743" s="11"/>
      <c r="AN743" s="12"/>
      <c r="AP743" s="13"/>
      <c r="AQ743" s="13"/>
    </row>
    <row r="744" spans="23:43" x14ac:dyDescent="0.2">
      <c r="W744" s="11"/>
      <c r="X744" s="11"/>
      <c r="Y744" s="11"/>
      <c r="AJ744" s="11"/>
      <c r="AK744" s="12"/>
      <c r="AM744" s="11"/>
      <c r="AN744" s="12"/>
      <c r="AP744" s="13"/>
      <c r="AQ744" s="13"/>
    </row>
    <row r="745" spans="23:43" x14ac:dyDescent="0.2">
      <c r="W745" s="11"/>
      <c r="X745" s="11"/>
      <c r="Y745" s="11"/>
      <c r="AJ745" s="11"/>
      <c r="AK745" s="12"/>
      <c r="AM745" s="11"/>
      <c r="AN745" s="12"/>
      <c r="AP745" s="13"/>
      <c r="AQ745" s="13"/>
    </row>
    <row r="746" spans="23:43" x14ac:dyDescent="0.2">
      <c r="W746" s="11"/>
      <c r="X746" s="11"/>
      <c r="Y746" s="11"/>
      <c r="AJ746" s="11"/>
      <c r="AK746" s="12"/>
      <c r="AM746" s="11"/>
      <c r="AN746" s="12"/>
      <c r="AP746" s="13"/>
      <c r="AQ746" s="13"/>
    </row>
    <row r="747" spans="23:43" x14ac:dyDescent="0.2">
      <c r="W747" s="11"/>
      <c r="X747" s="11"/>
      <c r="Y747" s="11"/>
      <c r="AJ747" s="11"/>
      <c r="AK747" s="12"/>
      <c r="AM747" s="11"/>
      <c r="AN747" s="12"/>
      <c r="AP747" s="13"/>
      <c r="AQ747" s="13"/>
    </row>
    <row r="748" spans="23:43" x14ac:dyDescent="0.2">
      <c r="W748" s="11"/>
      <c r="X748" s="11"/>
      <c r="Y748" s="11"/>
      <c r="AJ748" s="11"/>
      <c r="AK748" s="12"/>
      <c r="AM748" s="11"/>
      <c r="AN748" s="12"/>
      <c r="AP748" s="13"/>
      <c r="AQ748" s="13"/>
    </row>
    <row r="749" spans="23:43" x14ac:dyDescent="0.2">
      <c r="W749" s="11"/>
      <c r="X749" s="11"/>
      <c r="Y749" s="11"/>
      <c r="AJ749" s="11"/>
      <c r="AK749" s="12"/>
      <c r="AM749" s="11"/>
      <c r="AN749" s="12"/>
      <c r="AP749" s="13"/>
      <c r="AQ749" s="13"/>
    </row>
    <row r="750" spans="23:43" x14ac:dyDescent="0.2">
      <c r="W750" s="11"/>
      <c r="X750" s="11"/>
      <c r="Y750" s="11"/>
      <c r="AJ750" s="11"/>
      <c r="AK750" s="12"/>
      <c r="AM750" s="11"/>
      <c r="AN750" s="12"/>
      <c r="AP750" s="13"/>
      <c r="AQ750" s="13"/>
    </row>
    <row r="751" spans="23:43" x14ac:dyDescent="0.2">
      <c r="W751" s="11"/>
      <c r="X751" s="11"/>
      <c r="Y751" s="11"/>
      <c r="AJ751" s="11"/>
      <c r="AK751" s="12"/>
      <c r="AM751" s="11"/>
      <c r="AN751" s="12"/>
      <c r="AP751" s="13"/>
      <c r="AQ751" s="13"/>
    </row>
    <row r="752" spans="23:43" x14ac:dyDescent="0.2">
      <c r="W752" s="11"/>
      <c r="X752" s="11"/>
      <c r="Y752" s="11"/>
      <c r="AJ752" s="11"/>
      <c r="AK752" s="12"/>
      <c r="AM752" s="11"/>
      <c r="AN752" s="12"/>
      <c r="AP752" s="13"/>
      <c r="AQ752" s="13"/>
    </row>
    <row r="753" spans="23:43" x14ac:dyDescent="0.2">
      <c r="W753" s="11"/>
      <c r="X753" s="11"/>
      <c r="Y753" s="11"/>
      <c r="AJ753" s="11"/>
      <c r="AK753" s="12"/>
      <c r="AM753" s="11"/>
      <c r="AN753" s="12"/>
      <c r="AP753" s="13"/>
      <c r="AQ753" s="13"/>
    </row>
    <row r="754" spans="23:43" x14ac:dyDescent="0.2">
      <c r="W754" s="11"/>
      <c r="X754" s="11"/>
      <c r="Y754" s="11"/>
      <c r="AJ754" s="11"/>
      <c r="AK754" s="12"/>
      <c r="AM754" s="11"/>
      <c r="AN754" s="12"/>
      <c r="AP754" s="13"/>
      <c r="AQ754" s="13"/>
    </row>
    <row r="755" spans="23:43" x14ac:dyDescent="0.2">
      <c r="W755" s="11"/>
      <c r="X755" s="11"/>
      <c r="Y755" s="11"/>
      <c r="AJ755" s="11"/>
      <c r="AK755" s="12"/>
      <c r="AM755" s="11"/>
      <c r="AN755" s="12"/>
      <c r="AP755" s="13"/>
      <c r="AQ755" s="13"/>
    </row>
    <row r="756" spans="23:43" x14ac:dyDescent="0.2">
      <c r="W756" s="11"/>
      <c r="X756" s="11"/>
      <c r="Y756" s="11"/>
      <c r="AJ756" s="11"/>
      <c r="AK756" s="12"/>
      <c r="AM756" s="11"/>
      <c r="AN756" s="12"/>
      <c r="AP756" s="13"/>
      <c r="AQ756" s="13"/>
    </row>
    <row r="757" spans="23:43" x14ac:dyDescent="0.2">
      <c r="W757" s="11"/>
      <c r="X757" s="11"/>
      <c r="Y757" s="11"/>
      <c r="AJ757" s="11"/>
      <c r="AK757" s="12"/>
      <c r="AM757" s="11"/>
      <c r="AN757" s="12"/>
      <c r="AP757" s="13"/>
      <c r="AQ757" s="13"/>
    </row>
    <row r="758" spans="23:43" x14ac:dyDescent="0.2">
      <c r="W758" s="11"/>
      <c r="X758" s="11"/>
      <c r="Y758" s="11"/>
      <c r="AJ758" s="11"/>
      <c r="AK758" s="12"/>
      <c r="AM758" s="11"/>
      <c r="AN758" s="12"/>
      <c r="AP758" s="13"/>
      <c r="AQ758" s="13"/>
    </row>
    <row r="759" spans="23:43" x14ac:dyDescent="0.2">
      <c r="W759" s="11"/>
      <c r="X759" s="11"/>
      <c r="Y759" s="11"/>
      <c r="AJ759" s="11"/>
      <c r="AK759" s="12"/>
      <c r="AM759" s="11"/>
      <c r="AN759" s="12"/>
      <c r="AP759" s="13"/>
      <c r="AQ759" s="13"/>
    </row>
    <row r="760" spans="23:43" x14ac:dyDescent="0.2">
      <c r="W760" s="11"/>
      <c r="X760" s="11"/>
      <c r="Y760" s="11"/>
      <c r="AJ760" s="11"/>
      <c r="AK760" s="12"/>
      <c r="AM760" s="11"/>
      <c r="AN760" s="12"/>
      <c r="AP760" s="13"/>
      <c r="AQ760" s="13"/>
    </row>
    <row r="761" spans="23:43" x14ac:dyDescent="0.2">
      <c r="W761" s="11"/>
      <c r="X761" s="11"/>
      <c r="Y761" s="11"/>
      <c r="AJ761" s="11"/>
      <c r="AK761" s="12"/>
      <c r="AM761" s="11"/>
      <c r="AN761" s="12"/>
      <c r="AP761" s="13"/>
      <c r="AQ761" s="13"/>
    </row>
    <row r="762" spans="23:43" x14ac:dyDescent="0.2">
      <c r="W762" s="11"/>
      <c r="X762" s="11"/>
      <c r="Y762" s="11"/>
      <c r="AJ762" s="11"/>
      <c r="AK762" s="12"/>
      <c r="AM762" s="11"/>
      <c r="AN762" s="12"/>
      <c r="AP762" s="13"/>
      <c r="AQ762" s="13"/>
    </row>
    <row r="763" spans="23:43" x14ac:dyDescent="0.2">
      <c r="W763" s="11"/>
      <c r="X763" s="11"/>
      <c r="Y763" s="11"/>
      <c r="AJ763" s="11"/>
      <c r="AK763" s="12"/>
      <c r="AM763" s="11"/>
      <c r="AN763" s="12"/>
      <c r="AP763" s="13"/>
      <c r="AQ763" s="13"/>
    </row>
    <row r="764" spans="23:43" x14ac:dyDescent="0.2">
      <c r="W764" s="11"/>
      <c r="X764" s="11"/>
      <c r="Y764" s="11"/>
      <c r="AJ764" s="11"/>
      <c r="AK764" s="12"/>
      <c r="AM764" s="11"/>
      <c r="AN764" s="12"/>
      <c r="AP764" s="13"/>
      <c r="AQ764" s="13"/>
    </row>
    <row r="765" spans="23:43" x14ac:dyDescent="0.2">
      <c r="W765" s="11"/>
      <c r="X765" s="11"/>
      <c r="Y765" s="11"/>
      <c r="AJ765" s="11"/>
      <c r="AK765" s="12"/>
      <c r="AM765" s="11"/>
      <c r="AN765" s="12"/>
      <c r="AP765" s="13"/>
      <c r="AQ765" s="13"/>
    </row>
    <row r="766" spans="23:43" x14ac:dyDescent="0.2">
      <c r="W766" s="11"/>
      <c r="X766" s="11"/>
      <c r="Y766" s="11"/>
      <c r="AJ766" s="11"/>
      <c r="AK766" s="12"/>
      <c r="AM766" s="11"/>
      <c r="AN766" s="12"/>
      <c r="AP766" s="13"/>
      <c r="AQ766" s="13"/>
    </row>
    <row r="767" spans="23:43" x14ac:dyDescent="0.2">
      <c r="W767" s="11"/>
      <c r="X767" s="11"/>
      <c r="Y767" s="11"/>
      <c r="AJ767" s="11"/>
      <c r="AK767" s="12"/>
      <c r="AM767" s="11"/>
      <c r="AN767" s="12"/>
      <c r="AP767" s="13"/>
      <c r="AQ767" s="13"/>
    </row>
    <row r="768" spans="23:43" x14ac:dyDescent="0.2">
      <c r="W768" s="11"/>
      <c r="X768" s="11"/>
      <c r="Y768" s="11"/>
      <c r="AJ768" s="11"/>
      <c r="AK768" s="12"/>
      <c r="AM768" s="11"/>
      <c r="AN768" s="12"/>
      <c r="AP768" s="13"/>
      <c r="AQ768" s="13"/>
    </row>
    <row r="769" spans="23:43" x14ac:dyDescent="0.2">
      <c r="W769" s="11"/>
      <c r="X769" s="11"/>
      <c r="Y769" s="11"/>
      <c r="AJ769" s="11"/>
      <c r="AK769" s="12"/>
      <c r="AM769" s="11"/>
      <c r="AN769" s="12"/>
      <c r="AP769" s="13"/>
      <c r="AQ769" s="13"/>
    </row>
    <row r="770" spans="23:43" x14ac:dyDescent="0.2">
      <c r="W770" s="11"/>
      <c r="X770" s="11"/>
      <c r="Y770" s="11"/>
      <c r="AJ770" s="11"/>
      <c r="AK770" s="12"/>
      <c r="AM770" s="11"/>
      <c r="AN770" s="12"/>
      <c r="AP770" s="13"/>
      <c r="AQ770" s="13"/>
    </row>
    <row r="771" spans="23:43" x14ac:dyDescent="0.2">
      <c r="W771" s="11"/>
      <c r="X771" s="11"/>
      <c r="Y771" s="11"/>
      <c r="AJ771" s="11"/>
      <c r="AK771" s="12"/>
      <c r="AM771" s="11"/>
      <c r="AN771" s="12"/>
      <c r="AP771" s="13"/>
      <c r="AQ771" s="13"/>
    </row>
    <row r="772" spans="23:43" x14ac:dyDescent="0.2">
      <c r="W772" s="11"/>
      <c r="X772" s="11"/>
      <c r="Y772" s="11"/>
      <c r="AJ772" s="11"/>
      <c r="AK772" s="12"/>
      <c r="AM772" s="11"/>
      <c r="AN772" s="12"/>
      <c r="AP772" s="13"/>
      <c r="AQ772" s="13"/>
    </row>
    <row r="773" spans="23:43" x14ac:dyDescent="0.2">
      <c r="W773" s="11"/>
      <c r="X773" s="11"/>
      <c r="Y773" s="11"/>
      <c r="AJ773" s="11"/>
      <c r="AK773" s="12"/>
      <c r="AM773" s="11"/>
      <c r="AN773" s="12"/>
      <c r="AP773" s="13"/>
      <c r="AQ773" s="13"/>
    </row>
    <row r="774" spans="23:43" x14ac:dyDescent="0.2">
      <c r="W774" s="11"/>
      <c r="X774" s="11"/>
      <c r="Y774" s="11"/>
      <c r="AJ774" s="11"/>
      <c r="AK774" s="12"/>
      <c r="AM774" s="11"/>
      <c r="AN774" s="12"/>
      <c r="AP774" s="13"/>
      <c r="AQ774" s="13"/>
    </row>
    <row r="775" spans="23:43" x14ac:dyDescent="0.2">
      <c r="W775" s="11"/>
      <c r="X775" s="11"/>
      <c r="Y775" s="11"/>
      <c r="AJ775" s="11"/>
      <c r="AK775" s="12"/>
      <c r="AM775" s="11"/>
      <c r="AN775" s="12"/>
      <c r="AP775" s="13"/>
      <c r="AQ775" s="13"/>
    </row>
    <row r="776" spans="23:43" x14ac:dyDescent="0.2">
      <c r="W776" s="11"/>
      <c r="X776" s="11"/>
      <c r="Y776" s="11"/>
      <c r="AJ776" s="11"/>
      <c r="AK776" s="12"/>
      <c r="AM776" s="11"/>
      <c r="AN776" s="12"/>
      <c r="AP776" s="13"/>
      <c r="AQ776" s="13"/>
    </row>
    <row r="777" spans="23:43" x14ac:dyDescent="0.2">
      <c r="W777" s="11"/>
      <c r="X777" s="11"/>
      <c r="Y777" s="11"/>
      <c r="AJ777" s="11"/>
      <c r="AK777" s="12"/>
      <c r="AM777" s="11"/>
      <c r="AN777" s="12"/>
      <c r="AP777" s="13"/>
      <c r="AQ777" s="13"/>
    </row>
    <row r="778" spans="23:43" x14ac:dyDescent="0.2">
      <c r="W778" s="11"/>
      <c r="X778" s="11"/>
      <c r="Y778" s="11"/>
      <c r="AJ778" s="11"/>
      <c r="AK778" s="12"/>
      <c r="AM778" s="11"/>
      <c r="AN778" s="12"/>
      <c r="AP778" s="13"/>
      <c r="AQ778" s="13"/>
    </row>
    <row r="779" spans="23:43" x14ac:dyDescent="0.2">
      <c r="W779" s="11"/>
      <c r="X779" s="11"/>
      <c r="Y779" s="11"/>
      <c r="AJ779" s="11"/>
      <c r="AK779" s="12"/>
      <c r="AM779" s="11"/>
      <c r="AN779" s="12"/>
      <c r="AP779" s="13"/>
      <c r="AQ779" s="13"/>
    </row>
    <row r="780" spans="23:43" x14ac:dyDescent="0.2">
      <c r="W780" s="11"/>
      <c r="X780" s="11"/>
      <c r="Y780" s="11"/>
      <c r="AJ780" s="11"/>
      <c r="AK780" s="12"/>
      <c r="AM780" s="11"/>
      <c r="AN780" s="12"/>
      <c r="AP780" s="13"/>
      <c r="AQ780" s="13"/>
    </row>
    <row r="781" spans="23:43" x14ac:dyDescent="0.2">
      <c r="W781" s="11"/>
      <c r="X781" s="11"/>
      <c r="Y781" s="11"/>
      <c r="AJ781" s="11"/>
      <c r="AK781" s="12"/>
      <c r="AM781" s="11"/>
      <c r="AN781" s="12"/>
      <c r="AP781" s="13"/>
      <c r="AQ781" s="13"/>
    </row>
    <row r="782" spans="23:43" x14ac:dyDescent="0.2">
      <c r="W782" s="11"/>
      <c r="X782" s="11"/>
      <c r="Y782" s="11"/>
      <c r="AJ782" s="11"/>
      <c r="AK782" s="12"/>
      <c r="AM782" s="11"/>
      <c r="AN782" s="12"/>
      <c r="AP782" s="13"/>
      <c r="AQ782" s="13"/>
    </row>
    <row r="783" spans="23:43" x14ac:dyDescent="0.2">
      <c r="W783" s="11"/>
      <c r="X783" s="11"/>
      <c r="Y783" s="11"/>
      <c r="AJ783" s="11"/>
      <c r="AK783" s="12"/>
      <c r="AM783" s="11"/>
      <c r="AN783" s="12"/>
      <c r="AP783" s="13"/>
      <c r="AQ783" s="13"/>
    </row>
    <row r="784" spans="23:43" x14ac:dyDescent="0.2">
      <c r="W784" s="11"/>
      <c r="X784" s="11"/>
      <c r="Y784" s="11"/>
      <c r="AJ784" s="11"/>
      <c r="AK784" s="12"/>
      <c r="AM784" s="11"/>
      <c r="AN784" s="12"/>
      <c r="AP784" s="13"/>
      <c r="AQ784" s="13"/>
    </row>
    <row r="785" spans="23:43" x14ac:dyDescent="0.2">
      <c r="W785" s="11"/>
      <c r="X785" s="11"/>
      <c r="Y785" s="11"/>
      <c r="AJ785" s="11"/>
      <c r="AK785" s="12"/>
      <c r="AM785" s="11"/>
      <c r="AN785" s="12"/>
      <c r="AP785" s="13"/>
      <c r="AQ785" s="13"/>
    </row>
    <row r="786" spans="23:43" x14ac:dyDescent="0.2">
      <c r="W786" s="11"/>
      <c r="X786" s="11"/>
      <c r="Y786" s="11"/>
      <c r="AJ786" s="11"/>
      <c r="AK786" s="12"/>
      <c r="AM786" s="11"/>
      <c r="AN786" s="12"/>
      <c r="AP786" s="13"/>
      <c r="AQ786" s="13"/>
    </row>
    <row r="787" spans="23:43" x14ac:dyDescent="0.2">
      <c r="W787" s="11"/>
      <c r="X787" s="11"/>
      <c r="Y787" s="11"/>
      <c r="AJ787" s="11"/>
      <c r="AK787" s="12"/>
      <c r="AM787" s="11"/>
      <c r="AN787" s="12"/>
      <c r="AP787" s="13"/>
      <c r="AQ787" s="13"/>
    </row>
    <row r="788" spans="23:43" x14ac:dyDescent="0.2">
      <c r="W788" s="11"/>
      <c r="X788" s="11"/>
      <c r="Y788" s="11"/>
      <c r="AJ788" s="11"/>
      <c r="AK788" s="12"/>
      <c r="AM788" s="11"/>
      <c r="AN788" s="12"/>
      <c r="AP788" s="13"/>
      <c r="AQ788" s="13"/>
    </row>
    <row r="789" spans="23:43" x14ac:dyDescent="0.2">
      <c r="W789" s="11"/>
      <c r="X789" s="11"/>
      <c r="Y789" s="11"/>
      <c r="AJ789" s="11"/>
      <c r="AK789" s="12"/>
      <c r="AM789" s="11"/>
      <c r="AN789" s="12"/>
      <c r="AP789" s="13"/>
      <c r="AQ789" s="13"/>
    </row>
    <row r="790" spans="23:43" x14ac:dyDescent="0.2">
      <c r="W790" s="11"/>
      <c r="X790" s="11"/>
      <c r="Y790" s="11"/>
      <c r="AJ790" s="11"/>
      <c r="AK790" s="12"/>
      <c r="AM790" s="11"/>
      <c r="AN790" s="12"/>
      <c r="AP790" s="13"/>
      <c r="AQ790" s="13"/>
    </row>
    <row r="791" spans="23:43" x14ac:dyDescent="0.2">
      <c r="W791" s="11"/>
      <c r="X791" s="11"/>
      <c r="Y791" s="11"/>
      <c r="AJ791" s="11"/>
      <c r="AK791" s="12"/>
      <c r="AM791" s="11"/>
      <c r="AN791" s="12"/>
      <c r="AP791" s="13"/>
      <c r="AQ791" s="13"/>
    </row>
    <row r="792" spans="23:43" x14ac:dyDescent="0.2">
      <c r="W792" s="11"/>
      <c r="X792" s="11"/>
      <c r="Y792" s="11"/>
      <c r="AJ792" s="11"/>
      <c r="AK792" s="12"/>
      <c r="AM792" s="11"/>
      <c r="AN792" s="12"/>
      <c r="AP792" s="13"/>
      <c r="AQ792" s="13"/>
    </row>
    <row r="793" spans="23:43" x14ac:dyDescent="0.2">
      <c r="W793" s="11"/>
      <c r="X793" s="11"/>
      <c r="Y793" s="11"/>
      <c r="AJ793" s="11"/>
      <c r="AK793" s="12"/>
      <c r="AM793" s="11"/>
      <c r="AN793" s="12"/>
      <c r="AP793" s="13"/>
      <c r="AQ793" s="13"/>
    </row>
    <row r="794" spans="23:43" x14ac:dyDescent="0.2">
      <c r="W794" s="11"/>
      <c r="X794" s="11"/>
      <c r="Y794" s="11"/>
      <c r="AJ794" s="11"/>
      <c r="AK794" s="12"/>
      <c r="AM794" s="11"/>
      <c r="AN794" s="12"/>
      <c r="AP794" s="13"/>
      <c r="AQ794" s="13"/>
    </row>
    <row r="795" spans="23:43" x14ac:dyDescent="0.2">
      <c r="W795" s="11"/>
      <c r="X795" s="11"/>
      <c r="Y795" s="11"/>
      <c r="AJ795" s="11"/>
      <c r="AK795" s="12"/>
      <c r="AM795" s="11"/>
      <c r="AN795" s="12"/>
      <c r="AP795" s="13"/>
      <c r="AQ795" s="13"/>
    </row>
    <row r="796" spans="23:43" x14ac:dyDescent="0.2">
      <c r="W796" s="11"/>
      <c r="X796" s="11"/>
      <c r="Y796" s="11"/>
      <c r="AJ796" s="11"/>
      <c r="AK796" s="12"/>
      <c r="AM796" s="11"/>
      <c r="AN796" s="12"/>
      <c r="AP796" s="13"/>
      <c r="AQ796" s="13"/>
    </row>
    <row r="797" spans="23:43" x14ac:dyDescent="0.2">
      <c r="W797" s="11"/>
      <c r="X797" s="11"/>
      <c r="Y797" s="11"/>
      <c r="AJ797" s="11"/>
      <c r="AK797" s="12"/>
      <c r="AM797" s="11"/>
      <c r="AN797" s="12"/>
      <c r="AP797" s="13"/>
      <c r="AQ797" s="13"/>
    </row>
    <row r="798" spans="23:43" x14ac:dyDescent="0.2">
      <c r="W798" s="11"/>
      <c r="X798" s="11"/>
      <c r="Y798" s="11"/>
      <c r="AJ798" s="11"/>
      <c r="AK798" s="12"/>
      <c r="AM798" s="11"/>
      <c r="AN798" s="12"/>
      <c r="AP798" s="13"/>
      <c r="AQ798" s="13"/>
    </row>
    <row r="799" spans="23:43" x14ac:dyDescent="0.2">
      <c r="W799" s="11"/>
      <c r="X799" s="11"/>
      <c r="Y799" s="11"/>
      <c r="AJ799" s="11"/>
      <c r="AK799" s="12"/>
      <c r="AM799" s="11"/>
      <c r="AN799" s="12"/>
      <c r="AP799" s="13"/>
      <c r="AQ799" s="13"/>
    </row>
    <row r="800" spans="23:43" x14ac:dyDescent="0.2">
      <c r="W800" s="11"/>
      <c r="X800" s="11"/>
      <c r="Y800" s="11"/>
      <c r="AJ800" s="11"/>
      <c r="AK800" s="12"/>
      <c r="AM800" s="11"/>
      <c r="AN800" s="12"/>
      <c r="AP800" s="13"/>
      <c r="AQ800" s="13"/>
    </row>
    <row r="801" spans="23:43" x14ac:dyDescent="0.2">
      <c r="W801" s="11"/>
      <c r="X801" s="11"/>
      <c r="Y801" s="11"/>
      <c r="AJ801" s="11"/>
      <c r="AK801" s="12"/>
      <c r="AM801" s="11"/>
      <c r="AN801" s="12"/>
      <c r="AP801" s="13"/>
      <c r="AQ801" s="13"/>
    </row>
    <row r="802" spans="23:43" x14ac:dyDescent="0.2">
      <c r="W802" s="11"/>
      <c r="X802" s="11"/>
      <c r="Y802" s="11"/>
      <c r="AJ802" s="11"/>
      <c r="AK802" s="12"/>
      <c r="AM802" s="11"/>
      <c r="AN802" s="12"/>
      <c r="AP802" s="13"/>
      <c r="AQ802" s="13"/>
    </row>
    <row r="803" spans="23:43" x14ac:dyDescent="0.2">
      <c r="W803" s="11"/>
      <c r="X803" s="11"/>
      <c r="Y803" s="11"/>
      <c r="AJ803" s="11"/>
      <c r="AK803" s="12"/>
      <c r="AM803" s="11"/>
      <c r="AN803" s="12"/>
      <c r="AP803" s="13"/>
      <c r="AQ803" s="13"/>
    </row>
    <row r="804" spans="23:43" x14ac:dyDescent="0.2">
      <c r="W804" s="11"/>
      <c r="X804" s="11"/>
      <c r="Y804" s="11"/>
      <c r="AJ804" s="11"/>
      <c r="AK804" s="12"/>
      <c r="AM804" s="11"/>
      <c r="AN804" s="12"/>
      <c r="AP804" s="13"/>
      <c r="AQ804" s="13"/>
    </row>
    <row r="805" spans="23:43" x14ac:dyDescent="0.2">
      <c r="W805" s="11"/>
      <c r="X805" s="11"/>
      <c r="Y805" s="11"/>
      <c r="AJ805" s="11"/>
      <c r="AK805" s="12"/>
      <c r="AM805" s="11"/>
      <c r="AN805" s="12"/>
      <c r="AP805" s="13"/>
      <c r="AQ805" s="13"/>
    </row>
    <row r="806" spans="23:43" x14ac:dyDescent="0.2">
      <c r="W806" s="11"/>
      <c r="X806" s="11"/>
      <c r="Y806" s="11"/>
      <c r="AJ806" s="11"/>
      <c r="AK806" s="12"/>
      <c r="AM806" s="11"/>
      <c r="AN806" s="12"/>
      <c r="AP806" s="13"/>
      <c r="AQ806" s="13"/>
    </row>
    <row r="807" spans="23:43" x14ac:dyDescent="0.2">
      <c r="W807" s="11"/>
      <c r="X807" s="11"/>
      <c r="Y807" s="11"/>
      <c r="AJ807" s="11"/>
      <c r="AK807" s="12"/>
      <c r="AM807" s="11"/>
      <c r="AN807" s="12"/>
      <c r="AP807" s="13"/>
      <c r="AQ807" s="13"/>
    </row>
    <row r="808" spans="23:43" x14ac:dyDescent="0.2">
      <c r="W808" s="11"/>
      <c r="X808" s="11"/>
      <c r="Y808" s="11"/>
      <c r="AJ808" s="11"/>
      <c r="AK808" s="12"/>
      <c r="AM808" s="11"/>
      <c r="AN808" s="12"/>
      <c r="AP808" s="13"/>
      <c r="AQ808" s="13"/>
    </row>
    <row r="809" spans="23:43" x14ac:dyDescent="0.2">
      <c r="W809" s="11"/>
      <c r="X809" s="11"/>
      <c r="Y809" s="11"/>
      <c r="AJ809" s="11"/>
      <c r="AK809" s="12"/>
      <c r="AM809" s="11"/>
      <c r="AN809" s="12"/>
      <c r="AP809" s="13"/>
      <c r="AQ809" s="13"/>
    </row>
    <row r="810" spans="23:43" x14ac:dyDescent="0.2">
      <c r="W810" s="11"/>
      <c r="X810" s="11"/>
      <c r="Y810" s="11"/>
      <c r="AJ810" s="11"/>
      <c r="AK810" s="12"/>
      <c r="AM810" s="11"/>
      <c r="AN810" s="12"/>
      <c r="AP810" s="13"/>
      <c r="AQ810" s="13"/>
    </row>
    <row r="811" spans="23:43" x14ac:dyDescent="0.2">
      <c r="W811" s="11"/>
      <c r="X811" s="11"/>
      <c r="Y811" s="11"/>
      <c r="AJ811" s="11"/>
      <c r="AK811" s="12"/>
      <c r="AM811" s="11"/>
      <c r="AN811" s="12"/>
      <c r="AP811" s="13"/>
      <c r="AQ811" s="13"/>
    </row>
    <row r="812" spans="23:43" x14ac:dyDescent="0.2">
      <c r="W812" s="11"/>
      <c r="X812" s="11"/>
      <c r="Y812" s="11"/>
      <c r="AJ812" s="11"/>
      <c r="AK812" s="12"/>
      <c r="AM812" s="11"/>
      <c r="AN812" s="12"/>
      <c r="AP812" s="13"/>
      <c r="AQ812" s="13"/>
    </row>
    <row r="813" spans="23:43" x14ac:dyDescent="0.2">
      <c r="W813" s="11"/>
      <c r="X813" s="11"/>
      <c r="Y813" s="11"/>
      <c r="AJ813" s="11"/>
      <c r="AK813" s="12"/>
      <c r="AM813" s="11"/>
      <c r="AN813" s="12"/>
      <c r="AP813" s="13"/>
      <c r="AQ813" s="13"/>
    </row>
    <row r="814" spans="23:43" x14ac:dyDescent="0.2">
      <c r="W814" s="11"/>
      <c r="X814" s="11"/>
      <c r="Y814" s="11"/>
      <c r="AJ814" s="11"/>
      <c r="AK814" s="12"/>
      <c r="AM814" s="11"/>
      <c r="AN814" s="12"/>
      <c r="AP814" s="13"/>
      <c r="AQ814" s="13"/>
    </row>
    <row r="815" spans="23:43" x14ac:dyDescent="0.2">
      <c r="W815" s="11"/>
      <c r="X815" s="11"/>
      <c r="Y815" s="11"/>
      <c r="AJ815" s="11"/>
      <c r="AK815" s="12"/>
      <c r="AM815" s="11"/>
      <c r="AN815" s="12"/>
      <c r="AP815" s="13"/>
      <c r="AQ815" s="13"/>
    </row>
    <row r="816" spans="23:43" x14ac:dyDescent="0.2">
      <c r="W816" s="11"/>
      <c r="X816" s="11"/>
      <c r="Y816" s="11"/>
      <c r="AJ816" s="11"/>
      <c r="AK816" s="12"/>
      <c r="AM816" s="11"/>
      <c r="AN816" s="12"/>
      <c r="AP816" s="13"/>
      <c r="AQ816" s="13"/>
    </row>
    <row r="817" spans="23:43" x14ac:dyDescent="0.2">
      <c r="W817" s="11"/>
      <c r="X817" s="11"/>
      <c r="Y817" s="11"/>
      <c r="AJ817" s="11"/>
      <c r="AK817" s="12"/>
      <c r="AM817" s="11"/>
      <c r="AN817" s="12"/>
      <c r="AP817" s="13"/>
      <c r="AQ817" s="13"/>
    </row>
    <row r="818" spans="23:43" x14ac:dyDescent="0.2">
      <c r="W818" s="11"/>
      <c r="X818" s="11"/>
      <c r="Y818" s="11"/>
      <c r="AJ818" s="11"/>
      <c r="AK818" s="12"/>
      <c r="AM818" s="11"/>
      <c r="AN818" s="12"/>
      <c r="AP818" s="13"/>
      <c r="AQ818" s="13"/>
    </row>
    <row r="819" spans="23:43" x14ac:dyDescent="0.2">
      <c r="W819" s="11"/>
      <c r="X819" s="11"/>
      <c r="Y819" s="11"/>
      <c r="AJ819" s="11"/>
      <c r="AK819" s="12"/>
      <c r="AM819" s="11"/>
      <c r="AN819" s="12"/>
      <c r="AP819" s="13"/>
      <c r="AQ819" s="13"/>
    </row>
    <row r="820" spans="23:43" x14ac:dyDescent="0.2">
      <c r="W820" s="11"/>
      <c r="X820" s="11"/>
      <c r="Y820" s="11"/>
      <c r="AJ820" s="11"/>
      <c r="AK820" s="12"/>
      <c r="AM820" s="11"/>
      <c r="AN820" s="12"/>
      <c r="AP820" s="13"/>
      <c r="AQ820" s="13"/>
    </row>
    <row r="821" spans="23:43" x14ac:dyDescent="0.2">
      <c r="W821" s="11"/>
      <c r="X821" s="11"/>
      <c r="Y821" s="11"/>
      <c r="AJ821" s="11"/>
      <c r="AK821" s="12"/>
      <c r="AM821" s="11"/>
      <c r="AN821" s="12"/>
      <c r="AP821" s="13"/>
      <c r="AQ821" s="13"/>
    </row>
    <row r="822" spans="23:43" x14ac:dyDescent="0.2">
      <c r="W822" s="11"/>
      <c r="X822" s="11"/>
      <c r="Y822" s="11"/>
      <c r="AJ822" s="11"/>
      <c r="AK822" s="12"/>
      <c r="AM822" s="11"/>
      <c r="AN822" s="12"/>
      <c r="AP822" s="13"/>
      <c r="AQ822" s="13"/>
    </row>
    <row r="823" spans="23:43" x14ac:dyDescent="0.2">
      <c r="W823" s="11"/>
      <c r="X823" s="11"/>
      <c r="Y823" s="11"/>
      <c r="AJ823" s="11"/>
      <c r="AK823" s="12"/>
      <c r="AM823" s="11"/>
      <c r="AN823" s="12"/>
      <c r="AP823" s="13"/>
      <c r="AQ823" s="13"/>
    </row>
    <row r="824" spans="23:43" x14ac:dyDescent="0.2">
      <c r="W824" s="11"/>
      <c r="X824" s="11"/>
      <c r="Y824" s="11"/>
      <c r="AJ824" s="11"/>
      <c r="AK824" s="12"/>
      <c r="AM824" s="11"/>
      <c r="AN824" s="12"/>
      <c r="AP824" s="13"/>
      <c r="AQ824" s="13"/>
    </row>
    <row r="825" spans="23:43" x14ac:dyDescent="0.2">
      <c r="W825" s="11"/>
      <c r="X825" s="11"/>
      <c r="Y825" s="11"/>
      <c r="AJ825" s="11"/>
      <c r="AK825" s="12"/>
      <c r="AM825" s="11"/>
      <c r="AN825" s="12"/>
      <c r="AP825" s="13"/>
      <c r="AQ825" s="13"/>
    </row>
    <row r="826" spans="23:43" x14ac:dyDescent="0.2">
      <c r="W826" s="11"/>
      <c r="X826" s="11"/>
      <c r="Y826" s="11"/>
      <c r="AJ826" s="11"/>
      <c r="AK826" s="12"/>
      <c r="AM826" s="11"/>
      <c r="AN826" s="12"/>
      <c r="AP826" s="13"/>
      <c r="AQ826" s="13"/>
    </row>
    <row r="827" spans="23:43" x14ac:dyDescent="0.2">
      <c r="W827" s="11"/>
      <c r="X827" s="11"/>
      <c r="Y827" s="11"/>
      <c r="AJ827" s="11"/>
      <c r="AK827" s="12"/>
      <c r="AM827" s="11"/>
      <c r="AN827" s="12"/>
      <c r="AP827" s="13"/>
      <c r="AQ827" s="13"/>
    </row>
    <row r="828" spans="23:43" x14ac:dyDescent="0.2">
      <c r="W828" s="11"/>
      <c r="X828" s="11"/>
      <c r="Y828" s="11"/>
      <c r="AJ828" s="11"/>
      <c r="AK828" s="12"/>
      <c r="AM828" s="11"/>
      <c r="AN828" s="12"/>
      <c r="AP828" s="13"/>
      <c r="AQ828" s="13"/>
    </row>
    <row r="829" spans="23:43" x14ac:dyDescent="0.2">
      <c r="W829" s="11"/>
      <c r="X829" s="11"/>
      <c r="Y829" s="11"/>
      <c r="AJ829" s="11"/>
      <c r="AK829" s="12"/>
      <c r="AM829" s="11"/>
      <c r="AN829" s="12"/>
      <c r="AP829" s="13"/>
      <c r="AQ829" s="13"/>
    </row>
    <row r="830" spans="23:43" x14ac:dyDescent="0.2">
      <c r="W830" s="11"/>
      <c r="X830" s="11"/>
      <c r="Y830" s="11"/>
      <c r="AJ830" s="11"/>
      <c r="AK830" s="12"/>
      <c r="AM830" s="11"/>
      <c r="AN830" s="12"/>
      <c r="AP830" s="13"/>
      <c r="AQ830" s="13"/>
    </row>
    <row r="831" spans="23:43" x14ac:dyDescent="0.2">
      <c r="W831" s="11"/>
      <c r="X831" s="11"/>
      <c r="Y831" s="11"/>
      <c r="AJ831" s="11"/>
      <c r="AK831" s="12"/>
      <c r="AM831" s="11"/>
      <c r="AN831" s="12"/>
      <c r="AP831" s="13"/>
      <c r="AQ831" s="13"/>
    </row>
    <row r="832" spans="23:43" x14ac:dyDescent="0.2">
      <c r="W832" s="11"/>
      <c r="X832" s="11"/>
      <c r="Y832" s="11"/>
      <c r="AJ832" s="11"/>
      <c r="AK832" s="12"/>
      <c r="AM832" s="11"/>
      <c r="AN832" s="12"/>
      <c r="AP832" s="13"/>
      <c r="AQ832" s="13"/>
    </row>
    <row r="833" spans="23:43" x14ac:dyDescent="0.2">
      <c r="W833" s="11"/>
      <c r="X833" s="11"/>
      <c r="Y833" s="11"/>
      <c r="AJ833" s="11"/>
      <c r="AK833" s="12"/>
      <c r="AM833" s="11"/>
      <c r="AN833" s="12"/>
      <c r="AP833" s="13"/>
      <c r="AQ833" s="13"/>
    </row>
    <row r="834" spans="23:43" x14ac:dyDescent="0.2">
      <c r="W834" s="11"/>
      <c r="X834" s="11"/>
      <c r="Y834" s="11"/>
      <c r="AJ834" s="11"/>
      <c r="AK834" s="12"/>
      <c r="AM834" s="11"/>
      <c r="AN834" s="12"/>
      <c r="AP834" s="13"/>
      <c r="AQ834" s="13"/>
    </row>
    <row r="835" spans="23:43" x14ac:dyDescent="0.2">
      <c r="W835" s="11"/>
      <c r="X835" s="11"/>
      <c r="Y835" s="11"/>
      <c r="AJ835" s="11"/>
      <c r="AK835" s="12"/>
      <c r="AM835" s="11"/>
      <c r="AN835" s="12"/>
      <c r="AP835" s="13"/>
      <c r="AQ835" s="13"/>
    </row>
    <row r="836" spans="23:43" x14ac:dyDescent="0.2">
      <c r="W836" s="11"/>
      <c r="X836" s="11"/>
      <c r="Y836" s="11"/>
      <c r="AJ836" s="11"/>
      <c r="AK836" s="12"/>
      <c r="AM836" s="11"/>
      <c r="AN836" s="12"/>
      <c r="AP836" s="13"/>
      <c r="AQ836" s="13"/>
    </row>
    <row r="837" spans="23:43" x14ac:dyDescent="0.2">
      <c r="W837" s="11"/>
      <c r="X837" s="11"/>
      <c r="Y837" s="11"/>
      <c r="AJ837" s="11"/>
      <c r="AK837" s="12"/>
      <c r="AM837" s="11"/>
      <c r="AN837" s="12"/>
      <c r="AP837" s="13"/>
      <c r="AQ837" s="13"/>
    </row>
    <row r="838" spans="23:43" x14ac:dyDescent="0.2">
      <c r="W838" s="11"/>
      <c r="X838" s="11"/>
      <c r="Y838" s="11"/>
      <c r="AJ838" s="11"/>
      <c r="AK838" s="12"/>
      <c r="AM838" s="11"/>
      <c r="AN838" s="12"/>
      <c r="AP838" s="13"/>
      <c r="AQ838" s="13"/>
    </row>
    <row r="839" spans="23:43" x14ac:dyDescent="0.2">
      <c r="W839" s="11"/>
      <c r="X839" s="11"/>
      <c r="Y839" s="11"/>
      <c r="AJ839" s="11"/>
      <c r="AK839" s="12"/>
      <c r="AM839" s="11"/>
      <c r="AN839" s="12"/>
      <c r="AP839" s="13"/>
      <c r="AQ839" s="13"/>
    </row>
    <row r="840" spans="23:43" x14ac:dyDescent="0.2">
      <c r="W840" s="11"/>
      <c r="X840" s="11"/>
      <c r="Y840" s="11"/>
      <c r="AJ840" s="11"/>
      <c r="AK840" s="12"/>
      <c r="AM840" s="11"/>
      <c r="AN840" s="12"/>
      <c r="AP840" s="13"/>
      <c r="AQ840" s="13"/>
    </row>
    <row r="841" spans="23:43" x14ac:dyDescent="0.2">
      <c r="W841" s="11"/>
      <c r="X841" s="11"/>
      <c r="Y841" s="11"/>
      <c r="AJ841" s="11"/>
      <c r="AK841" s="12"/>
      <c r="AM841" s="11"/>
      <c r="AN841" s="12"/>
      <c r="AP841" s="13"/>
      <c r="AQ841" s="13"/>
    </row>
    <row r="842" spans="23:43" x14ac:dyDescent="0.2">
      <c r="W842" s="11"/>
      <c r="X842" s="11"/>
      <c r="Y842" s="11"/>
      <c r="AJ842" s="11"/>
      <c r="AK842" s="12"/>
      <c r="AM842" s="11"/>
      <c r="AN842" s="12"/>
      <c r="AP842" s="13"/>
      <c r="AQ842" s="13"/>
    </row>
    <row r="843" spans="23:43" x14ac:dyDescent="0.2">
      <c r="W843" s="11"/>
      <c r="X843" s="11"/>
      <c r="Y843" s="11"/>
      <c r="AJ843" s="11"/>
      <c r="AK843" s="12"/>
      <c r="AM843" s="11"/>
      <c r="AN843" s="12"/>
      <c r="AP843" s="13"/>
      <c r="AQ843" s="13"/>
    </row>
    <row r="844" spans="23:43" x14ac:dyDescent="0.2">
      <c r="W844" s="11"/>
      <c r="X844" s="11"/>
      <c r="Y844" s="11"/>
      <c r="AJ844" s="11"/>
      <c r="AK844" s="12"/>
      <c r="AM844" s="11"/>
      <c r="AN844" s="12"/>
      <c r="AP844" s="13"/>
      <c r="AQ844" s="13"/>
    </row>
    <row r="845" spans="23:43" x14ac:dyDescent="0.2">
      <c r="W845" s="11"/>
      <c r="X845" s="11"/>
      <c r="Y845" s="11"/>
      <c r="AJ845" s="11"/>
      <c r="AK845" s="12"/>
      <c r="AM845" s="11"/>
      <c r="AN845" s="12"/>
      <c r="AP845" s="13"/>
      <c r="AQ845" s="13"/>
    </row>
    <row r="846" spans="23:43" x14ac:dyDescent="0.2">
      <c r="W846" s="11"/>
      <c r="X846" s="11"/>
      <c r="Y846" s="11"/>
      <c r="AJ846" s="11"/>
      <c r="AK846" s="12"/>
      <c r="AM846" s="11"/>
      <c r="AN846" s="12"/>
      <c r="AP846" s="13"/>
      <c r="AQ846" s="13"/>
    </row>
    <row r="847" spans="23:43" x14ac:dyDescent="0.2">
      <c r="W847" s="11"/>
      <c r="X847" s="11"/>
      <c r="Y847" s="11"/>
      <c r="AJ847" s="11"/>
      <c r="AK847" s="12"/>
      <c r="AM847" s="11"/>
      <c r="AN847" s="12"/>
      <c r="AP847" s="13"/>
      <c r="AQ847" s="13"/>
    </row>
    <row r="848" spans="23:43" x14ac:dyDescent="0.2">
      <c r="W848" s="11"/>
      <c r="X848" s="11"/>
      <c r="Y848" s="11"/>
      <c r="AJ848" s="11"/>
      <c r="AK848" s="12"/>
      <c r="AM848" s="11"/>
      <c r="AN848" s="12"/>
      <c r="AP848" s="13"/>
      <c r="AQ848" s="13"/>
    </row>
    <row r="849" spans="23:43" x14ac:dyDescent="0.2">
      <c r="W849" s="11"/>
      <c r="X849" s="11"/>
      <c r="Y849" s="11"/>
      <c r="AJ849" s="11"/>
      <c r="AK849" s="12"/>
      <c r="AM849" s="11"/>
      <c r="AN849" s="12"/>
      <c r="AP849" s="13"/>
      <c r="AQ849" s="13"/>
    </row>
    <row r="850" spans="23:43" x14ac:dyDescent="0.2">
      <c r="W850" s="11"/>
      <c r="X850" s="11"/>
      <c r="Y850" s="11"/>
      <c r="AJ850" s="11"/>
      <c r="AK850" s="12"/>
      <c r="AM850" s="11"/>
      <c r="AN850" s="12"/>
      <c r="AP850" s="13"/>
      <c r="AQ850" s="13"/>
    </row>
    <row r="851" spans="23:43" x14ac:dyDescent="0.2">
      <c r="W851" s="11"/>
      <c r="X851" s="11"/>
      <c r="Y851" s="11"/>
      <c r="AJ851" s="11"/>
      <c r="AK851" s="12"/>
      <c r="AM851" s="11"/>
      <c r="AN851" s="12"/>
      <c r="AP851" s="13"/>
      <c r="AQ851" s="13"/>
    </row>
    <row r="852" spans="23:43" x14ac:dyDescent="0.2">
      <c r="W852" s="11"/>
      <c r="X852" s="11"/>
      <c r="Y852" s="11"/>
      <c r="AJ852" s="11"/>
      <c r="AK852" s="12"/>
      <c r="AM852" s="11"/>
      <c r="AN852" s="12"/>
      <c r="AP852" s="13"/>
      <c r="AQ852" s="13"/>
    </row>
    <row r="853" spans="23:43" x14ac:dyDescent="0.2">
      <c r="W853" s="11"/>
      <c r="X853" s="11"/>
      <c r="Y853" s="11"/>
      <c r="AJ853" s="11"/>
      <c r="AK853" s="12"/>
      <c r="AM853" s="11"/>
      <c r="AN853" s="12"/>
      <c r="AP853" s="13"/>
      <c r="AQ853" s="13"/>
    </row>
    <row r="854" spans="23:43" x14ac:dyDescent="0.2">
      <c r="W854" s="11"/>
      <c r="X854" s="11"/>
      <c r="Y854" s="11"/>
      <c r="AJ854" s="11"/>
      <c r="AK854" s="12"/>
      <c r="AM854" s="11"/>
      <c r="AN854" s="12"/>
      <c r="AP854" s="13"/>
      <c r="AQ854" s="13"/>
    </row>
    <row r="855" spans="23:43" x14ac:dyDescent="0.2">
      <c r="W855" s="11"/>
      <c r="X855" s="11"/>
      <c r="Y855" s="11"/>
      <c r="AJ855" s="11"/>
      <c r="AK855" s="12"/>
      <c r="AM855" s="11"/>
      <c r="AN855" s="12"/>
      <c r="AP855" s="13"/>
      <c r="AQ855" s="13"/>
    </row>
    <row r="856" spans="23:43" x14ac:dyDescent="0.2">
      <c r="W856" s="11"/>
      <c r="X856" s="11"/>
      <c r="Y856" s="11"/>
      <c r="AJ856" s="11"/>
      <c r="AK856" s="12"/>
      <c r="AM856" s="11"/>
      <c r="AN856" s="12"/>
      <c r="AP856" s="13"/>
      <c r="AQ856" s="13"/>
    </row>
    <row r="857" spans="23:43" x14ac:dyDescent="0.2">
      <c r="W857" s="11"/>
      <c r="X857" s="11"/>
      <c r="Y857" s="11"/>
      <c r="AJ857" s="11"/>
      <c r="AK857" s="12"/>
      <c r="AM857" s="11"/>
      <c r="AN857" s="12"/>
      <c r="AP857" s="13"/>
      <c r="AQ857" s="13"/>
    </row>
    <row r="858" spans="23:43" x14ac:dyDescent="0.2">
      <c r="W858" s="11"/>
      <c r="X858" s="11"/>
      <c r="Y858" s="11"/>
      <c r="AJ858" s="11"/>
      <c r="AK858" s="12"/>
      <c r="AM858" s="11"/>
      <c r="AN858" s="12"/>
      <c r="AP858" s="13"/>
      <c r="AQ858" s="13"/>
    </row>
    <row r="859" spans="23:43" x14ac:dyDescent="0.2">
      <c r="W859" s="11"/>
      <c r="X859" s="11"/>
      <c r="Y859" s="11"/>
      <c r="AJ859" s="11"/>
      <c r="AK859" s="12"/>
      <c r="AM859" s="11"/>
      <c r="AN859" s="12"/>
      <c r="AP859" s="13"/>
      <c r="AQ859" s="13"/>
    </row>
    <row r="860" spans="23:43" x14ac:dyDescent="0.2">
      <c r="W860" s="11"/>
      <c r="X860" s="11"/>
      <c r="Y860" s="11"/>
      <c r="AJ860" s="11"/>
      <c r="AK860" s="12"/>
      <c r="AM860" s="11"/>
      <c r="AN860" s="12"/>
      <c r="AP860" s="13"/>
      <c r="AQ860" s="13"/>
    </row>
    <row r="861" spans="23:43" x14ac:dyDescent="0.2">
      <c r="W861" s="11"/>
      <c r="X861" s="11"/>
      <c r="Y861" s="11"/>
      <c r="AJ861" s="11"/>
      <c r="AK861" s="12"/>
      <c r="AM861" s="11"/>
      <c r="AN861" s="12"/>
      <c r="AP861" s="13"/>
      <c r="AQ861" s="13"/>
    </row>
    <row r="862" spans="23:43" x14ac:dyDescent="0.2">
      <c r="W862" s="11"/>
      <c r="X862" s="11"/>
      <c r="Y862" s="11"/>
      <c r="AJ862" s="11"/>
      <c r="AK862" s="12"/>
      <c r="AM862" s="11"/>
      <c r="AN862" s="12"/>
      <c r="AP862" s="13"/>
      <c r="AQ862" s="13"/>
    </row>
    <row r="863" spans="23:43" x14ac:dyDescent="0.2">
      <c r="W863" s="11"/>
      <c r="X863" s="11"/>
      <c r="Y863" s="11"/>
      <c r="AJ863" s="11"/>
      <c r="AK863" s="12"/>
      <c r="AM863" s="11"/>
      <c r="AN863" s="12"/>
      <c r="AP863" s="13"/>
      <c r="AQ863" s="13"/>
    </row>
    <row r="864" spans="23:43" x14ac:dyDescent="0.2">
      <c r="W864" s="11"/>
      <c r="X864" s="11"/>
      <c r="Y864" s="11"/>
      <c r="AJ864" s="11"/>
      <c r="AK864" s="12"/>
      <c r="AM864" s="11"/>
      <c r="AN864" s="12"/>
      <c r="AP864" s="13"/>
      <c r="AQ864" s="13"/>
    </row>
    <row r="865" spans="23:43" x14ac:dyDescent="0.2">
      <c r="W865" s="11"/>
      <c r="X865" s="11"/>
      <c r="Y865" s="11"/>
      <c r="AJ865" s="11"/>
      <c r="AK865" s="12"/>
      <c r="AM865" s="11"/>
      <c r="AN865" s="12"/>
      <c r="AP865" s="13"/>
      <c r="AQ865" s="13"/>
    </row>
    <row r="866" spans="23:43" x14ac:dyDescent="0.2">
      <c r="W866" s="11"/>
      <c r="X866" s="11"/>
      <c r="Y866" s="11"/>
      <c r="AJ866" s="11"/>
      <c r="AK866" s="12"/>
      <c r="AM866" s="11"/>
      <c r="AN866" s="12"/>
      <c r="AP866" s="13"/>
      <c r="AQ866" s="13"/>
    </row>
    <row r="867" spans="23:43" x14ac:dyDescent="0.2">
      <c r="W867" s="11"/>
      <c r="X867" s="11"/>
      <c r="Y867" s="11"/>
      <c r="AJ867" s="11"/>
      <c r="AK867" s="12"/>
      <c r="AM867" s="11"/>
      <c r="AN867" s="12"/>
      <c r="AP867" s="13"/>
      <c r="AQ867" s="13"/>
    </row>
    <row r="868" spans="23:43" x14ac:dyDescent="0.2">
      <c r="W868" s="11"/>
      <c r="X868" s="11"/>
      <c r="Y868" s="11"/>
      <c r="AJ868" s="11"/>
      <c r="AK868" s="12"/>
      <c r="AM868" s="11"/>
      <c r="AN868" s="12"/>
      <c r="AP868" s="13"/>
      <c r="AQ868" s="13"/>
    </row>
    <row r="869" spans="23:43" x14ac:dyDescent="0.2">
      <c r="W869" s="11"/>
      <c r="X869" s="11"/>
      <c r="Y869" s="11"/>
      <c r="AJ869" s="11"/>
      <c r="AK869" s="12"/>
      <c r="AM869" s="11"/>
      <c r="AN869" s="12"/>
      <c r="AP869" s="13"/>
      <c r="AQ869" s="13"/>
    </row>
    <row r="870" spans="23:43" x14ac:dyDescent="0.2">
      <c r="W870" s="11"/>
      <c r="X870" s="11"/>
      <c r="Y870" s="11"/>
      <c r="AJ870" s="11"/>
      <c r="AK870" s="12"/>
      <c r="AM870" s="11"/>
      <c r="AN870" s="12"/>
      <c r="AP870" s="13"/>
      <c r="AQ870" s="13"/>
    </row>
    <row r="871" spans="23:43" x14ac:dyDescent="0.2">
      <c r="W871" s="11"/>
      <c r="X871" s="11"/>
      <c r="Y871" s="11"/>
      <c r="AJ871" s="11"/>
      <c r="AK871" s="12"/>
      <c r="AM871" s="11"/>
      <c r="AN871" s="12"/>
      <c r="AP871" s="13"/>
      <c r="AQ871" s="13"/>
    </row>
    <row r="872" spans="23:43" x14ac:dyDescent="0.2">
      <c r="W872" s="11"/>
      <c r="X872" s="11"/>
      <c r="Y872" s="11"/>
      <c r="AJ872" s="11"/>
      <c r="AK872" s="12"/>
      <c r="AM872" s="11"/>
      <c r="AN872" s="12"/>
      <c r="AP872" s="13"/>
      <c r="AQ872" s="13"/>
    </row>
    <row r="873" spans="23:43" x14ac:dyDescent="0.2">
      <c r="W873" s="11"/>
      <c r="X873" s="11"/>
      <c r="Y873" s="11"/>
      <c r="AJ873" s="11"/>
      <c r="AK873" s="12"/>
      <c r="AM873" s="11"/>
      <c r="AN873" s="12"/>
      <c r="AP873" s="13"/>
      <c r="AQ873" s="13"/>
    </row>
    <row r="874" spans="23:43" x14ac:dyDescent="0.2">
      <c r="W874" s="11"/>
      <c r="X874" s="11"/>
      <c r="Y874" s="11"/>
      <c r="AJ874" s="11"/>
      <c r="AK874" s="12"/>
      <c r="AM874" s="11"/>
      <c r="AN874" s="12"/>
      <c r="AP874" s="13"/>
      <c r="AQ874" s="13"/>
    </row>
    <row r="875" spans="23:43" x14ac:dyDescent="0.2">
      <c r="W875" s="11"/>
      <c r="X875" s="11"/>
      <c r="Y875" s="11"/>
      <c r="AJ875" s="11"/>
      <c r="AK875" s="12"/>
      <c r="AM875" s="11"/>
      <c r="AN875" s="12"/>
      <c r="AP875" s="13"/>
      <c r="AQ875" s="13"/>
    </row>
    <row r="876" spans="23:43" x14ac:dyDescent="0.2">
      <c r="W876" s="11"/>
      <c r="X876" s="11"/>
      <c r="Y876" s="11"/>
      <c r="AJ876" s="11"/>
      <c r="AK876" s="12"/>
      <c r="AM876" s="11"/>
      <c r="AN876" s="12"/>
      <c r="AP876" s="13"/>
      <c r="AQ876" s="13"/>
    </row>
    <row r="877" spans="23:43" x14ac:dyDescent="0.2">
      <c r="W877" s="11"/>
      <c r="X877" s="11"/>
      <c r="Y877" s="11"/>
      <c r="AJ877" s="11"/>
      <c r="AK877" s="12"/>
      <c r="AM877" s="11"/>
      <c r="AN877" s="12"/>
      <c r="AP877" s="13"/>
      <c r="AQ877" s="13"/>
    </row>
    <row r="878" spans="23:43" x14ac:dyDescent="0.2">
      <c r="W878" s="11"/>
      <c r="X878" s="11"/>
      <c r="Y878" s="11"/>
      <c r="AJ878" s="11"/>
      <c r="AK878" s="12"/>
      <c r="AM878" s="11"/>
      <c r="AN878" s="12"/>
      <c r="AP878" s="13"/>
      <c r="AQ878" s="13"/>
    </row>
    <row r="879" spans="23:43" x14ac:dyDescent="0.2">
      <c r="W879" s="11"/>
      <c r="X879" s="11"/>
      <c r="Y879" s="11"/>
      <c r="AJ879" s="11"/>
      <c r="AK879" s="12"/>
      <c r="AM879" s="11"/>
      <c r="AN879" s="12"/>
      <c r="AP879" s="13"/>
      <c r="AQ879" s="13"/>
    </row>
    <row r="880" spans="23:43" x14ac:dyDescent="0.2">
      <c r="W880" s="11"/>
      <c r="X880" s="11"/>
      <c r="Y880" s="11"/>
      <c r="AJ880" s="11"/>
      <c r="AK880" s="12"/>
      <c r="AM880" s="11"/>
      <c r="AN880" s="12"/>
      <c r="AP880" s="13"/>
      <c r="AQ880" s="13"/>
    </row>
    <row r="881" spans="23:43" x14ac:dyDescent="0.2">
      <c r="W881" s="11"/>
      <c r="X881" s="11"/>
      <c r="Y881" s="11"/>
      <c r="AJ881" s="11"/>
      <c r="AK881" s="12"/>
      <c r="AM881" s="11"/>
      <c r="AN881" s="12"/>
      <c r="AP881" s="13"/>
      <c r="AQ881" s="13"/>
    </row>
    <row r="882" spans="23:43" x14ac:dyDescent="0.2">
      <c r="W882" s="11"/>
      <c r="X882" s="11"/>
      <c r="Y882" s="11"/>
      <c r="AJ882" s="11"/>
      <c r="AK882" s="12"/>
      <c r="AM882" s="11"/>
      <c r="AN882" s="12"/>
      <c r="AP882" s="13"/>
      <c r="AQ882" s="13"/>
    </row>
    <row r="883" spans="23:43" x14ac:dyDescent="0.2">
      <c r="W883" s="11"/>
      <c r="X883" s="11"/>
      <c r="Y883" s="11"/>
      <c r="AJ883" s="11"/>
      <c r="AK883" s="12"/>
      <c r="AM883" s="11"/>
      <c r="AN883" s="12"/>
      <c r="AP883" s="13"/>
      <c r="AQ883" s="13"/>
    </row>
    <row r="884" spans="23:43" x14ac:dyDescent="0.2">
      <c r="W884" s="11"/>
      <c r="X884" s="11"/>
      <c r="Y884" s="11"/>
      <c r="AJ884" s="11"/>
      <c r="AK884" s="12"/>
      <c r="AM884" s="11"/>
      <c r="AN884" s="12"/>
      <c r="AP884" s="13"/>
      <c r="AQ884" s="13"/>
    </row>
    <row r="885" spans="23:43" x14ac:dyDescent="0.2">
      <c r="W885" s="11"/>
      <c r="X885" s="11"/>
      <c r="Y885" s="11"/>
      <c r="AJ885" s="11"/>
      <c r="AK885" s="12"/>
      <c r="AM885" s="11"/>
      <c r="AN885" s="12"/>
      <c r="AP885" s="13"/>
      <c r="AQ885" s="13"/>
    </row>
    <row r="886" spans="23:43" x14ac:dyDescent="0.2">
      <c r="W886" s="11"/>
      <c r="X886" s="11"/>
      <c r="Y886" s="11"/>
      <c r="AJ886" s="11"/>
      <c r="AK886" s="12"/>
      <c r="AM886" s="11"/>
      <c r="AN886" s="12"/>
      <c r="AP886" s="13"/>
      <c r="AQ886" s="13"/>
    </row>
    <row r="887" spans="23:43" x14ac:dyDescent="0.2">
      <c r="W887" s="11"/>
      <c r="X887" s="11"/>
      <c r="Y887" s="11"/>
      <c r="AJ887" s="11"/>
      <c r="AK887" s="12"/>
      <c r="AM887" s="11"/>
      <c r="AN887" s="12"/>
      <c r="AP887" s="13"/>
      <c r="AQ887" s="13"/>
    </row>
    <row r="888" spans="23:43" x14ac:dyDescent="0.2">
      <c r="W888" s="11"/>
      <c r="X888" s="11"/>
      <c r="Y888" s="11"/>
      <c r="AJ888" s="11"/>
      <c r="AK888" s="12"/>
      <c r="AM888" s="11"/>
      <c r="AN888" s="12"/>
      <c r="AP888" s="13"/>
      <c r="AQ888" s="13"/>
    </row>
    <row r="889" spans="23:43" x14ac:dyDescent="0.2">
      <c r="W889" s="11"/>
      <c r="X889" s="11"/>
      <c r="Y889" s="11"/>
      <c r="AJ889" s="11"/>
      <c r="AK889" s="12"/>
      <c r="AM889" s="11"/>
      <c r="AN889" s="12"/>
      <c r="AP889" s="13"/>
      <c r="AQ889" s="13"/>
    </row>
    <row r="890" spans="23:43" x14ac:dyDescent="0.2">
      <c r="W890" s="11"/>
      <c r="X890" s="11"/>
      <c r="Y890" s="11"/>
      <c r="AJ890" s="11"/>
      <c r="AK890" s="12"/>
      <c r="AM890" s="11"/>
      <c r="AN890" s="12"/>
      <c r="AP890" s="13"/>
      <c r="AQ890" s="13"/>
    </row>
    <row r="891" spans="23:43" x14ac:dyDescent="0.2">
      <c r="W891" s="11"/>
      <c r="X891" s="11"/>
      <c r="Y891" s="11"/>
      <c r="AJ891" s="11"/>
      <c r="AK891" s="12"/>
      <c r="AM891" s="11"/>
      <c r="AN891" s="12"/>
      <c r="AP891" s="13"/>
      <c r="AQ891" s="13"/>
    </row>
    <row r="892" spans="23:43" x14ac:dyDescent="0.2">
      <c r="W892" s="11"/>
      <c r="X892" s="11"/>
      <c r="Y892" s="11"/>
      <c r="AJ892" s="11"/>
      <c r="AK892" s="12"/>
      <c r="AM892" s="11"/>
      <c r="AN892" s="12"/>
      <c r="AP892" s="13"/>
      <c r="AQ892" s="13"/>
    </row>
    <row r="893" spans="23:43" x14ac:dyDescent="0.2">
      <c r="W893" s="11"/>
      <c r="X893" s="11"/>
      <c r="Y893" s="11"/>
      <c r="AJ893" s="11"/>
      <c r="AK893" s="12"/>
      <c r="AM893" s="11"/>
      <c r="AN893" s="12"/>
      <c r="AP893" s="13"/>
      <c r="AQ893" s="13"/>
    </row>
    <row r="894" spans="23:43" x14ac:dyDescent="0.2">
      <c r="W894" s="11"/>
      <c r="X894" s="11"/>
      <c r="Y894" s="11"/>
      <c r="AJ894" s="11"/>
      <c r="AK894" s="12"/>
      <c r="AM894" s="11"/>
      <c r="AN894" s="12"/>
      <c r="AP894" s="13"/>
      <c r="AQ894" s="13"/>
    </row>
    <row r="895" spans="23:43" x14ac:dyDescent="0.2">
      <c r="W895" s="11"/>
      <c r="X895" s="11"/>
      <c r="Y895" s="11"/>
      <c r="AJ895" s="11"/>
      <c r="AK895" s="12"/>
      <c r="AM895" s="11"/>
      <c r="AN895" s="12"/>
      <c r="AP895" s="13"/>
      <c r="AQ895" s="13"/>
    </row>
    <row r="896" spans="23:43" x14ac:dyDescent="0.2">
      <c r="W896" s="11"/>
      <c r="X896" s="11"/>
      <c r="Y896" s="11"/>
      <c r="AJ896" s="11"/>
      <c r="AK896" s="12"/>
      <c r="AM896" s="11"/>
      <c r="AN896" s="12"/>
      <c r="AP896" s="13"/>
      <c r="AQ896" s="13"/>
    </row>
    <row r="897" spans="23:43" x14ac:dyDescent="0.2">
      <c r="W897" s="11"/>
      <c r="X897" s="11"/>
      <c r="Y897" s="11"/>
      <c r="AJ897" s="11"/>
      <c r="AK897" s="12"/>
      <c r="AM897" s="11"/>
      <c r="AN897" s="12"/>
      <c r="AP897" s="13"/>
      <c r="AQ897" s="13"/>
    </row>
    <row r="898" spans="23:43" x14ac:dyDescent="0.2">
      <c r="W898" s="11"/>
      <c r="X898" s="11"/>
      <c r="Y898" s="11"/>
      <c r="AJ898" s="11"/>
      <c r="AK898" s="12"/>
      <c r="AM898" s="11"/>
      <c r="AN898" s="12"/>
      <c r="AP898" s="13"/>
      <c r="AQ898" s="13"/>
    </row>
    <row r="899" spans="23:43" x14ac:dyDescent="0.2">
      <c r="W899" s="11"/>
      <c r="X899" s="11"/>
      <c r="Y899" s="11"/>
      <c r="AJ899" s="11"/>
      <c r="AK899" s="12"/>
      <c r="AM899" s="11"/>
      <c r="AN899" s="12"/>
      <c r="AP899" s="13"/>
      <c r="AQ899" s="13"/>
    </row>
    <row r="900" spans="23:43" x14ac:dyDescent="0.2">
      <c r="W900" s="11"/>
      <c r="X900" s="11"/>
      <c r="Y900" s="11"/>
      <c r="AJ900" s="11"/>
      <c r="AK900" s="12"/>
      <c r="AM900" s="11"/>
      <c r="AN900" s="12"/>
      <c r="AP900" s="13"/>
      <c r="AQ900" s="13"/>
    </row>
    <row r="901" spans="23:43" x14ac:dyDescent="0.2">
      <c r="W901" s="11"/>
      <c r="X901" s="11"/>
      <c r="Y901" s="11"/>
      <c r="AJ901" s="11"/>
      <c r="AK901" s="12"/>
      <c r="AM901" s="11"/>
      <c r="AN901" s="12"/>
      <c r="AP901" s="13"/>
      <c r="AQ901" s="13"/>
    </row>
    <row r="902" spans="23:43" x14ac:dyDescent="0.2">
      <c r="W902" s="11"/>
      <c r="X902" s="11"/>
      <c r="Y902" s="11"/>
      <c r="AJ902" s="11"/>
      <c r="AK902" s="12"/>
      <c r="AM902" s="11"/>
      <c r="AN902" s="12"/>
      <c r="AP902" s="13"/>
      <c r="AQ902" s="13"/>
    </row>
    <row r="903" spans="23:43" x14ac:dyDescent="0.2">
      <c r="W903" s="11"/>
      <c r="X903" s="11"/>
      <c r="Y903" s="11"/>
      <c r="AJ903" s="11"/>
      <c r="AK903" s="12"/>
      <c r="AM903" s="11"/>
      <c r="AN903" s="12"/>
      <c r="AP903" s="13"/>
      <c r="AQ903" s="13"/>
    </row>
    <row r="904" spans="23:43" x14ac:dyDescent="0.2">
      <c r="W904" s="11"/>
      <c r="X904" s="11"/>
      <c r="Y904" s="11"/>
      <c r="AJ904" s="11"/>
      <c r="AK904" s="12"/>
      <c r="AM904" s="11"/>
      <c r="AN904" s="12"/>
      <c r="AP904" s="13"/>
      <c r="AQ904" s="13"/>
    </row>
    <row r="905" spans="23:43" x14ac:dyDescent="0.2">
      <c r="W905" s="11"/>
      <c r="X905" s="11"/>
      <c r="Y905" s="11"/>
      <c r="AJ905" s="11"/>
      <c r="AK905" s="12"/>
      <c r="AM905" s="11"/>
      <c r="AN905" s="12"/>
      <c r="AP905" s="13"/>
      <c r="AQ905" s="13"/>
    </row>
    <row r="906" spans="23:43" x14ac:dyDescent="0.2">
      <c r="W906" s="11"/>
      <c r="X906" s="11"/>
      <c r="Y906" s="11"/>
      <c r="AJ906" s="11"/>
      <c r="AK906" s="12"/>
      <c r="AM906" s="11"/>
      <c r="AN906" s="12"/>
      <c r="AP906" s="13"/>
      <c r="AQ906" s="13"/>
    </row>
    <row r="907" spans="23:43" x14ac:dyDescent="0.2">
      <c r="W907" s="11"/>
      <c r="X907" s="11"/>
      <c r="Y907" s="11"/>
      <c r="AJ907" s="11"/>
      <c r="AK907" s="12"/>
      <c r="AM907" s="11"/>
      <c r="AN907" s="12"/>
      <c r="AP907" s="13"/>
      <c r="AQ907" s="13"/>
    </row>
    <row r="908" spans="23:43" x14ac:dyDescent="0.2">
      <c r="W908" s="11"/>
      <c r="X908" s="11"/>
      <c r="Y908" s="11"/>
      <c r="AJ908" s="11"/>
      <c r="AK908" s="12"/>
      <c r="AM908" s="11"/>
      <c r="AN908" s="12"/>
      <c r="AP908" s="13"/>
      <c r="AQ908" s="13"/>
    </row>
    <row r="909" spans="23:43" x14ac:dyDescent="0.2">
      <c r="W909" s="11"/>
      <c r="X909" s="11"/>
      <c r="Y909" s="11"/>
      <c r="AJ909" s="11"/>
      <c r="AK909" s="12"/>
      <c r="AM909" s="11"/>
      <c r="AN909" s="12"/>
      <c r="AP909" s="13"/>
      <c r="AQ909" s="13"/>
    </row>
    <row r="910" spans="23:43" x14ac:dyDescent="0.2">
      <c r="W910" s="11"/>
      <c r="X910" s="11"/>
      <c r="Y910" s="11"/>
      <c r="AJ910" s="11"/>
      <c r="AK910" s="12"/>
      <c r="AM910" s="11"/>
      <c r="AN910" s="12"/>
      <c r="AP910" s="13"/>
      <c r="AQ910" s="13"/>
    </row>
    <row r="911" spans="23:43" x14ac:dyDescent="0.2">
      <c r="W911" s="11"/>
      <c r="X911" s="11"/>
      <c r="Y911" s="11"/>
      <c r="AJ911" s="11"/>
      <c r="AK911" s="12"/>
      <c r="AM911" s="11"/>
      <c r="AN911" s="12"/>
      <c r="AP911" s="13"/>
      <c r="AQ911" s="13"/>
    </row>
    <row r="912" spans="23:43" x14ac:dyDescent="0.2">
      <c r="W912" s="11"/>
      <c r="X912" s="11"/>
      <c r="Y912" s="11"/>
      <c r="AJ912" s="11"/>
      <c r="AK912" s="12"/>
      <c r="AM912" s="11"/>
      <c r="AN912" s="12"/>
      <c r="AP912" s="13"/>
      <c r="AQ912" s="13"/>
    </row>
    <row r="913" spans="23:43" x14ac:dyDescent="0.2">
      <c r="W913" s="11"/>
      <c r="X913" s="11"/>
      <c r="Y913" s="11"/>
      <c r="AJ913" s="11"/>
      <c r="AK913" s="12"/>
      <c r="AM913" s="11"/>
      <c r="AN913" s="12"/>
      <c r="AP913" s="13"/>
      <c r="AQ913" s="13"/>
    </row>
    <row r="914" spans="23:43" x14ac:dyDescent="0.2">
      <c r="W914" s="11"/>
      <c r="X914" s="11"/>
      <c r="Y914" s="11"/>
      <c r="AJ914" s="11"/>
      <c r="AK914" s="12"/>
      <c r="AM914" s="11"/>
      <c r="AN914" s="12"/>
      <c r="AP914" s="13"/>
      <c r="AQ914" s="13"/>
    </row>
    <row r="915" spans="23:43" x14ac:dyDescent="0.2">
      <c r="W915" s="11"/>
      <c r="X915" s="11"/>
      <c r="Y915" s="11"/>
      <c r="AJ915" s="11"/>
      <c r="AK915" s="12"/>
      <c r="AM915" s="11"/>
      <c r="AN915" s="12"/>
      <c r="AP915" s="13"/>
      <c r="AQ915" s="13"/>
    </row>
    <row r="916" spans="23:43" x14ac:dyDescent="0.2">
      <c r="W916" s="11"/>
      <c r="X916" s="11"/>
      <c r="Y916" s="11"/>
      <c r="AJ916" s="11"/>
      <c r="AK916" s="12"/>
      <c r="AM916" s="11"/>
      <c r="AN916" s="12"/>
      <c r="AP916" s="13"/>
      <c r="AQ916" s="13"/>
    </row>
    <row r="917" spans="23:43" x14ac:dyDescent="0.2">
      <c r="W917" s="11"/>
      <c r="X917" s="11"/>
      <c r="Y917" s="11"/>
      <c r="AJ917" s="11"/>
      <c r="AK917" s="12"/>
      <c r="AM917" s="11"/>
      <c r="AN917" s="12"/>
      <c r="AP917" s="13"/>
      <c r="AQ917" s="13"/>
    </row>
    <row r="918" spans="23:43" x14ac:dyDescent="0.2">
      <c r="W918" s="11"/>
      <c r="X918" s="11"/>
      <c r="Y918" s="11"/>
      <c r="AJ918" s="11"/>
      <c r="AK918" s="12"/>
      <c r="AM918" s="11"/>
      <c r="AN918" s="12"/>
      <c r="AP918" s="13"/>
      <c r="AQ918" s="13"/>
    </row>
    <row r="919" spans="23:43" x14ac:dyDescent="0.2">
      <c r="W919" s="11"/>
      <c r="X919" s="11"/>
      <c r="Y919" s="11"/>
      <c r="AJ919" s="11"/>
      <c r="AK919" s="12"/>
      <c r="AM919" s="11"/>
      <c r="AN919" s="12"/>
      <c r="AP919" s="13"/>
      <c r="AQ919" s="13"/>
    </row>
    <row r="920" spans="23:43" x14ac:dyDescent="0.2">
      <c r="W920" s="11"/>
      <c r="X920" s="11"/>
      <c r="Y920" s="11"/>
      <c r="AJ920" s="11"/>
      <c r="AK920" s="12"/>
      <c r="AM920" s="11"/>
      <c r="AN920" s="12"/>
      <c r="AP920" s="13"/>
      <c r="AQ920" s="13"/>
    </row>
    <row r="921" spans="23:43" x14ac:dyDescent="0.2">
      <c r="W921" s="11"/>
      <c r="X921" s="11"/>
      <c r="Y921" s="11"/>
      <c r="AJ921" s="11"/>
      <c r="AK921" s="12"/>
      <c r="AM921" s="11"/>
      <c r="AN921" s="12"/>
      <c r="AP921" s="13"/>
      <c r="AQ921" s="13"/>
    </row>
    <row r="922" spans="23:43" x14ac:dyDescent="0.2">
      <c r="W922" s="11"/>
      <c r="X922" s="11"/>
      <c r="Y922" s="11"/>
      <c r="AJ922" s="11"/>
      <c r="AK922" s="12"/>
      <c r="AM922" s="11"/>
      <c r="AN922" s="12"/>
      <c r="AP922" s="13"/>
      <c r="AQ922" s="13"/>
    </row>
    <row r="923" spans="23:43" x14ac:dyDescent="0.2">
      <c r="W923" s="11"/>
      <c r="X923" s="11"/>
      <c r="Y923" s="11"/>
      <c r="AJ923" s="11"/>
      <c r="AK923" s="12"/>
      <c r="AM923" s="11"/>
      <c r="AN923" s="12"/>
      <c r="AP923" s="13"/>
      <c r="AQ923" s="13"/>
    </row>
    <row r="924" spans="23:43" x14ac:dyDescent="0.2">
      <c r="W924" s="11"/>
      <c r="X924" s="11"/>
      <c r="Y924" s="11"/>
      <c r="AJ924" s="11"/>
      <c r="AK924" s="12"/>
      <c r="AM924" s="11"/>
      <c r="AN924" s="12"/>
      <c r="AP924" s="13"/>
      <c r="AQ924" s="13"/>
    </row>
    <row r="925" spans="23:43" x14ac:dyDescent="0.2">
      <c r="W925" s="11"/>
      <c r="X925" s="11"/>
      <c r="Y925" s="11"/>
      <c r="AJ925" s="11"/>
      <c r="AK925" s="12"/>
      <c r="AM925" s="11"/>
      <c r="AN925" s="12"/>
      <c r="AP925" s="13"/>
      <c r="AQ925" s="13"/>
    </row>
    <row r="926" spans="23:43" x14ac:dyDescent="0.2">
      <c r="W926" s="11"/>
      <c r="X926" s="11"/>
      <c r="Y926" s="11"/>
      <c r="AJ926" s="11"/>
      <c r="AK926" s="12"/>
      <c r="AM926" s="11"/>
      <c r="AN926" s="12"/>
      <c r="AP926" s="13"/>
      <c r="AQ926" s="13"/>
    </row>
    <row r="927" spans="23:43" x14ac:dyDescent="0.2">
      <c r="W927" s="11"/>
      <c r="X927" s="11"/>
      <c r="Y927" s="11"/>
      <c r="AJ927" s="11"/>
      <c r="AK927" s="12"/>
      <c r="AM927" s="11"/>
      <c r="AN927" s="12"/>
      <c r="AP927" s="13"/>
      <c r="AQ927" s="13"/>
    </row>
    <row r="928" spans="23:43" x14ac:dyDescent="0.2">
      <c r="W928" s="11"/>
      <c r="X928" s="11"/>
      <c r="Y928" s="11"/>
      <c r="AJ928" s="11"/>
      <c r="AK928" s="12"/>
      <c r="AM928" s="11"/>
      <c r="AN928" s="12"/>
      <c r="AP928" s="13"/>
      <c r="AQ928" s="13"/>
    </row>
    <row r="929" spans="23:43" x14ac:dyDescent="0.2">
      <c r="W929" s="11"/>
      <c r="X929" s="11"/>
      <c r="Y929" s="11"/>
      <c r="AJ929" s="11"/>
      <c r="AK929" s="12"/>
      <c r="AM929" s="11"/>
      <c r="AN929" s="12"/>
      <c r="AP929" s="13"/>
      <c r="AQ929" s="13"/>
    </row>
    <row r="930" spans="23:43" x14ac:dyDescent="0.2">
      <c r="W930" s="11"/>
      <c r="X930" s="11"/>
      <c r="Y930" s="11"/>
      <c r="AJ930" s="11"/>
      <c r="AK930" s="12"/>
      <c r="AM930" s="11"/>
      <c r="AN930" s="12"/>
      <c r="AP930" s="13"/>
      <c r="AQ930" s="13"/>
    </row>
    <row r="931" spans="23:43" x14ac:dyDescent="0.2">
      <c r="W931" s="11"/>
      <c r="X931" s="11"/>
      <c r="Y931" s="11"/>
      <c r="AJ931" s="11"/>
      <c r="AK931" s="12"/>
      <c r="AM931" s="11"/>
      <c r="AN931" s="12"/>
      <c r="AP931" s="13"/>
      <c r="AQ931" s="13"/>
    </row>
    <row r="932" spans="23:43" x14ac:dyDescent="0.2">
      <c r="W932" s="11"/>
      <c r="X932" s="11"/>
      <c r="Y932" s="11"/>
      <c r="AJ932" s="11"/>
      <c r="AK932" s="12"/>
      <c r="AM932" s="11"/>
      <c r="AN932" s="12"/>
      <c r="AP932" s="13"/>
      <c r="AQ932" s="13"/>
    </row>
    <row r="933" spans="23:43" x14ac:dyDescent="0.2">
      <c r="W933" s="11"/>
      <c r="X933" s="11"/>
      <c r="Y933" s="11"/>
      <c r="AJ933" s="11"/>
      <c r="AK933" s="12"/>
      <c r="AM933" s="11"/>
      <c r="AN933" s="12"/>
      <c r="AP933" s="13"/>
      <c r="AQ933" s="13"/>
    </row>
    <row r="934" spans="23:43" x14ac:dyDescent="0.2">
      <c r="W934" s="11"/>
      <c r="X934" s="11"/>
      <c r="Y934" s="11"/>
      <c r="AJ934" s="11"/>
      <c r="AK934" s="12"/>
      <c r="AM934" s="11"/>
      <c r="AN934" s="12"/>
      <c r="AP934" s="13"/>
      <c r="AQ934" s="13"/>
    </row>
    <row r="935" spans="23:43" x14ac:dyDescent="0.2">
      <c r="W935" s="11"/>
      <c r="X935" s="11"/>
      <c r="Y935" s="11"/>
      <c r="AJ935" s="11"/>
      <c r="AK935" s="12"/>
      <c r="AM935" s="11"/>
      <c r="AN935" s="12"/>
      <c r="AP935" s="13"/>
      <c r="AQ935" s="13"/>
    </row>
    <row r="936" spans="23:43" x14ac:dyDescent="0.2">
      <c r="W936" s="11"/>
      <c r="X936" s="11"/>
      <c r="Y936" s="11"/>
      <c r="AJ936" s="11"/>
      <c r="AK936" s="12"/>
      <c r="AM936" s="11"/>
      <c r="AN936" s="12"/>
      <c r="AP936" s="13"/>
      <c r="AQ936" s="13"/>
    </row>
    <row r="937" spans="23:43" x14ac:dyDescent="0.2">
      <c r="W937" s="11"/>
      <c r="X937" s="11"/>
      <c r="Y937" s="11"/>
      <c r="AJ937" s="11"/>
      <c r="AK937" s="12"/>
      <c r="AM937" s="11"/>
      <c r="AN937" s="12"/>
      <c r="AP937" s="13"/>
      <c r="AQ937" s="13"/>
    </row>
    <row r="938" spans="23:43" x14ac:dyDescent="0.2">
      <c r="W938" s="11"/>
      <c r="X938" s="11"/>
      <c r="Y938" s="11"/>
      <c r="AJ938" s="11"/>
      <c r="AK938" s="12"/>
      <c r="AM938" s="11"/>
      <c r="AN938" s="12"/>
      <c r="AP938" s="13"/>
      <c r="AQ938" s="13"/>
    </row>
    <row r="939" spans="23:43" x14ac:dyDescent="0.2">
      <c r="W939" s="11"/>
      <c r="X939" s="11"/>
      <c r="Y939" s="11"/>
      <c r="AJ939" s="11"/>
      <c r="AK939" s="12"/>
      <c r="AM939" s="11"/>
      <c r="AN939" s="12"/>
      <c r="AP939" s="13"/>
      <c r="AQ939" s="13"/>
    </row>
    <row r="940" spans="23:43" x14ac:dyDescent="0.2">
      <c r="W940" s="11"/>
      <c r="X940" s="11"/>
      <c r="Y940" s="11"/>
      <c r="AJ940" s="11"/>
      <c r="AK940" s="12"/>
      <c r="AM940" s="11"/>
      <c r="AN940" s="12"/>
      <c r="AP940" s="13"/>
      <c r="AQ940" s="13"/>
    </row>
    <row r="941" spans="23:43" x14ac:dyDescent="0.2">
      <c r="W941" s="11"/>
      <c r="X941" s="11"/>
      <c r="Y941" s="11"/>
      <c r="AJ941" s="11"/>
      <c r="AK941" s="12"/>
      <c r="AM941" s="11"/>
      <c r="AN941" s="12"/>
      <c r="AP941" s="13"/>
      <c r="AQ941" s="13"/>
    </row>
    <row r="942" spans="23:43" x14ac:dyDescent="0.2">
      <c r="W942" s="11"/>
      <c r="X942" s="11"/>
      <c r="Y942" s="11"/>
      <c r="AJ942" s="11"/>
      <c r="AK942" s="12"/>
      <c r="AM942" s="11"/>
      <c r="AN942" s="12"/>
      <c r="AP942" s="13"/>
      <c r="AQ942" s="13"/>
    </row>
    <row r="943" spans="23:43" x14ac:dyDescent="0.2">
      <c r="W943" s="11"/>
      <c r="X943" s="11"/>
      <c r="Y943" s="11"/>
      <c r="AJ943" s="11"/>
      <c r="AK943" s="12"/>
      <c r="AM943" s="11"/>
      <c r="AN943" s="12"/>
      <c r="AP943" s="13"/>
      <c r="AQ943" s="13"/>
    </row>
    <row r="944" spans="23:43" x14ac:dyDescent="0.2">
      <c r="W944" s="11"/>
      <c r="X944" s="11"/>
      <c r="Y944" s="11"/>
      <c r="AJ944" s="11"/>
      <c r="AK944" s="12"/>
      <c r="AM944" s="11"/>
      <c r="AN944" s="12"/>
      <c r="AP944" s="13"/>
      <c r="AQ944" s="13"/>
    </row>
    <row r="945" spans="23:43" x14ac:dyDescent="0.2">
      <c r="W945" s="11"/>
      <c r="X945" s="11"/>
      <c r="Y945" s="11"/>
      <c r="AJ945" s="11"/>
      <c r="AK945" s="12"/>
      <c r="AM945" s="11"/>
      <c r="AN945" s="12"/>
      <c r="AP945" s="13"/>
      <c r="AQ945" s="13"/>
    </row>
    <row r="946" spans="23:43" x14ac:dyDescent="0.2">
      <c r="W946" s="11"/>
      <c r="X946" s="11"/>
      <c r="Y946" s="11"/>
      <c r="AJ946" s="11"/>
      <c r="AK946" s="12"/>
      <c r="AM946" s="11"/>
      <c r="AN946" s="12"/>
      <c r="AP946" s="13"/>
      <c r="AQ946" s="13"/>
    </row>
    <row r="947" spans="23:43" x14ac:dyDescent="0.2">
      <c r="W947" s="11"/>
      <c r="X947" s="11"/>
      <c r="Y947" s="11"/>
      <c r="AJ947" s="11"/>
      <c r="AK947" s="12"/>
      <c r="AM947" s="11"/>
      <c r="AN947" s="12"/>
      <c r="AP947" s="13"/>
      <c r="AQ947" s="13"/>
    </row>
    <row r="948" spans="23:43" x14ac:dyDescent="0.2">
      <c r="W948" s="11"/>
      <c r="X948" s="11"/>
      <c r="Y948" s="11"/>
      <c r="AJ948" s="11"/>
      <c r="AK948" s="12"/>
      <c r="AM948" s="11"/>
      <c r="AN948" s="12"/>
      <c r="AP948" s="13"/>
      <c r="AQ948" s="13"/>
    </row>
    <row r="949" spans="23:43" x14ac:dyDescent="0.2">
      <c r="W949" s="11"/>
      <c r="X949" s="11"/>
      <c r="Y949" s="11"/>
      <c r="AJ949" s="11"/>
      <c r="AK949" s="12"/>
      <c r="AM949" s="11"/>
      <c r="AN949" s="12"/>
      <c r="AP949" s="13"/>
      <c r="AQ949" s="13"/>
    </row>
    <row r="950" spans="23:43" x14ac:dyDescent="0.2">
      <c r="W950" s="11"/>
      <c r="X950" s="11"/>
      <c r="Y950" s="11"/>
      <c r="AJ950" s="11"/>
      <c r="AK950" s="12"/>
      <c r="AM950" s="11"/>
      <c r="AN950" s="12"/>
      <c r="AP950" s="13"/>
      <c r="AQ950" s="13"/>
    </row>
    <row r="951" spans="23:43" x14ac:dyDescent="0.2">
      <c r="W951" s="11"/>
      <c r="X951" s="11"/>
      <c r="Y951" s="11"/>
      <c r="AJ951" s="11"/>
      <c r="AK951" s="12"/>
      <c r="AM951" s="11"/>
      <c r="AN951" s="12"/>
      <c r="AP951" s="13"/>
      <c r="AQ951" s="13"/>
    </row>
    <row r="952" spans="23:43" x14ac:dyDescent="0.2">
      <c r="W952" s="11"/>
      <c r="X952" s="11"/>
      <c r="Y952" s="11"/>
      <c r="AJ952" s="11"/>
      <c r="AK952" s="12"/>
      <c r="AM952" s="11"/>
      <c r="AN952" s="12"/>
      <c r="AP952" s="13"/>
      <c r="AQ952" s="13"/>
    </row>
    <row r="953" spans="23:43" x14ac:dyDescent="0.2">
      <c r="W953" s="11"/>
      <c r="X953" s="11"/>
      <c r="Y953" s="11"/>
      <c r="AJ953" s="11"/>
      <c r="AK953" s="12"/>
      <c r="AM953" s="11"/>
      <c r="AN953" s="12"/>
      <c r="AP953" s="13"/>
      <c r="AQ953" s="13"/>
    </row>
    <row r="954" spans="23:43" x14ac:dyDescent="0.2">
      <c r="W954" s="11"/>
      <c r="X954" s="11"/>
      <c r="Y954" s="11"/>
      <c r="AJ954" s="11"/>
      <c r="AK954" s="12"/>
      <c r="AM954" s="11"/>
      <c r="AN954" s="12"/>
      <c r="AP954" s="13"/>
      <c r="AQ954" s="13"/>
    </row>
    <row r="955" spans="23:43" x14ac:dyDescent="0.2">
      <c r="W955" s="11"/>
      <c r="X955" s="11"/>
      <c r="Y955" s="11"/>
      <c r="AJ955" s="11"/>
      <c r="AK955" s="12"/>
      <c r="AM955" s="11"/>
      <c r="AN955" s="12"/>
      <c r="AP955" s="13"/>
      <c r="AQ955" s="13"/>
    </row>
    <row r="956" spans="23:43" x14ac:dyDescent="0.2">
      <c r="W956" s="11"/>
      <c r="X956" s="11"/>
      <c r="Y956" s="11"/>
      <c r="AJ956" s="11"/>
      <c r="AK956" s="12"/>
      <c r="AM956" s="11"/>
      <c r="AN956" s="12"/>
      <c r="AP956" s="13"/>
      <c r="AQ956" s="13"/>
    </row>
    <row r="957" spans="23:43" x14ac:dyDescent="0.2">
      <c r="W957" s="11"/>
      <c r="X957" s="11"/>
      <c r="Y957" s="11"/>
      <c r="AJ957" s="11"/>
      <c r="AK957" s="12"/>
      <c r="AM957" s="11"/>
      <c r="AN957" s="12"/>
      <c r="AP957" s="13"/>
      <c r="AQ957" s="13"/>
    </row>
    <row r="958" spans="23:43" x14ac:dyDescent="0.2">
      <c r="W958" s="11"/>
      <c r="X958" s="11"/>
      <c r="Y958" s="11"/>
      <c r="AJ958" s="11"/>
      <c r="AK958" s="12"/>
      <c r="AM958" s="11"/>
      <c r="AN958" s="12"/>
      <c r="AP958" s="13"/>
      <c r="AQ958" s="13"/>
    </row>
    <row r="959" spans="23:43" x14ac:dyDescent="0.2">
      <c r="W959" s="11"/>
      <c r="X959" s="11"/>
      <c r="Y959" s="11"/>
      <c r="AJ959" s="11"/>
      <c r="AK959" s="12"/>
      <c r="AM959" s="11"/>
      <c r="AN959" s="12"/>
      <c r="AP959" s="13"/>
      <c r="AQ959" s="13"/>
    </row>
    <row r="960" spans="23:43" x14ac:dyDescent="0.2">
      <c r="W960" s="11"/>
      <c r="X960" s="11"/>
      <c r="Y960" s="11"/>
      <c r="AJ960" s="11"/>
      <c r="AK960" s="12"/>
      <c r="AM960" s="11"/>
      <c r="AN960" s="12"/>
      <c r="AP960" s="13"/>
      <c r="AQ960" s="13"/>
    </row>
    <row r="961" spans="23:43" x14ac:dyDescent="0.2">
      <c r="W961" s="11"/>
      <c r="X961" s="11"/>
      <c r="Y961" s="11"/>
      <c r="AJ961" s="11"/>
      <c r="AK961" s="12"/>
      <c r="AM961" s="11"/>
      <c r="AN961" s="12"/>
      <c r="AP961" s="13"/>
      <c r="AQ961" s="13"/>
    </row>
    <row r="962" spans="23:43" x14ac:dyDescent="0.2">
      <c r="W962" s="11"/>
      <c r="X962" s="11"/>
      <c r="Y962" s="11"/>
      <c r="AJ962" s="11"/>
      <c r="AK962" s="12"/>
      <c r="AM962" s="11"/>
      <c r="AN962" s="12"/>
      <c r="AP962" s="13"/>
      <c r="AQ962" s="13"/>
    </row>
    <row r="963" spans="23:43" x14ac:dyDescent="0.2">
      <c r="W963" s="11"/>
      <c r="X963" s="11"/>
      <c r="Y963" s="11"/>
      <c r="AJ963" s="11"/>
      <c r="AK963" s="12"/>
      <c r="AM963" s="11"/>
      <c r="AN963" s="12"/>
      <c r="AP963" s="13"/>
      <c r="AQ963" s="13"/>
    </row>
    <row r="964" spans="23:43" x14ac:dyDescent="0.2">
      <c r="W964" s="11"/>
      <c r="X964" s="11"/>
      <c r="Y964" s="11"/>
      <c r="AJ964" s="11"/>
      <c r="AK964" s="12"/>
      <c r="AM964" s="11"/>
      <c r="AN964" s="12"/>
      <c r="AP964" s="13"/>
      <c r="AQ964" s="13"/>
    </row>
    <row r="965" spans="23:43" x14ac:dyDescent="0.2">
      <c r="W965" s="11"/>
      <c r="X965" s="11"/>
      <c r="Y965" s="11"/>
      <c r="AJ965" s="11"/>
      <c r="AK965" s="12"/>
      <c r="AM965" s="11"/>
      <c r="AN965" s="12"/>
      <c r="AP965" s="13"/>
      <c r="AQ965" s="13"/>
    </row>
    <row r="966" spans="23:43" x14ac:dyDescent="0.2">
      <c r="W966" s="11"/>
      <c r="X966" s="11"/>
      <c r="Y966" s="11"/>
      <c r="AJ966" s="11"/>
      <c r="AK966" s="12"/>
      <c r="AM966" s="11"/>
      <c r="AN966" s="12"/>
      <c r="AP966" s="13"/>
      <c r="AQ966" s="13"/>
    </row>
    <row r="967" spans="23:43" x14ac:dyDescent="0.2">
      <c r="W967" s="11"/>
      <c r="X967" s="11"/>
      <c r="Y967" s="11"/>
      <c r="AJ967" s="11"/>
      <c r="AK967" s="12"/>
      <c r="AM967" s="11"/>
      <c r="AN967" s="12"/>
      <c r="AP967" s="13"/>
      <c r="AQ967" s="13"/>
    </row>
    <row r="968" spans="23:43" x14ac:dyDescent="0.2">
      <c r="W968" s="11"/>
      <c r="X968" s="11"/>
      <c r="Y968" s="11"/>
      <c r="AJ968" s="11"/>
      <c r="AK968" s="12"/>
      <c r="AM968" s="11"/>
      <c r="AN968" s="12"/>
      <c r="AP968" s="13"/>
      <c r="AQ968" s="13"/>
    </row>
    <row r="969" spans="23:43" x14ac:dyDescent="0.2">
      <c r="W969" s="11"/>
      <c r="X969" s="11"/>
      <c r="Y969" s="11"/>
      <c r="AJ969" s="11"/>
      <c r="AK969" s="12"/>
      <c r="AM969" s="11"/>
      <c r="AN969" s="12"/>
      <c r="AP969" s="13"/>
      <c r="AQ969" s="13"/>
    </row>
    <row r="970" spans="23:43" x14ac:dyDescent="0.2">
      <c r="W970" s="11"/>
      <c r="X970" s="11"/>
      <c r="Y970" s="11"/>
      <c r="AJ970" s="11"/>
      <c r="AK970" s="12"/>
      <c r="AM970" s="11"/>
      <c r="AN970" s="12"/>
      <c r="AP970" s="13"/>
      <c r="AQ970" s="13"/>
    </row>
    <row r="971" spans="23:43" x14ac:dyDescent="0.2">
      <c r="W971" s="11"/>
      <c r="X971" s="11"/>
      <c r="Y971" s="11"/>
      <c r="AJ971" s="11"/>
      <c r="AK971" s="12"/>
      <c r="AM971" s="11"/>
      <c r="AN971" s="12"/>
      <c r="AP971" s="13"/>
      <c r="AQ971" s="13"/>
    </row>
    <row r="972" spans="23:43" x14ac:dyDescent="0.2">
      <c r="W972" s="11"/>
      <c r="X972" s="11"/>
      <c r="Y972" s="11"/>
      <c r="AJ972" s="11"/>
      <c r="AK972" s="12"/>
      <c r="AM972" s="11"/>
      <c r="AN972" s="12"/>
      <c r="AP972" s="13"/>
      <c r="AQ972" s="13"/>
    </row>
    <row r="973" spans="23:43" x14ac:dyDescent="0.2">
      <c r="W973" s="11"/>
      <c r="X973" s="11"/>
      <c r="Y973" s="11"/>
      <c r="AJ973" s="11"/>
      <c r="AK973" s="12"/>
      <c r="AM973" s="11"/>
      <c r="AN973" s="12"/>
      <c r="AP973" s="13"/>
      <c r="AQ973" s="13"/>
    </row>
    <row r="974" spans="23:43" x14ac:dyDescent="0.2">
      <c r="W974" s="11"/>
      <c r="X974" s="11"/>
      <c r="Y974" s="11"/>
      <c r="AJ974" s="11"/>
      <c r="AK974" s="12"/>
      <c r="AM974" s="11"/>
      <c r="AN974" s="12"/>
      <c r="AP974" s="13"/>
      <c r="AQ974" s="13"/>
    </row>
    <row r="975" spans="23:43" x14ac:dyDescent="0.2">
      <c r="W975" s="11"/>
      <c r="X975" s="11"/>
      <c r="Y975" s="11"/>
      <c r="AJ975" s="11"/>
      <c r="AK975" s="12"/>
      <c r="AM975" s="11"/>
      <c r="AN975" s="12"/>
      <c r="AP975" s="13"/>
      <c r="AQ975" s="13"/>
    </row>
    <row r="976" spans="23:43" x14ac:dyDescent="0.2">
      <c r="W976" s="11"/>
      <c r="X976" s="11"/>
      <c r="Y976" s="11"/>
      <c r="AJ976" s="11"/>
      <c r="AK976" s="12"/>
      <c r="AM976" s="11"/>
      <c r="AN976" s="12"/>
      <c r="AP976" s="13"/>
      <c r="AQ976" s="13"/>
    </row>
    <row r="977" spans="23:43" x14ac:dyDescent="0.2">
      <c r="W977" s="11"/>
      <c r="X977" s="11"/>
      <c r="Y977" s="11"/>
      <c r="AJ977" s="11"/>
      <c r="AK977" s="12"/>
      <c r="AM977" s="11"/>
      <c r="AN977" s="12"/>
      <c r="AP977" s="13"/>
      <c r="AQ977" s="13"/>
    </row>
    <row r="978" spans="23:43" x14ac:dyDescent="0.2">
      <c r="W978" s="11"/>
      <c r="X978" s="11"/>
      <c r="Y978" s="11"/>
      <c r="AJ978" s="11"/>
      <c r="AK978" s="12"/>
      <c r="AM978" s="11"/>
      <c r="AN978" s="12"/>
      <c r="AP978" s="13"/>
      <c r="AQ978" s="13"/>
    </row>
    <row r="979" spans="23:43" x14ac:dyDescent="0.2">
      <c r="W979" s="11"/>
      <c r="X979" s="11"/>
      <c r="Y979" s="11"/>
      <c r="AJ979" s="11"/>
      <c r="AK979" s="12"/>
      <c r="AM979" s="11"/>
      <c r="AN979" s="12"/>
      <c r="AP979" s="13"/>
      <c r="AQ979" s="13"/>
    </row>
    <row r="980" spans="23:43" x14ac:dyDescent="0.2">
      <c r="W980" s="11"/>
      <c r="X980" s="11"/>
      <c r="Y980" s="11"/>
      <c r="AJ980" s="11"/>
      <c r="AK980" s="12"/>
      <c r="AM980" s="11"/>
      <c r="AN980" s="12"/>
      <c r="AP980" s="13"/>
      <c r="AQ980" s="13"/>
    </row>
    <row r="981" spans="23:43" x14ac:dyDescent="0.2">
      <c r="W981" s="11"/>
      <c r="X981" s="11"/>
      <c r="Y981" s="11"/>
      <c r="AJ981" s="11"/>
      <c r="AK981" s="12"/>
      <c r="AM981" s="11"/>
      <c r="AN981" s="12"/>
      <c r="AP981" s="13"/>
      <c r="AQ981" s="13"/>
    </row>
    <row r="982" spans="23:43" x14ac:dyDescent="0.2">
      <c r="W982" s="11"/>
      <c r="X982" s="11"/>
      <c r="Y982" s="11"/>
      <c r="AJ982" s="11"/>
      <c r="AK982" s="12"/>
      <c r="AM982" s="11"/>
      <c r="AN982" s="12"/>
      <c r="AP982" s="13"/>
      <c r="AQ982" s="13"/>
    </row>
    <row r="983" spans="23:43" x14ac:dyDescent="0.2">
      <c r="W983" s="11"/>
      <c r="X983" s="11"/>
      <c r="Y983" s="11"/>
      <c r="AJ983" s="11"/>
      <c r="AK983" s="12"/>
      <c r="AM983" s="11"/>
      <c r="AN983" s="12"/>
      <c r="AP983" s="13"/>
      <c r="AQ983" s="13"/>
    </row>
    <row r="984" spans="23:43" x14ac:dyDescent="0.2">
      <c r="W984" s="11"/>
      <c r="X984" s="11"/>
      <c r="Y984" s="11"/>
      <c r="AJ984" s="11"/>
      <c r="AK984" s="12"/>
      <c r="AM984" s="11"/>
      <c r="AN984" s="12"/>
      <c r="AP984" s="13"/>
      <c r="AQ984" s="13"/>
    </row>
    <row r="985" spans="23:43" x14ac:dyDescent="0.2">
      <c r="W985" s="11"/>
      <c r="X985" s="11"/>
      <c r="Y985" s="11"/>
      <c r="AJ985" s="11"/>
      <c r="AK985" s="12"/>
      <c r="AM985" s="11"/>
      <c r="AN985" s="12"/>
      <c r="AP985" s="13"/>
      <c r="AQ985" s="13"/>
    </row>
    <row r="986" spans="23:43" x14ac:dyDescent="0.2">
      <c r="W986" s="11"/>
      <c r="X986" s="11"/>
      <c r="Y986" s="11"/>
      <c r="AJ986" s="11"/>
      <c r="AK986" s="12"/>
      <c r="AM986" s="11"/>
      <c r="AN986" s="12"/>
      <c r="AP986" s="13"/>
      <c r="AQ986" s="13"/>
    </row>
    <row r="987" spans="23:43" x14ac:dyDescent="0.2">
      <c r="W987" s="11"/>
      <c r="X987" s="11"/>
      <c r="Y987" s="11"/>
      <c r="AJ987" s="11"/>
      <c r="AK987" s="12"/>
      <c r="AM987" s="11"/>
      <c r="AN987" s="12"/>
      <c r="AP987" s="13"/>
      <c r="AQ987" s="13"/>
    </row>
    <row r="988" spans="23:43" x14ac:dyDescent="0.2">
      <c r="W988" s="11"/>
      <c r="X988" s="11"/>
      <c r="Y988" s="11"/>
      <c r="AJ988" s="11"/>
      <c r="AK988" s="12"/>
      <c r="AM988" s="11"/>
      <c r="AN988" s="12"/>
      <c r="AP988" s="13"/>
      <c r="AQ988" s="13"/>
    </row>
    <row r="989" spans="23:43" x14ac:dyDescent="0.2">
      <c r="W989" s="11"/>
      <c r="X989" s="11"/>
      <c r="Y989" s="11"/>
      <c r="AJ989" s="11"/>
      <c r="AK989" s="12"/>
      <c r="AM989" s="11"/>
      <c r="AN989" s="12"/>
      <c r="AP989" s="13"/>
      <c r="AQ989" s="13"/>
    </row>
    <row r="990" spans="23:43" x14ac:dyDescent="0.2">
      <c r="W990" s="11"/>
      <c r="X990" s="11"/>
      <c r="Y990" s="11"/>
      <c r="AJ990" s="11"/>
      <c r="AK990" s="12"/>
      <c r="AM990" s="11"/>
      <c r="AN990" s="12"/>
      <c r="AP990" s="13"/>
      <c r="AQ990" s="13"/>
    </row>
    <row r="991" spans="23:43" x14ac:dyDescent="0.2">
      <c r="W991" s="11"/>
      <c r="X991" s="11"/>
      <c r="Y991" s="11"/>
      <c r="AJ991" s="11"/>
      <c r="AK991" s="12"/>
      <c r="AM991" s="11"/>
      <c r="AN991" s="12"/>
      <c r="AP991" s="13"/>
      <c r="AQ991" s="13"/>
    </row>
    <row r="992" spans="23:43" x14ac:dyDescent="0.2">
      <c r="W992" s="11"/>
      <c r="X992" s="11"/>
      <c r="Y992" s="11"/>
      <c r="AJ992" s="11"/>
      <c r="AK992" s="12"/>
      <c r="AM992" s="11"/>
      <c r="AN992" s="12"/>
      <c r="AP992" s="13"/>
      <c r="AQ992" s="13"/>
    </row>
    <row r="993" spans="23:43" x14ac:dyDescent="0.2">
      <c r="W993" s="11"/>
      <c r="X993" s="11"/>
      <c r="Y993" s="11"/>
      <c r="AJ993" s="11"/>
      <c r="AK993" s="12"/>
      <c r="AM993" s="11"/>
      <c r="AN993" s="12"/>
      <c r="AP993" s="13"/>
      <c r="AQ993" s="13"/>
    </row>
    <row r="994" spans="23:43" x14ac:dyDescent="0.2">
      <c r="W994" s="11"/>
      <c r="X994" s="11"/>
      <c r="Y994" s="11"/>
      <c r="AJ994" s="11"/>
      <c r="AK994" s="12"/>
      <c r="AM994" s="11"/>
      <c r="AN994" s="12"/>
      <c r="AP994" s="13"/>
      <c r="AQ994" s="13"/>
    </row>
    <row r="995" spans="23:43" x14ac:dyDescent="0.2">
      <c r="W995" s="11"/>
      <c r="X995" s="11"/>
      <c r="Y995" s="11"/>
      <c r="AJ995" s="11"/>
      <c r="AK995" s="12"/>
      <c r="AM995" s="11"/>
      <c r="AN995" s="12"/>
      <c r="AP995" s="13"/>
      <c r="AQ995" s="13"/>
    </row>
    <row r="996" spans="23:43" x14ac:dyDescent="0.2">
      <c r="W996" s="11"/>
      <c r="X996" s="11"/>
      <c r="Y996" s="11"/>
      <c r="AJ996" s="11"/>
      <c r="AK996" s="12"/>
      <c r="AM996" s="11"/>
      <c r="AN996" s="12"/>
      <c r="AP996" s="13"/>
      <c r="AQ996" s="13"/>
    </row>
    <row r="997" spans="23:43" x14ac:dyDescent="0.2">
      <c r="W997" s="11"/>
      <c r="X997" s="11"/>
      <c r="Y997" s="11"/>
      <c r="AJ997" s="11"/>
      <c r="AK997" s="12"/>
      <c r="AM997" s="11"/>
      <c r="AN997" s="12"/>
      <c r="AP997" s="13"/>
      <c r="AQ997" s="13"/>
    </row>
    <row r="998" spans="23:43" x14ac:dyDescent="0.2">
      <c r="W998" s="11"/>
      <c r="X998" s="11"/>
      <c r="Y998" s="11"/>
      <c r="AJ998" s="11"/>
      <c r="AK998" s="12"/>
      <c r="AM998" s="11"/>
      <c r="AN998" s="12"/>
      <c r="AP998" s="13"/>
      <c r="AQ998" s="13"/>
    </row>
    <row r="999" spans="23:43" x14ac:dyDescent="0.2">
      <c r="W999" s="11"/>
      <c r="X999" s="11"/>
      <c r="Y999" s="11"/>
      <c r="AJ999" s="11"/>
      <c r="AK999" s="12"/>
      <c r="AM999" s="11"/>
      <c r="AN999" s="12"/>
      <c r="AP999" s="13"/>
      <c r="AQ999" s="13"/>
    </row>
    <row r="1000" spans="23:43" x14ac:dyDescent="0.2">
      <c r="W1000" s="11"/>
      <c r="X1000" s="11"/>
      <c r="Y1000" s="11"/>
      <c r="AJ1000" s="11"/>
      <c r="AK1000" s="12"/>
      <c r="AM1000" s="11"/>
      <c r="AN1000" s="12"/>
      <c r="AP1000" s="13"/>
      <c r="AQ1000" s="13"/>
    </row>
  </sheetData>
  <conditionalFormatting sqref="F2">
    <cfRule type="duplicateValues" dxfId="1" priority="2"/>
  </conditionalFormatting>
  <conditionalFormatting sqref="F1">
    <cfRule type="duplicateValues" dxfId="0" priority="1"/>
  </conditionalFormatting>
  <hyperlinks>
    <hyperlink ref="P3" r:id="rId1" xr:uid="{00000000-0004-0000-0500-000000000000}"/>
    <hyperlink ref="W3" r:id="rId2" xr:uid="{00000000-0004-0000-0500-000001000000}"/>
    <hyperlink ref="AH3" r:id="rId3" xr:uid="{00000000-0004-0000-0500-000002000000}"/>
    <hyperlink ref="W4" r:id="rId4" xr:uid="{00000000-0004-0000-0500-000003000000}"/>
    <hyperlink ref="W5" r:id="rId5" xr:uid="{00000000-0004-0000-0500-000004000000}"/>
    <hyperlink ref="AO7" r:id="rId6" xr:uid="{00000000-0004-0000-0500-000005000000}"/>
    <hyperlink ref="AH9" r:id="rId7" xr:uid="{00000000-0004-0000-0500-000006000000}"/>
    <hyperlink ref="W25" r:id="rId8" xr:uid="{00000000-0004-0000-0500-000007000000}"/>
    <hyperlink ref="P42" r:id="rId9" xr:uid="{00000000-0004-0000-0500-000008000000}"/>
    <hyperlink ref="W42" r:id="rId10" xr:uid="{00000000-0004-0000-0500-000009000000}"/>
    <hyperlink ref="AH42" r:id="rId11" xr:uid="{00000000-0004-0000-0500-00000A000000}"/>
    <hyperlink ref="P43" r:id="rId12" xr:uid="{00000000-0004-0000-0500-00000B000000}"/>
    <hyperlink ref="W43" r:id="rId13" xr:uid="{00000000-0004-0000-0500-00000C000000}"/>
    <hyperlink ref="AH43" r:id="rId14" xr:uid="{00000000-0004-0000-0500-00000D000000}"/>
    <hyperlink ref="P44" r:id="rId15" xr:uid="{00000000-0004-0000-0500-00000E000000}"/>
    <hyperlink ref="W44" r:id="rId16" xr:uid="{00000000-0004-0000-0500-00000F000000}"/>
    <hyperlink ref="P45" r:id="rId17" xr:uid="{00000000-0004-0000-0500-000010000000}"/>
    <hyperlink ref="W45" r:id="rId18" xr:uid="{00000000-0004-0000-0500-000011000000}"/>
    <hyperlink ref="AH45" r:id="rId19" xr:uid="{00000000-0004-0000-0500-000012000000}"/>
    <hyperlink ref="P46" r:id="rId20" xr:uid="{00000000-0004-0000-0500-000013000000}"/>
    <hyperlink ref="W46" r:id="rId21" xr:uid="{00000000-0004-0000-0500-000014000000}"/>
    <hyperlink ref="AH46" r:id="rId22" xr:uid="{00000000-0004-0000-0500-000015000000}"/>
    <hyperlink ref="P48" r:id="rId23" xr:uid="{00000000-0004-0000-0500-000016000000}"/>
    <hyperlink ref="W48" r:id="rId24" xr:uid="{00000000-0004-0000-0500-000017000000}"/>
    <hyperlink ref="AH48" r:id="rId25" xr:uid="{00000000-0004-0000-0500-000018000000}"/>
    <hyperlink ref="AH20" r:id="rId26" xr:uid="{81A3906A-14CA-B949-9C09-37076A323E10}"/>
  </hyperlinks>
  <pageMargins left="0.7" right="0.7" top="0.75" bottom="0.75" header="0.3" footer="0.3"/>
  <pageSetup orientation="portrait" horizontalDpi="0" verticalDpi="0"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07"/>
  <sheetViews>
    <sheetView workbookViewId="0">
      <selection activeCell="E9" sqref="E9"/>
    </sheetView>
  </sheetViews>
  <sheetFormatPr baseColWidth="10" defaultColWidth="11.5" defaultRowHeight="13" x14ac:dyDescent="0.15"/>
  <cols>
    <col min="1" max="1" width="21.1640625" customWidth="1"/>
    <col min="2" max="2" width="81" customWidth="1"/>
    <col min="3" max="3" width="92.83203125" bestFit="1" customWidth="1"/>
  </cols>
  <sheetData>
    <row r="1" spans="1:9" ht="15" x14ac:dyDescent="0.15">
      <c r="A1" s="2" t="s">
        <v>3698</v>
      </c>
      <c r="B1" s="2" t="s">
        <v>3699</v>
      </c>
      <c r="C1" s="2" t="s">
        <v>3700</v>
      </c>
    </row>
    <row r="2" spans="1:9" ht="15" x14ac:dyDescent="0.2">
      <c r="A2" s="85" t="s">
        <v>1</v>
      </c>
      <c r="B2" s="85" t="s">
        <v>3701</v>
      </c>
      <c r="C2" s="86" t="s">
        <v>3702</v>
      </c>
      <c r="D2" s="5"/>
      <c r="E2" s="5"/>
      <c r="F2" s="5"/>
      <c r="G2" s="5"/>
      <c r="H2" s="5"/>
      <c r="I2" s="5"/>
    </row>
    <row r="3" spans="1:9" ht="15" x14ac:dyDescent="0.2">
      <c r="A3" s="85" t="s">
        <v>3</v>
      </c>
      <c r="B3" s="85" t="s">
        <v>3703</v>
      </c>
      <c r="C3" s="87" t="s">
        <v>16</v>
      </c>
      <c r="D3" s="5"/>
      <c r="E3" s="5"/>
      <c r="F3" s="5"/>
      <c r="G3" s="5"/>
      <c r="H3" s="5"/>
      <c r="I3" s="5"/>
    </row>
    <row r="4" spans="1:9" ht="15" x14ac:dyDescent="0.2">
      <c r="A4" s="85" t="s">
        <v>4</v>
      </c>
      <c r="B4" s="85" t="s">
        <v>3704</v>
      </c>
      <c r="C4" s="86" t="s">
        <v>3702</v>
      </c>
      <c r="D4" s="5"/>
      <c r="E4" s="5"/>
      <c r="F4" s="5"/>
      <c r="G4" s="5"/>
      <c r="H4" s="5"/>
      <c r="I4" s="5"/>
    </row>
    <row r="5" spans="1:9" ht="15" x14ac:dyDescent="0.2">
      <c r="A5" s="85" t="s">
        <v>5</v>
      </c>
      <c r="B5" s="85" t="s">
        <v>3705</v>
      </c>
      <c r="C5" s="86" t="s">
        <v>16</v>
      </c>
      <c r="D5" s="5"/>
      <c r="E5" s="5"/>
      <c r="F5" s="5"/>
      <c r="G5" s="5"/>
      <c r="H5" s="5"/>
      <c r="I5" s="5"/>
    </row>
    <row r="6" spans="1:9" ht="15" x14ac:dyDescent="0.2">
      <c r="A6" s="85" t="s">
        <v>6</v>
      </c>
      <c r="B6" s="85" t="s">
        <v>3706</v>
      </c>
      <c r="C6" s="87" t="s">
        <v>3702</v>
      </c>
      <c r="D6" s="5"/>
      <c r="E6" s="5"/>
      <c r="F6" s="5"/>
      <c r="G6" s="5"/>
      <c r="H6" s="5"/>
      <c r="I6" s="5"/>
    </row>
    <row r="7" spans="1:9" ht="15" x14ac:dyDescent="0.2">
      <c r="A7" s="85" t="s">
        <v>7</v>
      </c>
      <c r="B7" s="85" t="s">
        <v>3707</v>
      </c>
      <c r="C7" s="87" t="s">
        <v>3702</v>
      </c>
      <c r="D7" s="5"/>
      <c r="E7" s="5"/>
      <c r="F7" s="5"/>
      <c r="G7" s="5"/>
      <c r="H7" s="5"/>
      <c r="I7" s="5"/>
    </row>
    <row r="8" spans="1:9" ht="15" x14ac:dyDescent="0.2">
      <c r="A8" s="85" t="s">
        <v>8</v>
      </c>
      <c r="B8" s="85" t="s">
        <v>3708</v>
      </c>
      <c r="C8" s="87" t="s">
        <v>3702</v>
      </c>
      <c r="D8" s="5"/>
      <c r="E8" s="5"/>
      <c r="F8" s="5"/>
      <c r="G8" s="5"/>
      <c r="H8" s="5"/>
      <c r="I8" s="5"/>
    </row>
    <row r="9" spans="1:9" ht="15" x14ac:dyDescent="0.2">
      <c r="A9" s="85" t="s">
        <v>9</v>
      </c>
      <c r="B9" s="85" t="s">
        <v>3709</v>
      </c>
      <c r="C9" s="87" t="s">
        <v>3702</v>
      </c>
      <c r="D9" s="5"/>
      <c r="E9" s="5"/>
      <c r="F9" s="5"/>
      <c r="G9" s="5"/>
      <c r="H9" s="5"/>
      <c r="I9" s="5"/>
    </row>
    <row r="10" spans="1:9" ht="15" x14ac:dyDescent="0.2">
      <c r="A10" s="85" t="s">
        <v>10</v>
      </c>
      <c r="B10" s="85" t="s">
        <v>3710</v>
      </c>
      <c r="C10" s="86" t="s">
        <v>1636</v>
      </c>
      <c r="D10" s="5"/>
      <c r="E10" s="5"/>
      <c r="F10" s="5"/>
      <c r="G10" s="5"/>
      <c r="H10" s="5"/>
      <c r="I10" s="5"/>
    </row>
    <row r="11" spans="1:9" ht="15" x14ac:dyDescent="0.2">
      <c r="A11" s="85" t="s">
        <v>11</v>
      </c>
      <c r="B11" s="85" t="s">
        <v>3711</v>
      </c>
      <c r="C11" s="86" t="s">
        <v>1636</v>
      </c>
      <c r="D11" s="5"/>
      <c r="E11" s="5"/>
      <c r="F11" s="5"/>
      <c r="G11" s="5"/>
      <c r="H11" s="5"/>
      <c r="I11" s="5"/>
    </row>
    <row r="12" spans="1:9" ht="15" x14ac:dyDescent="0.2">
      <c r="A12" s="85" t="s">
        <v>3692</v>
      </c>
      <c r="B12" s="85" t="s">
        <v>3712</v>
      </c>
      <c r="C12" s="87" t="s">
        <v>16</v>
      </c>
      <c r="D12" s="5"/>
      <c r="E12" s="5"/>
      <c r="F12" s="5"/>
      <c r="G12" s="5"/>
      <c r="H12" s="5"/>
      <c r="I12" s="5"/>
    </row>
    <row r="13" spans="1:9" ht="15" x14ac:dyDescent="0.2">
      <c r="A13" s="85" t="s">
        <v>12</v>
      </c>
      <c r="B13" s="85" t="s">
        <v>3713</v>
      </c>
      <c r="C13" s="86" t="s">
        <v>1636</v>
      </c>
      <c r="D13" s="5"/>
      <c r="E13" s="5"/>
      <c r="F13" s="5"/>
      <c r="G13" s="5"/>
      <c r="H13" s="5"/>
      <c r="I13" s="5"/>
    </row>
    <row r="14" spans="1:9" ht="15" x14ac:dyDescent="0.2">
      <c r="A14" s="85" t="s">
        <v>22</v>
      </c>
      <c r="B14" s="85" t="s">
        <v>3714</v>
      </c>
      <c r="C14" s="86" t="s">
        <v>1636</v>
      </c>
      <c r="D14" s="5"/>
      <c r="E14" s="5"/>
      <c r="F14" s="5"/>
      <c r="G14" s="5"/>
      <c r="H14" s="5"/>
      <c r="I14" s="5"/>
    </row>
    <row r="15" spans="1:9" ht="15" x14ac:dyDescent="0.2">
      <c r="A15" s="85" t="s">
        <v>24</v>
      </c>
      <c r="B15" s="85" t="s">
        <v>3715</v>
      </c>
      <c r="C15" s="86" t="s">
        <v>1636</v>
      </c>
      <c r="D15" s="5"/>
      <c r="E15" s="5"/>
      <c r="F15" s="5"/>
      <c r="G15" s="5"/>
      <c r="H15" s="5"/>
      <c r="I15" s="5"/>
    </row>
    <row r="16" spans="1:9" ht="15" x14ac:dyDescent="0.2">
      <c r="A16" s="85" t="s">
        <v>26</v>
      </c>
      <c r="B16" s="85" t="s">
        <v>3716</v>
      </c>
      <c r="C16" s="86" t="s">
        <v>1636</v>
      </c>
      <c r="D16" s="5"/>
      <c r="E16" s="5"/>
      <c r="F16" s="5"/>
      <c r="G16" s="5"/>
      <c r="H16" s="5"/>
      <c r="I16" s="5"/>
    </row>
    <row r="17" spans="1:9" ht="15" x14ac:dyDescent="0.2">
      <c r="A17" s="85" t="s">
        <v>28</v>
      </c>
      <c r="B17" s="85" t="s">
        <v>3717</v>
      </c>
      <c r="C17" s="86" t="s">
        <v>1636</v>
      </c>
      <c r="D17" s="5"/>
      <c r="E17" s="5"/>
      <c r="F17" s="5"/>
      <c r="G17" s="5"/>
      <c r="H17" s="5"/>
      <c r="I17" s="5"/>
    </row>
    <row r="18" spans="1:9" ht="15" x14ac:dyDescent="0.2">
      <c r="A18" s="85" t="s">
        <v>29</v>
      </c>
      <c r="B18" s="85" t="s">
        <v>3718</v>
      </c>
      <c r="C18" s="86" t="s">
        <v>1636</v>
      </c>
      <c r="D18" s="5"/>
      <c r="E18" s="5"/>
      <c r="F18" s="5"/>
      <c r="G18" s="5"/>
      <c r="H18" s="5"/>
      <c r="I18" s="5"/>
    </row>
    <row r="19" spans="1:9" ht="15" x14ac:dyDescent="0.2">
      <c r="A19" s="85" t="s">
        <v>30</v>
      </c>
      <c r="B19" s="85" t="s">
        <v>3719</v>
      </c>
      <c r="C19" s="86" t="s">
        <v>1636</v>
      </c>
      <c r="D19" s="5"/>
      <c r="E19" s="5"/>
      <c r="F19" s="5"/>
      <c r="G19" s="5"/>
      <c r="H19" s="5"/>
      <c r="I19" s="5"/>
    </row>
    <row r="20" spans="1:9" ht="15" x14ac:dyDescent="0.2">
      <c r="A20" s="85" t="s">
        <v>32</v>
      </c>
      <c r="B20" s="85" t="s">
        <v>3720</v>
      </c>
      <c r="C20" s="86" t="s">
        <v>1636</v>
      </c>
      <c r="D20" s="5"/>
      <c r="E20" s="5"/>
      <c r="F20" s="5"/>
      <c r="G20" s="5"/>
      <c r="H20" s="5"/>
      <c r="I20" s="5"/>
    </row>
    <row r="21" spans="1:9" ht="15" x14ac:dyDescent="0.2">
      <c r="A21" s="85" t="s">
        <v>33</v>
      </c>
      <c r="B21" s="85" t="s">
        <v>3721</v>
      </c>
      <c r="C21" s="86" t="s">
        <v>1636</v>
      </c>
      <c r="D21" s="5"/>
      <c r="E21" s="5"/>
      <c r="F21" s="5"/>
      <c r="G21" s="5"/>
      <c r="H21" s="5"/>
      <c r="I21" s="5"/>
    </row>
    <row r="22" spans="1:9" ht="15" x14ac:dyDescent="0.2">
      <c r="A22" s="85" t="s">
        <v>34</v>
      </c>
      <c r="B22" s="85" t="s">
        <v>3722</v>
      </c>
      <c r="C22" s="86" t="s">
        <v>1636</v>
      </c>
      <c r="D22" s="5"/>
      <c r="E22" s="5"/>
      <c r="F22" s="5"/>
      <c r="G22" s="5"/>
      <c r="H22" s="5"/>
      <c r="I22" s="5"/>
    </row>
    <row r="23" spans="1:9" ht="15" x14ac:dyDescent="0.2">
      <c r="A23" s="85" t="s">
        <v>35</v>
      </c>
      <c r="B23" s="85" t="s">
        <v>3723</v>
      </c>
      <c r="C23" s="86" t="s">
        <v>1636</v>
      </c>
      <c r="D23" s="5"/>
      <c r="E23" s="5"/>
      <c r="F23" s="5"/>
      <c r="G23" s="5"/>
      <c r="H23" s="5"/>
      <c r="I23" s="5"/>
    </row>
    <row r="24" spans="1:9" ht="15" x14ac:dyDescent="0.2">
      <c r="A24" s="85" t="s">
        <v>36</v>
      </c>
      <c r="B24" s="85" t="s">
        <v>3724</v>
      </c>
      <c r="C24" s="88" t="s">
        <v>3725</v>
      </c>
      <c r="D24" s="5"/>
      <c r="E24" s="5"/>
      <c r="F24" s="5"/>
      <c r="G24" s="5"/>
      <c r="H24" s="5"/>
      <c r="I24" s="5"/>
    </row>
    <row r="25" spans="1:9" ht="15" x14ac:dyDescent="0.2">
      <c r="A25" s="85" t="s">
        <v>37</v>
      </c>
      <c r="B25" s="85" t="s">
        <v>3726</v>
      </c>
      <c r="C25" s="86" t="s">
        <v>1636</v>
      </c>
      <c r="D25" s="5"/>
      <c r="E25" s="5"/>
      <c r="F25" s="5"/>
      <c r="G25" s="5"/>
      <c r="H25" s="5"/>
      <c r="I25" s="5"/>
    </row>
    <row r="26" spans="1:9" ht="15" x14ac:dyDescent="0.2">
      <c r="A26" s="85" t="s">
        <v>39</v>
      </c>
      <c r="B26" s="85" t="s">
        <v>3727</v>
      </c>
      <c r="C26" s="87" t="s">
        <v>3728</v>
      </c>
      <c r="D26" s="5"/>
      <c r="E26" s="5"/>
      <c r="F26" s="5"/>
      <c r="G26" s="5"/>
      <c r="H26" s="5"/>
      <c r="I26" s="5"/>
    </row>
    <row r="27" spans="1:9" ht="15" x14ac:dyDescent="0.2">
      <c r="A27" s="85" t="s">
        <v>48</v>
      </c>
      <c r="B27" s="85" t="s">
        <v>3729</v>
      </c>
      <c r="C27" s="86" t="s">
        <v>1636</v>
      </c>
      <c r="D27" s="5"/>
      <c r="E27" s="5"/>
      <c r="F27" s="5"/>
      <c r="G27" s="5"/>
      <c r="H27" s="5"/>
      <c r="I27" s="5"/>
    </row>
    <row r="28" spans="1:9" ht="15" x14ac:dyDescent="0.2">
      <c r="A28" s="85" t="s">
        <v>49</v>
      </c>
      <c r="B28" s="85" t="s">
        <v>3730</v>
      </c>
      <c r="C28" s="87" t="s">
        <v>3731</v>
      </c>
      <c r="D28" s="5"/>
      <c r="E28" s="5"/>
      <c r="F28" s="5"/>
      <c r="G28" s="5"/>
      <c r="H28" s="5"/>
      <c r="I28" s="5"/>
    </row>
    <row r="29" spans="1:9" ht="15" x14ac:dyDescent="0.2">
      <c r="A29" s="85" t="s">
        <v>50</v>
      </c>
      <c r="B29" s="85" t="s">
        <v>3732</v>
      </c>
      <c r="C29" s="87" t="s">
        <v>1636</v>
      </c>
      <c r="D29" s="5"/>
      <c r="E29" s="5"/>
      <c r="F29" s="5"/>
      <c r="G29" s="5"/>
      <c r="H29" s="5"/>
      <c r="I29" s="5"/>
    </row>
    <row r="30" spans="1:9" ht="15" x14ac:dyDescent="0.2">
      <c r="A30" s="85" t="s">
        <v>51</v>
      </c>
      <c r="B30" s="85" t="s">
        <v>3733</v>
      </c>
      <c r="C30" s="87" t="s">
        <v>3734</v>
      </c>
      <c r="D30" s="5"/>
      <c r="E30" s="5"/>
      <c r="F30" s="5"/>
      <c r="G30" s="5"/>
      <c r="H30" s="5"/>
      <c r="I30" s="5"/>
    </row>
    <row r="31" spans="1:9" ht="15" x14ac:dyDescent="0.2">
      <c r="A31" s="85" t="s">
        <v>52</v>
      </c>
      <c r="B31" s="85" t="s">
        <v>3735</v>
      </c>
      <c r="C31" s="87" t="s">
        <v>3734</v>
      </c>
      <c r="D31" s="5"/>
      <c r="E31" s="5"/>
      <c r="F31" s="5"/>
      <c r="G31" s="5"/>
      <c r="H31" s="5"/>
      <c r="I31" s="5"/>
    </row>
    <row r="32" spans="1:9" ht="15" x14ac:dyDescent="0.2">
      <c r="A32" s="85" t="s">
        <v>53</v>
      </c>
      <c r="B32" s="85" t="s">
        <v>3736</v>
      </c>
      <c r="C32" s="86" t="s">
        <v>3737</v>
      </c>
      <c r="D32" s="5"/>
      <c r="E32" s="5"/>
      <c r="F32" s="5"/>
      <c r="G32" s="5"/>
      <c r="H32" s="5"/>
      <c r="I32" s="5"/>
    </row>
    <row r="33" spans="1:9" ht="15" x14ac:dyDescent="0.2">
      <c r="A33" s="85" t="s">
        <v>54</v>
      </c>
      <c r="B33" s="85" t="s">
        <v>3738</v>
      </c>
      <c r="C33" s="87" t="s">
        <v>3734</v>
      </c>
      <c r="D33" s="5"/>
      <c r="E33" s="5"/>
      <c r="F33" s="5"/>
      <c r="G33" s="5"/>
      <c r="H33" s="5"/>
      <c r="I33" s="5"/>
    </row>
    <row r="34" spans="1:9" ht="15" x14ac:dyDescent="0.2">
      <c r="A34" s="85" t="s">
        <v>55</v>
      </c>
      <c r="B34" s="85" t="s">
        <v>3739</v>
      </c>
      <c r="C34" s="87" t="s">
        <v>3734</v>
      </c>
      <c r="D34" s="5"/>
      <c r="E34" s="5"/>
      <c r="F34" s="5"/>
      <c r="G34" s="5"/>
      <c r="H34" s="5"/>
      <c r="I34" s="5"/>
    </row>
    <row r="35" spans="1:9" ht="15" x14ac:dyDescent="0.2">
      <c r="A35" s="85" t="s">
        <v>56</v>
      </c>
      <c r="B35" s="85" t="s">
        <v>3740</v>
      </c>
      <c r="C35" s="86" t="s">
        <v>3737</v>
      </c>
      <c r="D35" s="5"/>
      <c r="E35" s="5"/>
      <c r="F35" s="5"/>
      <c r="G35" s="5"/>
      <c r="H35" s="5"/>
      <c r="I35" s="5"/>
    </row>
    <row r="36" spans="1:9" ht="15" x14ac:dyDescent="0.2">
      <c r="A36" s="85" t="s">
        <v>57</v>
      </c>
      <c r="B36" s="85" t="s">
        <v>3741</v>
      </c>
      <c r="C36" s="86" t="s">
        <v>3737</v>
      </c>
      <c r="D36" s="5"/>
      <c r="E36" s="5"/>
      <c r="F36" s="5"/>
      <c r="G36" s="5"/>
      <c r="H36" s="5"/>
      <c r="I36" s="5"/>
    </row>
    <row r="37" spans="1:9" ht="15" x14ac:dyDescent="0.2">
      <c r="A37" s="85" t="s">
        <v>58</v>
      </c>
      <c r="B37" s="85" t="s">
        <v>3742</v>
      </c>
      <c r="C37" s="87" t="s">
        <v>3734</v>
      </c>
      <c r="D37" s="5"/>
      <c r="E37" s="5"/>
      <c r="F37" s="5"/>
      <c r="G37" s="5"/>
      <c r="H37" s="5"/>
      <c r="I37" s="5"/>
    </row>
    <row r="38" spans="1:9" ht="15" x14ac:dyDescent="0.2">
      <c r="A38" s="85" t="s">
        <v>59</v>
      </c>
      <c r="B38" s="85" t="s">
        <v>3743</v>
      </c>
      <c r="C38" s="86" t="s">
        <v>3737</v>
      </c>
      <c r="D38" s="5"/>
      <c r="E38" s="5"/>
      <c r="F38" s="5"/>
      <c r="G38" s="5"/>
      <c r="H38" s="5"/>
      <c r="I38" s="5"/>
    </row>
    <row r="39" spans="1:9" ht="15" x14ac:dyDescent="0.2">
      <c r="A39" s="85" t="s">
        <v>60</v>
      </c>
      <c r="B39" s="85" t="s">
        <v>3744</v>
      </c>
      <c r="C39" s="86" t="s">
        <v>3737</v>
      </c>
      <c r="D39" s="5"/>
      <c r="E39" s="5"/>
      <c r="F39" s="5"/>
      <c r="G39" s="5"/>
      <c r="H39" s="5"/>
      <c r="I39" s="5"/>
    </row>
    <row r="40" spans="1:9" ht="15" x14ac:dyDescent="0.2">
      <c r="A40" s="85" t="s">
        <v>61</v>
      </c>
      <c r="B40" s="85" t="s">
        <v>3745</v>
      </c>
      <c r="C40" s="87" t="s">
        <v>3702</v>
      </c>
      <c r="D40" s="5"/>
      <c r="E40" s="5"/>
      <c r="F40" s="5"/>
      <c r="G40" s="5"/>
      <c r="H40" s="5"/>
      <c r="I40" s="5"/>
    </row>
    <row r="41" spans="1:9" ht="15" x14ac:dyDescent="0.2">
      <c r="A41" s="85" t="s">
        <v>62</v>
      </c>
      <c r="B41" s="85" t="s">
        <v>3746</v>
      </c>
      <c r="C41" s="87" t="s">
        <v>3747</v>
      </c>
      <c r="D41" s="5"/>
      <c r="E41" s="5"/>
      <c r="F41" s="5"/>
      <c r="G41" s="5"/>
      <c r="H41" s="5"/>
      <c r="I41" s="5"/>
    </row>
    <row r="42" spans="1:9" ht="15" x14ac:dyDescent="0.2">
      <c r="A42" s="85" t="s">
        <v>63</v>
      </c>
      <c r="B42" s="85" t="s">
        <v>3748</v>
      </c>
      <c r="C42" s="86" t="s">
        <v>3749</v>
      </c>
      <c r="D42" s="5"/>
      <c r="E42" s="5"/>
      <c r="F42" s="5"/>
      <c r="G42" s="5"/>
      <c r="H42" s="5"/>
      <c r="I42" s="5"/>
    </row>
    <row r="43" spans="1:9" ht="15" x14ac:dyDescent="0.2">
      <c r="A43" s="85" t="s">
        <v>64</v>
      </c>
      <c r="B43" s="85" t="s">
        <v>3750</v>
      </c>
      <c r="C43" s="86" t="s">
        <v>3749</v>
      </c>
      <c r="D43" s="5"/>
      <c r="E43" s="5"/>
      <c r="F43" s="5"/>
      <c r="G43" s="5"/>
      <c r="H43" s="5"/>
      <c r="I43" s="5"/>
    </row>
    <row r="44" spans="1:9" ht="15" x14ac:dyDescent="0.2">
      <c r="A44" s="85" t="s">
        <v>65</v>
      </c>
      <c r="B44" s="85" t="s">
        <v>3751</v>
      </c>
      <c r="C44" s="87" t="s">
        <v>3752</v>
      </c>
      <c r="D44" s="5"/>
      <c r="E44" s="5"/>
      <c r="F44" s="5"/>
      <c r="G44" s="5"/>
      <c r="H44" s="5"/>
      <c r="I44" s="5"/>
    </row>
    <row r="45" spans="1:9" ht="15" x14ac:dyDescent="0.2">
      <c r="A45" s="85" t="s">
        <v>66</v>
      </c>
      <c r="B45" s="85" t="s">
        <v>3753</v>
      </c>
      <c r="C45" s="86" t="s">
        <v>3754</v>
      </c>
      <c r="D45" s="5"/>
      <c r="E45" s="5"/>
      <c r="F45" s="5"/>
      <c r="G45" s="5"/>
      <c r="H45" s="5"/>
      <c r="I45" s="5"/>
    </row>
    <row r="46" spans="1:9" ht="15" x14ac:dyDescent="0.2">
      <c r="A46" s="85" t="s">
        <v>67</v>
      </c>
      <c r="B46" s="85" t="s">
        <v>3755</v>
      </c>
      <c r="C46" s="86" t="s">
        <v>3756</v>
      </c>
      <c r="D46" s="5"/>
      <c r="E46" s="5"/>
      <c r="F46" s="5"/>
      <c r="G46" s="5"/>
      <c r="H46" s="5"/>
      <c r="I46" s="5"/>
    </row>
    <row r="47" spans="1:9" ht="15" x14ac:dyDescent="0.2">
      <c r="A47" s="85" t="s">
        <v>68</v>
      </c>
      <c r="B47" s="85" t="s">
        <v>3757</v>
      </c>
      <c r="C47" s="86" t="s">
        <v>3758</v>
      </c>
      <c r="D47" s="5"/>
      <c r="E47" s="5"/>
      <c r="F47" s="5"/>
      <c r="G47" s="5"/>
      <c r="H47" s="5"/>
      <c r="I47" s="5"/>
    </row>
    <row r="48" spans="1:9" ht="15" x14ac:dyDescent="0.2">
      <c r="A48" s="85" t="s">
        <v>69</v>
      </c>
      <c r="B48" s="85" t="s">
        <v>3759</v>
      </c>
      <c r="C48" s="86" t="s">
        <v>3760</v>
      </c>
      <c r="D48" s="5"/>
      <c r="E48" s="5"/>
      <c r="F48" s="5"/>
      <c r="G48" s="5"/>
      <c r="H48" s="5"/>
      <c r="I48" s="5"/>
    </row>
    <row r="49" spans="1:9" ht="15" x14ac:dyDescent="0.2">
      <c r="A49" s="85" t="s">
        <v>70</v>
      </c>
      <c r="B49" s="85" t="s">
        <v>3761</v>
      </c>
      <c r="C49" s="86" t="s">
        <v>3762</v>
      </c>
      <c r="D49" s="5"/>
      <c r="E49" s="5"/>
      <c r="F49" s="5"/>
      <c r="G49" s="5"/>
      <c r="H49" s="5"/>
      <c r="I49" s="5"/>
    </row>
    <row r="50" spans="1:9" ht="15" x14ac:dyDescent="0.2">
      <c r="A50" s="85" t="s">
        <v>71</v>
      </c>
      <c r="B50" s="85" t="s">
        <v>3763</v>
      </c>
      <c r="C50" s="86" t="s">
        <v>3764</v>
      </c>
      <c r="D50" s="5"/>
      <c r="E50" s="5"/>
      <c r="F50" s="5"/>
      <c r="G50" s="5"/>
      <c r="H50" s="5"/>
      <c r="I50" s="5"/>
    </row>
    <row r="51" spans="1:9" ht="15" x14ac:dyDescent="0.2">
      <c r="A51" s="85" t="s">
        <v>72</v>
      </c>
      <c r="B51" s="85" t="s">
        <v>3765</v>
      </c>
      <c r="C51" s="86" t="s">
        <v>3766</v>
      </c>
      <c r="D51" s="5"/>
      <c r="E51" s="5"/>
      <c r="F51" s="5"/>
      <c r="G51" s="5"/>
      <c r="H51" s="5"/>
      <c r="I51" s="5"/>
    </row>
    <row r="52" spans="1:9" ht="15" x14ac:dyDescent="0.2">
      <c r="A52" s="85" t="s">
        <v>73</v>
      </c>
      <c r="B52" s="85" t="s">
        <v>3767</v>
      </c>
      <c r="C52" s="86" t="s">
        <v>3768</v>
      </c>
      <c r="D52" s="5"/>
      <c r="E52" s="5"/>
      <c r="F52" s="5"/>
      <c r="G52" s="5"/>
      <c r="H52" s="5"/>
      <c r="I52" s="5"/>
    </row>
    <row r="53" spans="1:9" ht="15" x14ac:dyDescent="0.2">
      <c r="A53" s="85" t="s">
        <v>74</v>
      </c>
      <c r="B53" s="85" t="s">
        <v>3769</v>
      </c>
      <c r="C53" s="87" t="s">
        <v>3728</v>
      </c>
      <c r="D53" s="5"/>
      <c r="E53" s="5"/>
      <c r="F53" s="5"/>
      <c r="G53" s="5"/>
      <c r="H53" s="5"/>
      <c r="I53" s="5"/>
    </row>
    <row r="54" spans="1:9" ht="15" x14ac:dyDescent="0.2">
      <c r="A54" s="85" t="s">
        <v>75</v>
      </c>
      <c r="B54" s="85" t="s">
        <v>3770</v>
      </c>
      <c r="C54" s="87" t="s">
        <v>1636</v>
      </c>
      <c r="D54" s="5"/>
      <c r="E54" s="5"/>
      <c r="F54" s="5"/>
      <c r="G54" s="5"/>
      <c r="H54" s="5"/>
      <c r="I54" s="5"/>
    </row>
    <row r="55" spans="1:9" ht="15" x14ac:dyDescent="0.2">
      <c r="A55" s="85" t="s">
        <v>76</v>
      </c>
      <c r="B55" s="85" t="s">
        <v>3771</v>
      </c>
      <c r="C55" s="87" t="s">
        <v>1636</v>
      </c>
      <c r="D55" s="5"/>
      <c r="E55" s="5"/>
      <c r="F55" s="5"/>
      <c r="G55" s="5"/>
      <c r="H55" s="5"/>
      <c r="I55" s="5"/>
    </row>
    <row r="56" spans="1:9" ht="15" x14ac:dyDescent="0.2">
      <c r="A56" s="85" t="s">
        <v>77</v>
      </c>
      <c r="B56" s="85" t="s">
        <v>3772</v>
      </c>
      <c r="C56" s="87" t="s">
        <v>3728</v>
      </c>
      <c r="D56" s="5"/>
      <c r="E56" s="5"/>
      <c r="F56" s="5"/>
      <c r="G56" s="5"/>
      <c r="H56" s="5"/>
      <c r="I56" s="5"/>
    </row>
    <row r="57" spans="1:9" ht="15" x14ac:dyDescent="0.2">
      <c r="A57" s="85" t="s">
        <v>78</v>
      </c>
      <c r="B57" s="85" t="s">
        <v>3773</v>
      </c>
      <c r="C57" s="87" t="s">
        <v>1636</v>
      </c>
      <c r="D57" s="5"/>
      <c r="E57" s="5"/>
      <c r="F57" s="5"/>
      <c r="G57" s="5"/>
      <c r="H57" s="5"/>
      <c r="I57" s="5"/>
    </row>
    <row r="58" spans="1:9" ht="15" x14ac:dyDescent="0.2">
      <c r="A58" s="85" t="s">
        <v>79</v>
      </c>
      <c r="B58" s="85" t="s">
        <v>3774</v>
      </c>
      <c r="C58" s="87" t="s">
        <v>1636</v>
      </c>
      <c r="D58" s="5"/>
      <c r="E58" s="5"/>
      <c r="F58" s="5"/>
      <c r="G58" s="5"/>
      <c r="H58" s="5"/>
      <c r="I58" s="5"/>
    </row>
    <row r="59" spans="1:9" ht="15" x14ac:dyDescent="0.2">
      <c r="A59" s="85" t="s">
        <v>80</v>
      </c>
      <c r="B59" s="85" t="s">
        <v>3774</v>
      </c>
      <c r="C59" s="87" t="s">
        <v>1636</v>
      </c>
      <c r="D59" s="5"/>
      <c r="E59" s="5"/>
      <c r="F59" s="5"/>
      <c r="G59" s="5"/>
      <c r="H59" s="5"/>
      <c r="I59" s="5"/>
    </row>
    <row r="60" spans="1:9" ht="15" x14ac:dyDescent="0.2">
      <c r="A60" s="85" t="s">
        <v>81</v>
      </c>
      <c r="B60" s="85" t="s">
        <v>3775</v>
      </c>
      <c r="C60" s="87" t="s">
        <v>1636</v>
      </c>
      <c r="D60" s="5"/>
      <c r="E60" s="5"/>
      <c r="F60" s="5"/>
      <c r="G60" s="5"/>
      <c r="H60" s="5"/>
      <c r="I60" s="5"/>
    </row>
    <row r="61" spans="1:9" ht="15" x14ac:dyDescent="0.2">
      <c r="A61" s="85" t="s">
        <v>82</v>
      </c>
      <c r="B61" s="85" t="s">
        <v>3776</v>
      </c>
      <c r="C61" s="87" t="s">
        <v>1636</v>
      </c>
      <c r="D61" s="5"/>
      <c r="E61" s="5"/>
      <c r="F61" s="5"/>
      <c r="G61" s="5"/>
      <c r="H61" s="5"/>
      <c r="I61" s="5"/>
    </row>
    <row r="62" spans="1:9" ht="15" x14ac:dyDescent="0.2">
      <c r="A62" s="85" t="s">
        <v>83</v>
      </c>
      <c r="B62" s="85" t="s">
        <v>3777</v>
      </c>
      <c r="C62" s="87" t="s">
        <v>1636</v>
      </c>
      <c r="D62" s="5"/>
      <c r="E62" s="5"/>
      <c r="F62" s="5"/>
      <c r="G62" s="5"/>
      <c r="H62" s="5"/>
      <c r="I62" s="5"/>
    </row>
    <row r="63" spans="1:9" ht="15" x14ac:dyDescent="0.2">
      <c r="A63" s="85" t="s">
        <v>84</v>
      </c>
      <c r="B63" s="85" t="s">
        <v>3778</v>
      </c>
      <c r="C63" s="87" t="s">
        <v>1636</v>
      </c>
      <c r="D63" s="5"/>
      <c r="E63" s="5"/>
      <c r="F63" s="5"/>
      <c r="G63" s="5"/>
      <c r="H63" s="5"/>
      <c r="I63" s="5"/>
    </row>
    <row r="64" spans="1:9" ht="15" x14ac:dyDescent="0.2">
      <c r="A64" s="85" t="s">
        <v>86</v>
      </c>
      <c r="B64" s="85" t="s">
        <v>3779</v>
      </c>
      <c r="C64" s="86" t="s">
        <v>3756</v>
      </c>
      <c r="D64" s="5"/>
      <c r="E64" s="5"/>
      <c r="F64" s="5"/>
      <c r="G64" s="5"/>
      <c r="H64" s="5"/>
      <c r="I64" s="5"/>
    </row>
    <row r="65" spans="1:9" ht="15" x14ac:dyDescent="0.2">
      <c r="A65" s="85" t="s">
        <v>87</v>
      </c>
      <c r="B65" s="85" t="s">
        <v>3780</v>
      </c>
      <c r="C65" s="86" t="s">
        <v>3758</v>
      </c>
      <c r="D65" s="5"/>
      <c r="E65" s="5"/>
      <c r="F65" s="5"/>
      <c r="G65" s="5"/>
      <c r="H65" s="5"/>
      <c r="I65" s="5"/>
    </row>
    <row r="66" spans="1:9" ht="15" x14ac:dyDescent="0.2">
      <c r="A66" s="85" t="s">
        <v>88</v>
      </c>
      <c r="B66" s="85" t="s">
        <v>3781</v>
      </c>
      <c r="C66" s="86" t="s">
        <v>3760</v>
      </c>
      <c r="D66" s="5"/>
      <c r="E66" s="5"/>
      <c r="F66" s="5"/>
      <c r="G66" s="5"/>
      <c r="H66" s="5"/>
      <c r="I66" s="5"/>
    </row>
    <row r="67" spans="1:9" ht="15" x14ac:dyDescent="0.2">
      <c r="A67" s="85" t="s">
        <v>89</v>
      </c>
      <c r="B67" s="85" t="s">
        <v>3782</v>
      </c>
      <c r="C67" s="86" t="s">
        <v>3762</v>
      </c>
      <c r="D67" s="5"/>
      <c r="E67" s="5"/>
      <c r="F67" s="5"/>
      <c r="G67" s="5"/>
      <c r="H67" s="5"/>
      <c r="I67" s="5"/>
    </row>
    <row r="68" spans="1:9" ht="15" x14ac:dyDescent="0.2">
      <c r="A68" s="85" t="s">
        <v>90</v>
      </c>
      <c r="B68" s="85" t="s">
        <v>3783</v>
      </c>
      <c r="C68" s="86" t="s">
        <v>3764</v>
      </c>
      <c r="D68" s="5"/>
      <c r="E68" s="5"/>
      <c r="F68" s="5"/>
      <c r="G68" s="5"/>
      <c r="H68" s="5"/>
      <c r="I68" s="5"/>
    </row>
    <row r="69" spans="1:9" ht="15" x14ac:dyDescent="0.2">
      <c r="A69" s="85" t="s">
        <v>91</v>
      </c>
      <c r="B69" s="85" t="s">
        <v>3784</v>
      </c>
      <c r="C69" s="86" t="s">
        <v>3766</v>
      </c>
      <c r="D69" s="5"/>
      <c r="E69" s="5"/>
      <c r="F69" s="5"/>
      <c r="G69" s="5"/>
      <c r="H69" s="5"/>
      <c r="I69" s="5"/>
    </row>
    <row r="70" spans="1:9" ht="15" x14ac:dyDescent="0.2">
      <c r="A70" s="85" t="s">
        <v>92</v>
      </c>
      <c r="B70" s="85" t="s">
        <v>3785</v>
      </c>
      <c r="C70" s="86" t="s">
        <v>3768</v>
      </c>
      <c r="D70" s="5"/>
      <c r="E70" s="5"/>
      <c r="F70" s="5"/>
      <c r="G70" s="5"/>
      <c r="H70" s="5"/>
      <c r="I70" s="5"/>
    </row>
    <row r="71" spans="1:9" ht="15" x14ac:dyDescent="0.2">
      <c r="A71" s="85" t="s">
        <v>93</v>
      </c>
      <c r="B71" s="85" t="s">
        <v>3786</v>
      </c>
      <c r="C71" s="87" t="s">
        <v>3787</v>
      </c>
      <c r="D71" s="5"/>
      <c r="E71" s="5"/>
      <c r="F71" s="5"/>
      <c r="G71" s="5"/>
      <c r="H71" s="5"/>
      <c r="I71" s="5"/>
    </row>
    <row r="72" spans="1:9" ht="15" x14ac:dyDescent="0.2">
      <c r="A72" s="85" t="s">
        <v>94</v>
      </c>
      <c r="B72" s="85" t="s">
        <v>3788</v>
      </c>
      <c r="C72" s="87" t="s">
        <v>3787</v>
      </c>
      <c r="D72" s="5"/>
      <c r="E72" s="5"/>
      <c r="F72" s="5"/>
      <c r="G72" s="5"/>
      <c r="H72" s="5"/>
      <c r="I72" s="5"/>
    </row>
    <row r="73" spans="1:9" ht="15" x14ac:dyDescent="0.2">
      <c r="A73" s="85" t="s">
        <v>95</v>
      </c>
      <c r="B73" s="85" t="s">
        <v>3789</v>
      </c>
      <c r="C73" s="87" t="s">
        <v>3787</v>
      </c>
      <c r="D73" s="5"/>
      <c r="E73" s="5"/>
      <c r="F73" s="5"/>
      <c r="G73" s="5"/>
      <c r="H73" s="5"/>
      <c r="I73" s="5"/>
    </row>
    <row r="74" spans="1:9" ht="15" x14ac:dyDescent="0.2">
      <c r="A74" s="85" t="s">
        <v>96</v>
      </c>
      <c r="B74" s="85" t="s">
        <v>3790</v>
      </c>
      <c r="C74" s="86" t="s">
        <v>3754</v>
      </c>
      <c r="D74" s="5"/>
      <c r="E74" s="5"/>
      <c r="F74" s="5"/>
      <c r="G74" s="5"/>
      <c r="H74" s="5"/>
      <c r="I74" s="5"/>
    </row>
    <row r="75" spans="1:9" ht="15" x14ac:dyDescent="0.2">
      <c r="A75" s="85" t="s">
        <v>97</v>
      </c>
      <c r="B75" s="85" t="s">
        <v>3791</v>
      </c>
      <c r="C75" s="86" t="s">
        <v>3728</v>
      </c>
      <c r="D75" s="5"/>
      <c r="E75" s="5"/>
      <c r="F75" s="5"/>
      <c r="G75" s="5"/>
      <c r="H75" s="5"/>
      <c r="I75" s="5"/>
    </row>
    <row r="76" spans="1:9" ht="15" x14ac:dyDescent="0.2">
      <c r="A76" s="85" t="s">
        <v>100</v>
      </c>
      <c r="B76" s="85" t="s">
        <v>3792</v>
      </c>
      <c r="C76" s="86" t="s">
        <v>3728</v>
      </c>
      <c r="D76" s="5"/>
      <c r="E76" s="5"/>
      <c r="F76" s="5"/>
      <c r="G76" s="5"/>
      <c r="H76" s="5"/>
      <c r="I76" s="5"/>
    </row>
    <row r="77" spans="1:9" ht="15" x14ac:dyDescent="0.2">
      <c r="A77" s="85" t="s">
        <v>101</v>
      </c>
      <c r="B77" s="85" t="s">
        <v>3793</v>
      </c>
      <c r="C77" s="86" t="s">
        <v>3728</v>
      </c>
      <c r="D77" s="5"/>
      <c r="E77" s="5"/>
      <c r="F77" s="5"/>
      <c r="G77" s="5"/>
      <c r="H77" s="5"/>
      <c r="I77" s="5"/>
    </row>
    <row r="78" spans="1:9" ht="15" x14ac:dyDescent="0.2">
      <c r="A78" s="85" t="s">
        <v>104</v>
      </c>
      <c r="B78" s="85" t="s">
        <v>3794</v>
      </c>
      <c r="C78" s="86" t="s">
        <v>3728</v>
      </c>
      <c r="D78" s="5"/>
      <c r="E78" s="5"/>
      <c r="F78" s="5"/>
      <c r="G78" s="5"/>
      <c r="H78" s="5"/>
      <c r="I78" s="5"/>
    </row>
    <row r="79" spans="1:9" ht="15" x14ac:dyDescent="0.2">
      <c r="A79" s="85" t="s">
        <v>105</v>
      </c>
      <c r="B79" s="85" t="s">
        <v>3795</v>
      </c>
      <c r="C79" s="87" t="s">
        <v>3728</v>
      </c>
      <c r="D79" s="5"/>
      <c r="E79" s="5"/>
      <c r="F79" s="5"/>
      <c r="G79" s="5"/>
      <c r="H79" s="5"/>
      <c r="I79" s="5"/>
    </row>
    <row r="80" spans="1:9" ht="15" x14ac:dyDescent="0.2">
      <c r="A80" s="85" t="s">
        <v>117</v>
      </c>
      <c r="B80" s="85" t="s">
        <v>3796</v>
      </c>
      <c r="C80" s="87" t="s">
        <v>3728</v>
      </c>
      <c r="D80" s="5"/>
      <c r="E80" s="5"/>
      <c r="F80" s="5"/>
      <c r="G80" s="5"/>
      <c r="H80" s="5"/>
      <c r="I80" s="5"/>
    </row>
    <row r="81" spans="1:9" ht="15" x14ac:dyDescent="0.2">
      <c r="A81" s="85" t="s">
        <v>118</v>
      </c>
      <c r="B81" s="85" t="s">
        <v>3797</v>
      </c>
      <c r="C81" s="87" t="s">
        <v>3728</v>
      </c>
      <c r="D81" s="5"/>
      <c r="E81" s="5"/>
      <c r="F81" s="5"/>
      <c r="G81" s="5"/>
      <c r="H81" s="5"/>
      <c r="I81" s="5"/>
    </row>
    <row r="82" spans="1:9" ht="15" x14ac:dyDescent="0.2">
      <c r="A82" s="85" t="s">
        <v>119</v>
      </c>
      <c r="B82" s="85" t="s">
        <v>3798</v>
      </c>
      <c r="C82" s="87" t="s">
        <v>3728</v>
      </c>
      <c r="D82" s="5"/>
      <c r="E82" s="5"/>
      <c r="F82" s="5"/>
      <c r="G82" s="5"/>
      <c r="H82" s="5"/>
      <c r="I82" s="5"/>
    </row>
    <row r="83" spans="1:9" ht="15" x14ac:dyDescent="0.2">
      <c r="A83" s="85" t="s">
        <v>134</v>
      </c>
      <c r="B83" s="86" t="s">
        <v>3799</v>
      </c>
      <c r="C83" s="87" t="s">
        <v>3728</v>
      </c>
      <c r="D83" s="5"/>
      <c r="E83" s="5"/>
      <c r="F83" s="5"/>
      <c r="G83" s="5"/>
      <c r="H83" s="5"/>
      <c r="I83" s="5"/>
    </row>
    <row r="84" spans="1:9" ht="15" x14ac:dyDescent="0.2">
      <c r="A84" s="85" t="s">
        <v>135</v>
      </c>
      <c r="B84" s="86" t="s">
        <v>3800</v>
      </c>
      <c r="C84" s="87" t="s">
        <v>3728</v>
      </c>
      <c r="D84" s="5"/>
      <c r="E84" s="5"/>
      <c r="F84" s="5"/>
      <c r="G84" s="5"/>
      <c r="H84" s="5"/>
      <c r="I84" s="5"/>
    </row>
    <row r="85" spans="1:9" ht="15" x14ac:dyDescent="0.2">
      <c r="A85" s="85" t="s">
        <v>136</v>
      </c>
      <c r="B85" s="86" t="s">
        <v>3801</v>
      </c>
      <c r="C85" s="87" t="s">
        <v>3728</v>
      </c>
      <c r="D85" s="5"/>
      <c r="E85" s="5"/>
      <c r="F85" s="5"/>
      <c r="G85" s="5"/>
      <c r="H85" s="5"/>
      <c r="I85" s="5"/>
    </row>
    <row r="86" spans="1:9" ht="15" x14ac:dyDescent="0.2">
      <c r="A86" s="85" t="s">
        <v>137</v>
      </c>
      <c r="B86" s="87" t="s">
        <v>3802</v>
      </c>
      <c r="C86" s="87" t="s">
        <v>3728</v>
      </c>
      <c r="D86" s="5"/>
      <c r="E86" s="5"/>
      <c r="F86" s="5"/>
      <c r="G86" s="5"/>
      <c r="H86" s="5"/>
      <c r="I86" s="5"/>
    </row>
    <row r="87" spans="1:9" ht="15" x14ac:dyDescent="0.2">
      <c r="A87" s="85" t="s">
        <v>138</v>
      </c>
      <c r="B87" s="87" t="s">
        <v>3803</v>
      </c>
      <c r="C87" s="87" t="s">
        <v>3728</v>
      </c>
      <c r="D87" s="5"/>
      <c r="E87" s="5"/>
      <c r="F87" s="5"/>
      <c r="G87" s="5"/>
      <c r="H87" s="5"/>
      <c r="I87" s="5"/>
    </row>
    <row r="88" spans="1:9" ht="15" x14ac:dyDescent="0.2">
      <c r="A88" s="85" t="s">
        <v>142</v>
      </c>
      <c r="B88" s="87" t="s">
        <v>3804</v>
      </c>
      <c r="C88" s="87" t="s">
        <v>3728</v>
      </c>
      <c r="D88" s="5"/>
      <c r="E88" s="5"/>
      <c r="F88" s="5"/>
      <c r="G88" s="5"/>
      <c r="H88" s="5"/>
      <c r="I88" s="5"/>
    </row>
    <row r="89" spans="1:9" ht="15" x14ac:dyDescent="0.2">
      <c r="A89" s="85" t="s">
        <v>143</v>
      </c>
      <c r="B89" s="87" t="s">
        <v>3805</v>
      </c>
      <c r="C89" s="87" t="s">
        <v>3728</v>
      </c>
      <c r="D89" s="5"/>
      <c r="E89" s="5"/>
      <c r="F89" s="5"/>
      <c r="G89" s="5"/>
      <c r="H89" s="5"/>
      <c r="I89" s="5"/>
    </row>
    <row r="90" spans="1:9" ht="15" x14ac:dyDescent="0.2">
      <c r="A90" s="85" t="s">
        <v>144</v>
      </c>
      <c r="B90" s="87" t="s">
        <v>3806</v>
      </c>
      <c r="C90" s="87" t="s">
        <v>3728</v>
      </c>
      <c r="D90" s="5"/>
      <c r="E90" s="5"/>
      <c r="F90" s="5"/>
      <c r="G90" s="5"/>
      <c r="H90" s="5"/>
      <c r="I90" s="5"/>
    </row>
    <row r="91" spans="1:9" ht="15" x14ac:dyDescent="0.2">
      <c r="A91" s="85" t="s">
        <v>145</v>
      </c>
      <c r="B91" s="87" t="s">
        <v>3807</v>
      </c>
      <c r="C91" s="87" t="s">
        <v>3728</v>
      </c>
      <c r="D91" s="5"/>
      <c r="E91" s="5"/>
      <c r="F91" s="5"/>
      <c r="G91" s="5"/>
      <c r="H91" s="5"/>
      <c r="I91" s="5"/>
    </row>
    <row r="92" spans="1:9" ht="15" x14ac:dyDescent="0.2">
      <c r="A92" s="85" t="s">
        <v>146</v>
      </c>
      <c r="B92" s="85" t="s">
        <v>3808</v>
      </c>
      <c r="C92" s="87" t="s">
        <v>1636</v>
      </c>
      <c r="D92" s="5"/>
      <c r="E92" s="5"/>
      <c r="F92" s="5"/>
      <c r="G92" s="5"/>
      <c r="H92" s="5"/>
      <c r="I92" s="5"/>
    </row>
    <row r="93" spans="1:9" ht="15" x14ac:dyDescent="0.2">
      <c r="A93" s="85" t="s">
        <v>3693</v>
      </c>
      <c r="B93" s="89" t="s">
        <v>3809</v>
      </c>
      <c r="C93" s="87" t="s">
        <v>1636</v>
      </c>
      <c r="D93" s="5"/>
      <c r="E93" s="5"/>
      <c r="F93" s="5"/>
      <c r="G93" s="5"/>
      <c r="H93" s="5"/>
      <c r="I93" s="5"/>
    </row>
    <row r="94" spans="1:9" ht="15" x14ac:dyDescent="0.2">
      <c r="A94" s="85" t="s">
        <v>147</v>
      </c>
      <c r="B94" s="86" t="s">
        <v>3810</v>
      </c>
      <c r="C94" s="87" t="s">
        <v>1636</v>
      </c>
      <c r="D94" s="5"/>
      <c r="E94" s="5"/>
      <c r="F94" s="5"/>
      <c r="G94" s="5"/>
      <c r="H94" s="5"/>
      <c r="I94" s="5"/>
    </row>
    <row r="95" spans="1:9" ht="15" x14ac:dyDescent="0.2">
      <c r="A95" s="85" t="s">
        <v>148</v>
      </c>
      <c r="B95" s="86" t="s">
        <v>3811</v>
      </c>
      <c r="C95" s="86" t="s">
        <v>3812</v>
      </c>
      <c r="D95" s="5"/>
      <c r="E95" s="5"/>
      <c r="F95" s="5"/>
      <c r="G95" s="5"/>
      <c r="H95" s="5"/>
      <c r="I95" s="5"/>
    </row>
    <row r="96" spans="1:9" ht="15" x14ac:dyDescent="0.2">
      <c r="A96" s="85" t="s">
        <v>3694</v>
      </c>
      <c r="B96" s="87" t="s">
        <v>3813</v>
      </c>
      <c r="C96" s="86" t="s">
        <v>3812</v>
      </c>
      <c r="D96" s="5"/>
      <c r="E96" s="5"/>
      <c r="F96" s="5"/>
      <c r="G96" s="5"/>
      <c r="H96" s="5"/>
      <c r="I96" s="5"/>
    </row>
    <row r="97" spans="1:9" ht="15" x14ac:dyDescent="0.2">
      <c r="A97" s="85" t="s">
        <v>3695</v>
      </c>
      <c r="B97" s="87" t="s">
        <v>3814</v>
      </c>
      <c r="C97" s="86" t="s">
        <v>3812</v>
      </c>
      <c r="D97" s="5"/>
      <c r="E97" s="5"/>
      <c r="F97" s="5"/>
      <c r="G97" s="5"/>
      <c r="H97" s="5"/>
      <c r="I97" s="5"/>
    </row>
    <row r="98" spans="1:9" ht="15" x14ac:dyDescent="0.2">
      <c r="A98" s="85" t="s">
        <v>149</v>
      </c>
      <c r="B98" s="86" t="s">
        <v>3815</v>
      </c>
      <c r="C98" s="86" t="s">
        <v>3812</v>
      </c>
      <c r="D98" s="5"/>
      <c r="E98" s="5"/>
      <c r="F98" s="5"/>
      <c r="G98" s="5"/>
      <c r="H98" s="5"/>
      <c r="I98" s="5"/>
    </row>
    <row r="99" spans="1:9" ht="15" x14ac:dyDescent="0.2">
      <c r="A99" s="85" t="s">
        <v>150</v>
      </c>
      <c r="B99" s="86" t="s">
        <v>3816</v>
      </c>
      <c r="C99" s="87" t="s">
        <v>3817</v>
      </c>
      <c r="D99" s="5"/>
      <c r="E99" s="5"/>
      <c r="F99" s="5"/>
      <c r="G99" s="5"/>
      <c r="H99" s="5"/>
      <c r="I99" s="5"/>
    </row>
    <row r="100" spans="1:9" ht="15" x14ac:dyDescent="0.2">
      <c r="A100" s="85" t="s">
        <v>3696</v>
      </c>
      <c r="B100" s="89" t="s">
        <v>3818</v>
      </c>
      <c r="C100" s="87" t="s">
        <v>3817</v>
      </c>
      <c r="D100" s="5"/>
      <c r="E100" s="5"/>
      <c r="F100" s="5"/>
      <c r="G100" s="5"/>
      <c r="H100" s="5"/>
      <c r="I100" s="5"/>
    </row>
    <row r="101" spans="1:9" ht="15" x14ac:dyDescent="0.2">
      <c r="A101" s="85" t="s">
        <v>151</v>
      </c>
      <c r="B101" s="86" t="s">
        <v>3819</v>
      </c>
      <c r="C101" s="87" t="s">
        <v>1636</v>
      </c>
      <c r="D101" s="5"/>
      <c r="E101" s="5"/>
      <c r="F101" s="5"/>
      <c r="G101" s="5"/>
      <c r="H101" s="5"/>
      <c r="I101" s="5"/>
    </row>
    <row r="102" spans="1:9" ht="15" x14ac:dyDescent="0.2">
      <c r="A102" s="85" t="s">
        <v>152</v>
      </c>
      <c r="B102" s="86" t="s">
        <v>3820</v>
      </c>
      <c r="C102" s="87" t="s">
        <v>1636</v>
      </c>
      <c r="D102" s="5"/>
      <c r="E102" s="5"/>
      <c r="F102" s="5"/>
      <c r="G102" s="5"/>
      <c r="H102" s="5"/>
      <c r="I102" s="5"/>
    </row>
    <row r="103" spans="1:9" ht="15" x14ac:dyDescent="0.2">
      <c r="A103" s="85" t="s">
        <v>153</v>
      </c>
      <c r="B103" s="86" t="s">
        <v>3821</v>
      </c>
      <c r="C103" s="87" t="s">
        <v>1636</v>
      </c>
      <c r="D103" s="5"/>
      <c r="E103" s="5"/>
      <c r="F103" s="5"/>
      <c r="G103" s="5"/>
      <c r="H103" s="5"/>
      <c r="I103" s="5"/>
    </row>
    <row r="104" spans="1:9" ht="15" x14ac:dyDescent="0.2">
      <c r="A104" s="85" t="s">
        <v>154</v>
      </c>
      <c r="B104" s="85" t="s">
        <v>3822</v>
      </c>
      <c r="C104" s="87" t="s">
        <v>3823</v>
      </c>
      <c r="D104" s="5"/>
      <c r="E104" s="5"/>
      <c r="F104" s="5"/>
      <c r="G104" s="5"/>
      <c r="H104" s="5"/>
      <c r="I104" s="5"/>
    </row>
    <row r="105" spans="1:9" ht="15" x14ac:dyDescent="0.2">
      <c r="A105" s="85" t="s">
        <v>155</v>
      </c>
      <c r="B105" s="85" t="s">
        <v>3824</v>
      </c>
      <c r="C105" s="87" t="s">
        <v>3823</v>
      </c>
      <c r="D105" s="5"/>
      <c r="E105" s="5"/>
      <c r="F105" s="5"/>
      <c r="G105" s="5"/>
      <c r="H105" s="5"/>
      <c r="I105" s="5"/>
    </row>
    <row r="106" spans="1:9" ht="15" x14ac:dyDescent="0.2">
      <c r="A106" s="85" t="s">
        <v>156</v>
      </c>
      <c r="B106" s="86" t="s">
        <v>3825</v>
      </c>
      <c r="C106" s="87" t="s">
        <v>3823</v>
      </c>
      <c r="D106" s="5"/>
      <c r="E106" s="5"/>
      <c r="F106" s="5"/>
      <c r="G106" s="5"/>
      <c r="H106" s="5"/>
      <c r="I106" s="5"/>
    </row>
    <row r="107" spans="1:9" ht="15" x14ac:dyDescent="0.2">
      <c r="A107" s="85" t="s">
        <v>157</v>
      </c>
      <c r="B107" s="85" t="s">
        <v>3826</v>
      </c>
      <c r="C107" s="87" t="s">
        <v>3827</v>
      </c>
      <c r="D107" s="5"/>
      <c r="E107" s="5"/>
      <c r="F107" s="5"/>
      <c r="G107" s="5"/>
      <c r="H107" s="5"/>
      <c r="I107" s="5"/>
    </row>
    <row r="108" spans="1:9" ht="15" x14ac:dyDescent="0.2">
      <c r="A108" s="85" t="s">
        <v>158</v>
      </c>
      <c r="B108" s="85" t="s">
        <v>3828</v>
      </c>
      <c r="C108" s="87" t="s">
        <v>3827</v>
      </c>
      <c r="D108" s="5"/>
      <c r="E108" s="5"/>
      <c r="F108" s="5"/>
      <c r="G108" s="5"/>
      <c r="H108" s="5"/>
      <c r="I108" s="5"/>
    </row>
    <row r="109" spans="1:9" ht="15" x14ac:dyDescent="0.2">
      <c r="A109" s="85" t="s">
        <v>159</v>
      </c>
      <c r="B109" s="85" t="s">
        <v>3829</v>
      </c>
      <c r="C109" s="87" t="s">
        <v>3830</v>
      </c>
      <c r="D109" s="5"/>
      <c r="E109" s="5"/>
      <c r="F109" s="5"/>
      <c r="G109" s="5"/>
      <c r="H109" s="5"/>
      <c r="I109" s="5"/>
    </row>
    <row r="110" spans="1:9" ht="15" x14ac:dyDescent="0.2">
      <c r="A110" s="85" t="s">
        <v>160</v>
      </c>
      <c r="B110" s="85" t="s">
        <v>3831</v>
      </c>
      <c r="C110" s="87" t="s">
        <v>3827</v>
      </c>
      <c r="D110" s="5"/>
      <c r="E110" s="5"/>
      <c r="F110" s="5"/>
      <c r="G110" s="5"/>
      <c r="H110" s="5"/>
      <c r="I110" s="5"/>
    </row>
    <row r="111" spans="1:9" ht="15" x14ac:dyDescent="0.2">
      <c r="A111" s="85" t="s">
        <v>161</v>
      </c>
      <c r="B111" s="86" t="s">
        <v>3832</v>
      </c>
      <c r="C111" s="87" t="s">
        <v>3833</v>
      </c>
      <c r="D111" s="5"/>
      <c r="E111" s="5"/>
      <c r="F111" s="5"/>
      <c r="G111" s="5"/>
      <c r="H111" s="5"/>
      <c r="I111" s="5"/>
    </row>
    <row r="112" spans="1:9" ht="15" x14ac:dyDescent="0.2">
      <c r="A112" s="85" t="s">
        <v>162</v>
      </c>
      <c r="B112" s="86" t="s">
        <v>3834</v>
      </c>
      <c r="C112" s="86" t="s">
        <v>3835</v>
      </c>
      <c r="D112" s="5"/>
      <c r="E112" s="5"/>
      <c r="F112" s="5"/>
      <c r="G112" s="5"/>
      <c r="H112" s="5"/>
      <c r="I112" s="5"/>
    </row>
    <row r="113" spans="1:9" ht="15" x14ac:dyDescent="0.2">
      <c r="A113" s="85" t="s">
        <v>163</v>
      </c>
      <c r="B113" s="86" t="s">
        <v>3836</v>
      </c>
      <c r="C113" s="86" t="s">
        <v>3837</v>
      </c>
      <c r="D113" s="5"/>
      <c r="E113" s="5"/>
      <c r="F113" s="5"/>
      <c r="G113" s="5"/>
      <c r="H113" s="5"/>
      <c r="I113" s="5"/>
    </row>
    <row r="114" spans="1:9" ht="15" x14ac:dyDescent="0.2">
      <c r="A114" s="85" t="s">
        <v>164</v>
      </c>
      <c r="B114" s="86" t="s">
        <v>3838</v>
      </c>
      <c r="C114" s="86" t="s">
        <v>3839</v>
      </c>
      <c r="D114" s="5"/>
      <c r="E114" s="5"/>
      <c r="F114" s="5"/>
      <c r="G114" s="5"/>
      <c r="H114" s="5"/>
      <c r="I114" s="5"/>
    </row>
    <row r="115" spans="1:9" ht="15" x14ac:dyDescent="0.2">
      <c r="A115" s="85" t="s">
        <v>165</v>
      </c>
      <c r="B115" s="86" t="s">
        <v>3840</v>
      </c>
      <c r="C115" s="86" t="s">
        <v>3841</v>
      </c>
      <c r="D115" s="5"/>
      <c r="E115" s="5"/>
      <c r="F115" s="5"/>
      <c r="G115" s="5"/>
      <c r="H115" s="5"/>
      <c r="I115" s="5"/>
    </row>
    <row r="116" spans="1:9" ht="15" x14ac:dyDescent="0.2">
      <c r="A116" s="85" t="s">
        <v>166</v>
      </c>
      <c r="B116" s="87" t="s">
        <v>3842</v>
      </c>
      <c r="C116" s="87" t="s">
        <v>3833</v>
      </c>
      <c r="D116" s="5"/>
      <c r="E116" s="5"/>
      <c r="F116" s="5"/>
      <c r="G116" s="5"/>
      <c r="H116" s="5"/>
      <c r="I116" s="5"/>
    </row>
    <row r="117" spans="1:9" ht="15" x14ac:dyDescent="0.2">
      <c r="A117" s="85" t="s">
        <v>167</v>
      </c>
      <c r="B117" s="86" t="s">
        <v>3840</v>
      </c>
      <c r="C117" s="87" t="s">
        <v>3843</v>
      </c>
      <c r="D117" s="5"/>
      <c r="E117" s="5"/>
      <c r="F117" s="5"/>
      <c r="G117" s="5"/>
      <c r="H117" s="5"/>
      <c r="I117" s="5"/>
    </row>
    <row r="118" spans="1:9" ht="15" x14ac:dyDescent="0.2">
      <c r="A118" s="85" t="s">
        <v>168</v>
      </c>
      <c r="B118" s="86" t="s">
        <v>3844</v>
      </c>
      <c r="C118" s="87" t="s">
        <v>3845</v>
      </c>
      <c r="D118" s="5"/>
      <c r="E118" s="5"/>
      <c r="F118" s="5"/>
      <c r="G118" s="5"/>
      <c r="H118" s="5"/>
      <c r="I118" s="5"/>
    </row>
    <row r="119" spans="1:9" ht="15" x14ac:dyDescent="0.2">
      <c r="A119" s="85" t="s">
        <v>170</v>
      </c>
      <c r="B119" s="86" t="s">
        <v>3846</v>
      </c>
      <c r="C119" s="87" t="s">
        <v>3847</v>
      </c>
      <c r="D119" s="5"/>
      <c r="E119" s="5"/>
      <c r="F119" s="5"/>
      <c r="G119" s="5"/>
      <c r="H119" s="5"/>
      <c r="I119" s="5"/>
    </row>
    <row r="120" spans="1:9" ht="15" x14ac:dyDescent="0.2">
      <c r="A120" s="85" t="s">
        <v>172</v>
      </c>
      <c r="B120" s="86" t="s">
        <v>3848</v>
      </c>
      <c r="C120" s="87" t="s">
        <v>3849</v>
      </c>
      <c r="D120" s="5"/>
      <c r="E120" s="5"/>
      <c r="F120" s="5"/>
      <c r="G120" s="5"/>
      <c r="H120" s="5"/>
      <c r="I120" s="5"/>
    </row>
    <row r="121" spans="1:9" ht="15" x14ac:dyDescent="0.2">
      <c r="A121" s="85" t="s">
        <v>173</v>
      </c>
      <c r="B121" s="87" t="s">
        <v>3850</v>
      </c>
      <c r="C121" s="87" t="s">
        <v>3843</v>
      </c>
      <c r="D121" s="5"/>
      <c r="E121" s="5"/>
      <c r="F121" s="5"/>
      <c r="G121" s="5"/>
      <c r="H121" s="5"/>
      <c r="I121" s="5"/>
    </row>
    <row r="122" spans="1:9" ht="15" x14ac:dyDescent="0.2">
      <c r="A122" s="85" t="s">
        <v>174</v>
      </c>
      <c r="B122" s="86" t="s">
        <v>3851</v>
      </c>
      <c r="C122" s="86" t="s">
        <v>3747</v>
      </c>
      <c r="D122" s="5"/>
      <c r="E122" s="5"/>
      <c r="F122" s="5"/>
      <c r="G122" s="5"/>
      <c r="H122" s="5"/>
      <c r="I122" s="5"/>
    </row>
    <row r="123" spans="1:9" ht="15" x14ac:dyDescent="0.2">
      <c r="A123" s="85" t="s">
        <v>175</v>
      </c>
      <c r="B123" s="86" t="s">
        <v>3852</v>
      </c>
      <c r="C123" s="86" t="s">
        <v>3747</v>
      </c>
      <c r="D123" s="5"/>
      <c r="E123" s="5"/>
      <c r="F123" s="5"/>
      <c r="G123" s="5"/>
      <c r="H123" s="5"/>
      <c r="I123" s="5"/>
    </row>
    <row r="124" spans="1:9" ht="15" x14ac:dyDescent="0.2">
      <c r="A124" s="85" t="s">
        <v>176</v>
      </c>
      <c r="B124" s="86" t="s">
        <v>3853</v>
      </c>
      <c r="C124" s="86" t="s">
        <v>3747</v>
      </c>
      <c r="D124" s="5"/>
      <c r="E124" s="5"/>
      <c r="F124" s="5"/>
      <c r="G124" s="5"/>
      <c r="H124" s="5"/>
      <c r="I124" s="5"/>
    </row>
    <row r="125" spans="1:9" ht="15" x14ac:dyDescent="0.2">
      <c r="A125" s="85" t="s">
        <v>177</v>
      </c>
      <c r="B125" s="87" t="s">
        <v>3854</v>
      </c>
      <c r="C125" s="87" t="s">
        <v>3747</v>
      </c>
      <c r="D125" s="5"/>
      <c r="E125" s="5"/>
      <c r="F125" s="5"/>
      <c r="G125" s="5"/>
      <c r="H125" s="5"/>
      <c r="I125" s="5"/>
    </row>
    <row r="126" spans="1:9" ht="15" x14ac:dyDescent="0.2">
      <c r="A126" s="85" t="s">
        <v>146</v>
      </c>
      <c r="B126" s="87" t="s">
        <v>3808</v>
      </c>
      <c r="C126" s="87" t="s">
        <v>1636</v>
      </c>
      <c r="D126" s="5"/>
      <c r="E126" s="5"/>
      <c r="F126" s="5"/>
      <c r="G126" s="5"/>
      <c r="H126" s="5"/>
      <c r="I126" s="5"/>
    </row>
    <row r="127" spans="1:9" ht="15" x14ac:dyDescent="0.2">
      <c r="A127" s="85" t="s">
        <v>179</v>
      </c>
      <c r="B127" s="87" t="s">
        <v>3855</v>
      </c>
      <c r="C127" s="87" t="s">
        <v>1636</v>
      </c>
      <c r="D127" s="5"/>
      <c r="E127" s="5"/>
      <c r="F127" s="5"/>
      <c r="G127" s="5"/>
      <c r="H127" s="5"/>
      <c r="I127" s="5"/>
    </row>
    <row r="128" spans="1:9" ht="15" x14ac:dyDescent="0.2">
      <c r="A128" s="85" t="s">
        <v>180</v>
      </c>
      <c r="B128" s="87" t="s">
        <v>3856</v>
      </c>
      <c r="C128" s="87" t="s">
        <v>3857</v>
      </c>
      <c r="D128" s="5"/>
      <c r="E128" s="5"/>
      <c r="F128" s="5"/>
      <c r="G128" s="5"/>
      <c r="H128" s="5"/>
      <c r="I128" s="5"/>
    </row>
    <row r="129" spans="1:9" ht="15" x14ac:dyDescent="0.2">
      <c r="A129" s="85" t="s">
        <v>181</v>
      </c>
      <c r="B129" s="87" t="s">
        <v>3858</v>
      </c>
      <c r="C129" s="87" t="s">
        <v>1636</v>
      </c>
      <c r="D129" s="5"/>
      <c r="E129" s="5"/>
      <c r="F129" s="5"/>
      <c r="G129" s="5"/>
      <c r="H129" s="5"/>
      <c r="I129" s="5"/>
    </row>
    <row r="130" spans="1:9" ht="15" x14ac:dyDescent="0.2">
      <c r="A130" s="85" t="s">
        <v>182</v>
      </c>
      <c r="B130" s="87" t="s">
        <v>3859</v>
      </c>
      <c r="C130" s="87" t="s">
        <v>1636</v>
      </c>
      <c r="D130" s="5"/>
      <c r="E130" s="5"/>
      <c r="F130" s="5"/>
      <c r="G130" s="5"/>
      <c r="H130" s="5"/>
      <c r="I130" s="5"/>
    </row>
    <row r="131" spans="1:9" ht="15" x14ac:dyDescent="0.2">
      <c r="A131" s="85" t="s">
        <v>183</v>
      </c>
      <c r="B131" s="87" t="s">
        <v>3860</v>
      </c>
      <c r="C131" s="87" t="s">
        <v>3857</v>
      </c>
      <c r="D131" s="5"/>
      <c r="E131" s="5"/>
      <c r="F131" s="5"/>
      <c r="G131" s="5"/>
      <c r="H131" s="5"/>
      <c r="I131" s="5"/>
    </row>
    <row r="132" spans="1:9" ht="15" x14ac:dyDescent="0.2">
      <c r="A132" s="85" t="s">
        <v>146</v>
      </c>
      <c r="B132" s="87" t="s">
        <v>3808</v>
      </c>
      <c r="C132" s="87" t="s">
        <v>1636</v>
      </c>
      <c r="D132" s="5"/>
      <c r="E132" s="5"/>
      <c r="F132" s="5"/>
      <c r="G132" s="5"/>
      <c r="H132" s="5"/>
      <c r="I132" s="5"/>
    </row>
    <row r="133" spans="1:9" ht="15" x14ac:dyDescent="0.2">
      <c r="A133" s="85" t="s">
        <v>184</v>
      </c>
      <c r="B133" s="87" t="s">
        <v>3861</v>
      </c>
      <c r="C133" s="88" t="s">
        <v>3862</v>
      </c>
      <c r="D133" s="5"/>
      <c r="E133" s="5"/>
      <c r="F133" s="5"/>
      <c r="G133" s="5"/>
      <c r="H133" s="5"/>
      <c r="I133" s="5"/>
    </row>
    <row r="134" spans="1:9" ht="15" x14ac:dyDescent="0.2">
      <c r="A134" s="85" t="s">
        <v>96</v>
      </c>
      <c r="B134" s="87" t="s">
        <v>3863</v>
      </c>
      <c r="C134" s="86" t="s">
        <v>3754</v>
      </c>
      <c r="D134" s="5"/>
      <c r="E134" s="5"/>
      <c r="F134" s="5"/>
      <c r="G134" s="5"/>
      <c r="H134" s="5"/>
      <c r="I134" s="5"/>
    </row>
    <row r="135" spans="1:9" ht="15" x14ac:dyDescent="0.2">
      <c r="A135" s="85" t="s">
        <v>97</v>
      </c>
      <c r="B135" s="87" t="s">
        <v>3791</v>
      </c>
      <c r="C135" s="87" t="s">
        <v>3728</v>
      </c>
      <c r="D135" s="5"/>
      <c r="E135" s="5"/>
      <c r="F135" s="5"/>
      <c r="G135" s="5"/>
      <c r="H135" s="5"/>
      <c r="I135" s="5"/>
    </row>
    <row r="136" spans="1:9" ht="15" x14ac:dyDescent="0.2">
      <c r="A136" s="85" t="s">
        <v>185</v>
      </c>
      <c r="B136" s="87" t="s">
        <v>3864</v>
      </c>
      <c r="C136" s="87" t="s">
        <v>1636</v>
      </c>
      <c r="D136" s="5"/>
      <c r="E136" s="5"/>
      <c r="F136" s="5"/>
      <c r="G136" s="5"/>
      <c r="H136" s="5"/>
      <c r="I136" s="5"/>
    </row>
    <row r="137" spans="1:9" ht="15" x14ac:dyDescent="0.2">
      <c r="A137" s="85" t="s">
        <v>78</v>
      </c>
      <c r="B137" s="87" t="s">
        <v>3773</v>
      </c>
      <c r="C137" s="87" t="s">
        <v>1636</v>
      </c>
      <c r="D137" s="5"/>
      <c r="E137" s="5"/>
      <c r="F137" s="5"/>
      <c r="G137" s="5"/>
      <c r="H137" s="5"/>
      <c r="I137" s="5"/>
    </row>
    <row r="138" spans="1:9" ht="15" x14ac:dyDescent="0.2">
      <c r="A138" s="85" t="s">
        <v>186</v>
      </c>
      <c r="B138" s="87" t="s">
        <v>3865</v>
      </c>
      <c r="C138" s="87" t="s">
        <v>3734</v>
      </c>
      <c r="D138" s="5"/>
      <c r="E138" s="5"/>
      <c r="F138" s="5"/>
      <c r="G138" s="5"/>
      <c r="H138" s="5"/>
      <c r="I138" s="5"/>
    </row>
    <row r="139" spans="1:9" ht="15" x14ac:dyDescent="0.2">
      <c r="A139" s="85" t="s">
        <v>187</v>
      </c>
      <c r="B139" s="87" t="s">
        <v>3735</v>
      </c>
      <c r="C139" s="87" t="s">
        <v>3734</v>
      </c>
      <c r="D139" s="5"/>
      <c r="E139" s="5"/>
      <c r="F139" s="5"/>
      <c r="G139" s="5"/>
      <c r="H139" s="5"/>
      <c r="I139" s="5"/>
    </row>
    <row r="140" spans="1:9" ht="15" x14ac:dyDescent="0.2">
      <c r="A140" s="85" t="s">
        <v>188</v>
      </c>
      <c r="B140" s="87" t="s">
        <v>3866</v>
      </c>
      <c r="C140" s="86" t="s">
        <v>1636</v>
      </c>
      <c r="D140" s="5"/>
      <c r="E140" s="5"/>
      <c r="F140" s="5"/>
      <c r="G140" s="5"/>
      <c r="H140" s="5"/>
      <c r="I140" s="5"/>
    </row>
    <row r="141" spans="1:9" ht="15" x14ac:dyDescent="0.2">
      <c r="A141" s="85" t="s">
        <v>93</v>
      </c>
      <c r="B141" s="87" t="s">
        <v>3786</v>
      </c>
      <c r="C141" s="88" t="s">
        <v>3867</v>
      </c>
      <c r="D141" s="5"/>
      <c r="E141" s="5"/>
      <c r="F141" s="5"/>
      <c r="G141" s="5"/>
      <c r="H141" s="5"/>
      <c r="I141" s="5"/>
    </row>
    <row r="142" spans="1:9" ht="15" x14ac:dyDescent="0.2">
      <c r="A142" s="85" t="s">
        <v>189</v>
      </c>
      <c r="B142" s="87" t="s">
        <v>3868</v>
      </c>
      <c r="C142" s="87" t="s">
        <v>1636</v>
      </c>
      <c r="D142" s="5"/>
      <c r="E142" s="5"/>
      <c r="F142" s="5"/>
      <c r="G142" s="5"/>
      <c r="H142" s="5"/>
      <c r="I142" s="5"/>
    </row>
    <row r="143" spans="1:9" ht="15" x14ac:dyDescent="0.2">
      <c r="A143" s="85" t="s">
        <v>26</v>
      </c>
      <c r="B143" s="87" t="s">
        <v>3716</v>
      </c>
      <c r="C143" s="86" t="s">
        <v>1636</v>
      </c>
      <c r="D143" s="5"/>
      <c r="E143" s="5"/>
      <c r="F143" s="5"/>
      <c r="G143" s="5"/>
      <c r="H143" s="5"/>
      <c r="I143" s="5"/>
    </row>
    <row r="144" spans="1:9" ht="15" x14ac:dyDescent="0.2">
      <c r="A144" s="85" t="s">
        <v>28</v>
      </c>
      <c r="B144" s="87" t="s">
        <v>3717</v>
      </c>
      <c r="C144" s="86" t="s">
        <v>1636</v>
      </c>
      <c r="D144" s="5"/>
      <c r="E144" s="5"/>
      <c r="F144" s="5"/>
      <c r="G144" s="5"/>
      <c r="H144" s="5"/>
      <c r="I144" s="5"/>
    </row>
    <row r="145" spans="1:9" ht="15" x14ac:dyDescent="0.2">
      <c r="A145" s="85" t="s">
        <v>29</v>
      </c>
      <c r="B145" s="87" t="s">
        <v>3718</v>
      </c>
      <c r="C145" s="86" t="s">
        <v>1636</v>
      </c>
      <c r="D145" s="5"/>
      <c r="E145" s="5"/>
      <c r="F145" s="5"/>
      <c r="G145" s="5"/>
      <c r="H145" s="5"/>
      <c r="I145" s="5"/>
    </row>
    <row r="146" spans="1:9" ht="15" x14ac:dyDescent="0.2">
      <c r="A146" s="85" t="s">
        <v>190</v>
      </c>
      <c r="B146" s="87" t="s">
        <v>3719</v>
      </c>
      <c r="C146" s="86" t="s">
        <v>1636</v>
      </c>
      <c r="D146" s="5"/>
      <c r="E146" s="5"/>
      <c r="F146" s="5"/>
      <c r="G146" s="5"/>
      <c r="H146" s="5"/>
      <c r="I146" s="5"/>
    </row>
    <row r="147" spans="1:9" ht="15" x14ac:dyDescent="0.2">
      <c r="A147" s="85" t="s">
        <v>32</v>
      </c>
      <c r="B147" s="87" t="s">
        <v>3720</v>
      </c>
      <c r="C147" s="86" t="s">
        <v>1636</v>
      </c>
      <c r="D147" s="5"/>
      <c r="E147" s="5"/>
      <c r="F147" s="5"/>
      <c r="G147" s="5"/>
      <c r="H147" s="5"/>
      <c r="I147" s="5"/>
    </row>
    <row r="148" spans="1:9" ht="15" x14ac:dyDescent="0.2">
      <c r="A148" s="85" t="s">
        <v>3697</v>
      </c>
      <c r="B148" s="87" t="s">
        <v>3869</v>
      </c>
      <c r="C148" s="87" t="s">
        <v>3870</v>
      </c>
      <c r="D148" s="5"/>
      <c r="E148" s="5"/>
      <c r="F148" s="5"/>
      <c r="G148" s="5"/>
      <c r="H148" s="5"/>
      <c r="I148" s="5"/>
    </row>
    <row r="149" spans="1:9" ht="15" x14ac:dyDescent="0.2">
      <c r="A149" s="85"/>
      <c r="B149" s="87"/>
      <c r="C149" s="87" t="s">
        <v>3871</v>
      </c>
      <c r="D149" s="5"/>
      <c r="E149" s="5"/>
      <c r="F149" s="5"/>
      <c r="G149" s="5"/>
      <c r="H149" s="5"/>
      <c r="I149" s="5"/>
    </row>
    <row r="150" spans="1:9" ht="15" x14ac:dyDescent="0.2">
      <c r="A150" s="85"/>
      <c r="B150" s="87"/>
      <c r="C150" s="87" t="s">
        <v>3872</v>
      </c>
      <c r="D150" s="5"/>
      <c r="E150" s="5"/>
      <c r="F150" s="5"/>
      <c r="G150" s="5"/>
      <c r="H150" s="5"/>
      <c r="I150" s="5"/>
    </row>
    <row r="151" spans="1:9" x14ac:dyDescent="0.15">
      <c r="A151" s="3"/>
      <c r="B151" s="6"/>
      <c r="C151" s="5"/>
      <c r="D151" s="5"/>
      <c r="E151" s="5"/>
      <c r="F151" s="5"/>
      <c r="G151" s="5"/>
      <c r="H151" s="5"/>
      <c r="I151" s="5"/>
    </row>
    <row r="152" spans="1:9" x14ac:dyDescent="0.15">
      <c r="A152" s="3"/>
      <c r="B152" s="6"/>
      <c r="C152" s="5"/>
      <c r="D152" s="5"/>
      <c r="E152" s="5"/>
      <c r="F152" s="5"/>
      <c r="G152" s="5"/>
      <c r="H152" s="5"/>
      <c r="I152" s="5"/>
    </row>
    <row r="153" spans="1:9" x14ac:dyDescent="0.15">
      <c r="A153" s="3"/>
      <c r="B153" s="5"/>
      <c r="C153" s="5"/>
      <c r="D153" s="5"/>
      <c r="E153" s="5"/>
      <c r="F153" s="5"/>
      <c r="G153" s="5"/>
      <c r="H153" s="5"/>
      <c r="I153" s="5"/>
    </row>
    <row r="154" spans="1:9" x14ac:dyDescent="0.15">
      <c r="A154" s="3"/>
      <c r="B154" s="5"/>
      <c r="C154" s="5"/>
      <c r="D154" s="5"/>
      <c r="E154" s="5"/>
      <c r="F154" s="5"/>
      <c r="G154" s="5"/>
      <c r="H154" s="5"/>
      <c r="I154" s="5"/>
    </row>
    <row r="155" spans="1:9" x14ac:dyDescent="0.15">
      <c r="A155" s="3"/>
      <c r="B155" s="5"/>
      <c r="C155" s="5"/>
      <c r="D155" s="5"/>
      <c r="E155" s="5"/>
      <c r="F155" s="5"/>
      <c r="G155" s="5"/>
      <c r="H155" s="5"/>
      <c r="I155" s="5"/>
    </row>
    <row r="156" spans="1:9" x14ac:dyDescent="0.15">
      <c r="A156" s="3"/>
      <c r="B156" s="5"/>
      <c r="C156" s="5"/>
      <c r="D156" s="5"/>
      <c r="E156" s="5"/>
      <c r="F156" s="5"/>
      <c r="G156" s="5"/>
      <c r="H156" s="5"/>
      <c r="I156" s="5"/>
    </row>
    <row r="157" spans="1:9" x14ac:dyDescent="0.15">
      <c r="A157" s="3"/>
      <c r="B157" s="5"/>
      <c r="C157" s="5"/>
      <c r="D157" s="5"/>
      <c r="E157" s="5"/>
      <c r="F157" s="5"/>
      <c r="G157" s="5"/>
      <c r="H157" s="5"/>
      <c r="I157" s="5"/>
    </row>
    <row r="158" spans="1:9" x14ac:dyDescent="0.15">
      <c r="A158" s="3"/>
      <c r="B158" s="5"/>
      <c r="C158" s="5"/>
      <c r="D158" s="5"/>
      <c r="E158" s="5"/>
      <c r="F158" s="5"/>
      <c r="G158" s="5"/>
      <c r="H158" s="5"/>
      <c r="I158" s="5"/>
    </row>
    <row r="159" spans="1:9" x14ac:dyDescent="0.15">
      <c r="A159" s="3"/>
      <c r="B159" s="5"/>
      <c r="C159" s="5"/>
      <c r="D159" s="5"/>
      <c r="E159" s="5"/>
      <c r="F159" s="5"/>
      <c r="G159" s="5"/>
      <c r="H159" s="5"/>
      <c r="I159" s="5"/>
    </row>
    <row r="160" spans="1:9" x14ac:dyDescent="0.15">
      <c r="A160" s="3"/>
      <c r="B160" s="5"/>
      <c r="C160" s="5"/>
      <c r="D160" s="5"/>
      <c r="E160" s="5"/>
      <c r="F160" s="5"/>
      <c r="G160" s="5"/>
      <c r="H160" s="5"/>
      <c r="I160" s="5"/>
    </row>
    <row r="161" spans="1:9" x14ac:dyDescent="0.15">
      <c r="A161" s="3"/>
      <c r="B161" s="5"/>
      <c r="C161" s="5"/>
      <c r="D161" s="5"/>
      <c r="E161" s="5"/>
      <c r="F161" s="5"/>
      <c r="G161" s="5"/>
      <c r="H161" s="5"/>
      <c r="I161" s="5"/>
    </row>
    <row r="162" spans="1:9" x14ac:dyDescent="0.15">
      <c r="A162" s="3"/>
      <c r="B162" s="5"/>
      <c r="C162" s="5"/>
      <c r="D162" s="5"/>
      <c r="E162" s="5"/>
      <c r="F162" s="5"/>
      <c r="G162" s="5"/>
      <c r="H162" s="5"/>
      <c r="I162" s="5"/>
    </row>
    <row r="163" spans="1:9" x14ac:dyDescent="0.15">
      <c r="A163" s="3"/>
      <c r="B163" s="5"/>
      <c r="C163" s="5"/>
      <c r="D163" s="5"/>
      <c r="E163" s="5"/>
      <c r="F163" s="5"/>
      <c r="G163" s="5"/>
      <c r="H163" s="5"/>
      <c r="I163" s="5"/>
    </row>
    <row r="164" spans="1:9" x14ac:dyDescent="0.15">
      <c r="A164" s="3"/>
      <c r="B164" s="5"/>
      <c r="C164" s="5"/>
      <c r="D164" s="5"/>
      <c r="E164" s="5"/>
      <c r="F164" s="5"/>
      <c r="G164" s="5"/>
      <c r="H164" s="5"/>
      <c r="I164" s="5"/>
    </row>
    <row r="165" spans="1:9" x14ac:dyDescent="0.15">
      <c r="A165" s="3"/>
      <c r="B165" s="5"/>
      <c r="C165" s="5"/>
      <c r="D165" s="5"/>
      <c r="E165" s="5"/>
      <c r="F165" s="5"/>
      <c r="G165" s="5"/>
      <c r="H165" s="5"/>
      <c r="I165" s="5"/>
    </row>
    <row r="166" spans="1:9" x14ac:dyDescent="0.15">
      <c r="A166" s="3"/>
      <c r="B166" s="5"/>
      <c r="C166" s="5"/>
      <c r="D166" s="5"/>
      <c r="E166" s="5"/>
      <c r="F166" s="5"/>
      <c r="G166" s="5"/>
      <c r="H166" s="5"/>
      <c r="I166" s="5"/>
    </row>
    <row r="167" spans="1:9" x14ac:dyDescent="0.15">
      <c r="A167" s="3"/>
      <c r="B167" s="5"/>
      <c r="C167" s="5"/>
      <c r="D167" s="5"/>
      <c r="E167" s="5"/>
      <c r="F167" s="5"/>
      <c r="G167" s="5"/>
      <c r="H167" s="5"/>
      <c r="I167" s="5"/>
    </row>
    <row r="168" spans="1:9" x14ac:dyDescent="0.15">
      <c r="A168" s="3"/>
      <c r="B168" s="5"/>
      <c r="C168" s="5"/>
      <c r="D168" s="5"/>
      <c r="E168" s="5"/>
      <c r="F168" s="5"/>
      <c r="G168" s="5"/>
      <c r="H168" s="5"/>
      <c r="I168" s="5"/>
    </row>
    <row r="169" spans="1:9" x14ac:dyDescent="0.15">
      <c r="A169" s="3"/>
      <c r="B169" s="5"/>
      <c r="C169" s="5"/>
      <c r="D169" s="5"/>
      <c r="E169" s="5"/>
      <c r="F169" s="5"/>
      <c r="G169" s="5"/>
      <c r="H169" s="5"/>
      <c r="I169" s="5"/>
    </row>
    <row r="170" spans="1:9" x14ac:dyDescent="0.15">
      <c r="A170" s="3"/>
      <c r="B170" s="5"/>
      <c r="C170" s="5"/>
      <c r="D170" s="5"/>
      <c r="E170" s="5"/>
      <c r="F170" s="5"/>
      <c r="G170" s="5"/>
      <c r="H170" s="5"/>
      <c r="I170" s="5"/>
    </row>
    <row r="171" spans="1:9" x14ac:dyDescent="0.15">
      <c r="A171" s="3"/>
      <c r="B171" s="5"/>
      <c r="C171" s="5"/>
      <c r="D171" s="5"/>
      <c r="E171" s="5"/>
      <c r="F171" s="5"/>
      <c r="G171" s="5"/>
      <c r="H171" s="5"/>
      <c r="I171" s="5"/>
    </row>
    <row r="172" spans="1:9" x14ac:dyDescent="0.15">
      <c r="A172" s="3"/>
      <c r="B172" s="5"/>
      <c r="C172" s="5"/>
      <c r="D172" s="5"/>
      <c r="E172" s="5"/>
      <c r="F172" s="5"/>
      <c r="G172" s="5"/>
      <c r="H172" s="5"/>
      <c r="I172" s="5"/>
    </row>
    <row r="173" spans="1:9" x14ac:dyDescent="0.15">
      <c r="A173" s="3"/>
      <c r="B173" s="5"/>
      <c r="C173" s="5"/>
      <c r="D173" s="5"/>
      <c r="E173" s="5"/>
      <c r="F173" s="5"/>
      <c r="G173" s="5"/>
      <c r="H173" s="5"/>
      <c r="I173" s="5"/>
    </row>
    <row r="174" spans="1:9" x14ac:dyDescent="0.15">
      <c r="A174" s="3"/>
      <c r="B174" s="5"/>
      <c r="C174" s="5"/>
      <c r="D174" s="5"/>
      <c r="E174" s="5"/>
      <c r="F174" s="5"/>
      <c r="G174" s="5"/>
      <c r="H174" s="5"/>
      <c r="I174" s="5"/>
    </row>
    <row r="175" spans="1:9" x14ac:dyDescent="0.15">
      <c r="A175" s="3"/>
      <c r="B175" s="5"/>
      <c r="C175" s="5"/>
      <c r="D175" s="5"/>
      <c r="E175" s="5"/>
      <c r="F175" s="5"/>
      <c r="G175" s="5"/>
      <c r="H175" s="5"/>
      <c r="I175" s="5"/>
    </row>
    <row r="176" spans="1:9" x14ac:dyDescent="0.15">
      <c r="A176" s="3"/>
      <c r="B176" s="5"/>
      <c r="C176" s="5"/>
      <c r="D176" s="5"/>
      <c r="E176" s="5"/>
      <c r="F176" s="5"/>
      <c r="G176" s="5"/>
      <c r="H176" s="5"/>
      <c r="I176" s="5"/>
    </row>
    <row r="177" spans="1:9" x14ac:dyDescent="0.15">
      <c r="A177" s="3"/>
      <c r="B177" s="5"/>
      <c r="C177" s="5"/>
      <c r="D177" s="5"/>
      <c r="E177" s="5"/>
      <c r="F177" s="5"/>
      <c r="G177" s="5"/>
      <c r="H177" s="5"/>
      <c r="I177" s="5"/>
    </row>
    <row r="178" spans="1:9" x14ac:dyDescent="0.15">
      <c r="A178" s="3"/>
      <c r="B178" s="5"/>
      <c r="C178" s="5"/>
      <c r="D178" s="5"/>
      <c r="E178" s="5"/>
      <c r="F178" s="5"/>
      <c r="G178" s="5"/>
      <c r="H178" s="5"/>
      <c r="I178" s="5"/>
    </row>
    <row r="179" spans="1:9" x14ac:dyDescent="0.15">
      <c r="A179" s="3"/>
      <c r="B179" s="5"/>
      <c r="C179" s="5"/>
      <c r="D179" s="5"/>
      <c r="E179" s="5"/>
      <c r="F179" s="5"/>
      <c r="G179" s="5"/>
      <c r="H179" s="5"/>
      <c r="I179" s="5"/>
    </row>
    <row r="180" spans="1:9" x14ac:dyDescent="0.15">
      <c r="A180" s="3"/>
      <c r="B180" s="5"/>
      <c r="C180" s="5"/>
      <c r="D180" s="5"/>
      <c r="E180" s="5"/>
      <c r="F180" s="5"/>
      <c r="G180" s="5"/>
      <c r="H180" s="5"/>
      <c r="I180" s="5"/>
    </row>
    <row r="181" spans="1:9" x14ac:dyDescent="0.15">
      <c r="A181" s="3"/>
      <c r="B181" s="5"/>
      <c r="C181" s="5"/>
      <c r="D181" s="5"/>
      <c r="E181" s="5"/>
      <c r="F181" s="5"/>
      <c r="G181" s="5"/>
      <c r="H181" s="5"/>
      <c r="I181" s="5"/>
    </row>
    <row r="182" spans="1:9" x14ac:dyDescent="0.15">
      <c r="A182" s="3"/>
      <c r="B182" s="5"/>
      <c r="C182" s="5"/>
      <c r="D182" s="5"/>
      <c r="E182" s="5"/>
      <c r="F182" s="5"/>
      <c r="G182" s="5"/>
      <c r="H182" s="5"/>
      <c r="I182" s="5"/>
    </row>
    <row r="183" spans="1:9" x14ac:dyDescent="0.15">
      <c r="A183" s="3"/>
      <c r="B183" s="5"/>
      <c r="C183" s="5"/>
      <c r="D183" s="5"/>
      <c r="E183" s="5"/>
      <c r="F183" s="5"/>
      <c r="G183" s="5"/>
      <c r="H183" s="5"/>
      <c r="I183" s="5"/>
    </row>
    <row r="184" spans="1:9" x14ac:dyDescent="0.15">
      <c r="A184" s="3"/>
      <c r="B184" s="5"/>
      <c r="C184" s="5"/>
      <c r="D184" s="5"/>
      <c r="E184" s="5"/>
      <c r="F184" s="5"/>
      <c r="G184" s="5"/>
      <c r="H184" s="5"/>
      <c r="I184" s="5"/>
    </row>
    <row r="185" spans="1:9" x14ac:dyDescent="0.15">
      <c r="A185" s="3"/>
      <c r="B185" s="5"/>
      <c r="C185" s="5"/>
      <c r="D185" s="5"/>
      <c r="E185" s="5"/>
      <c r="F185" s="5"/>
      <c r="G185" s="5"/>
      <c r="H185" s="5"/>
      <c r="I185" s="5"/>
    </row>
    <row r="186" spans="1:9" x14ac:dyDescent="0.15">
      <c r="A186" s="3"/>
      <c r="B186" s="5"/>
      <c r="C186" s="5"/>
      <c r="D186" s="5"/>
      <c r="E186" s="5"/>
      <c r="F186" s="5"/>
      <c r="G186" s="5"/>
      <c r="H186" s="5"/>
      <c r="I186" s="5"/>
    </row>
    <row r="187" spans="1:9" x14ac:dyDescent="0.15">
      <c r="A187" s="3"/>
      <c r="B187" s="5"/>
      <c r="C187" s="5"/>
      <c r="D187" s="5"/>
      <c r="E187" s="5"/>
      <c r="F187" s="5"/>
      <c r="G187" s="5"/>
      <c r="H187" s="5"/>
      <c r="I187" s="5"/>
    </row>
    <row r="188" spans="1:9" x14ac:dyDescent="0.15">
      <c r="A188" s="3"/>
      <c r="B188" s="5"/>
      <c r="C188" s="5"/>
      <c r="D188" s="5"/>
      <c r="E188" s="5"/>
      <c r="F188" s="5"/>
      <c r="G188" s="5"/>
      <c r="H188" s="5"/>
      <c r="I188" s="5"/>
    </row>
    <row r="189" spans="1:9" x14ac:dyDescent="0.15">
      <c r="A189" s="3"/>
      <c r="B189" s="5"/>
      <c r="C189" s="5"/>
      <c r="D189" s="5"/>
      <c r="E189" s="5"/>
      <c r="F189" s="5"/>
      <c r="G189" s="5"/>
      <c r="H189" s="5"/>
      <c r="I189" s="5"/>
    </row>
    <row r="190" spans="1:9" x14ac:dyDescent="0.15">
      <c r="A190" s="3"/>
      <c r="B190" s="5"/>
      <c r="C190" s="5"/>
      <c r="D190" s="5"/>
      <c r="E190" s="5"/>
      <c r="F190" s="5"/>
      <c r="G190" s="5"/>
      <c r="H190" s="5"/>
      <c r="I190" s="5"/>
    </row>
    <row r="191" spans="1:9" x14ac:dyDescent="0.15">
      <c r="A191" s="3"/>
      <c r="B191" s="5"/>
      <c r="C191" s="5"/>
      <c r="D191" s="5"/>
      <c r="E191" s="5"/>
      <c r="F191" s="5"/>
      <c r="G191" s="5"/>
      <c r="H191" s="5"/>
      <c r="I191" s="5"/>
    </row>
    <row r="192" spans="1:9" x14ac:dyDescent="0.15">
      <c r="A192" s="3"/>
      <c r="B192" s="5"/>
      <c r="C192" s="5"/>
      <c r="D192" s="5"/>
      <c r="E192" s="5"/>
      <c r="F192" s="5"/>
      <c r="G192" s="5"/>
      <c r="H192" s="5"/>
      <c r="I192" s="5"/>
    </row>
    <row r="193" spans="1:9" x14ac:dyDescent="0.15">
      <c r="A193" s="3"/>
      <c r="B193" s="5"/>
      <c r="C193" s="5"/>
      <c r="D193" s="5"/>
      <c r="E193" s="5"/>
      <c r="F193" s="5"/>
      <c r="G193" s="5"/>
      <c r="H193" s="5"/>
      <c r="I193" s="5"/>
    </row>
    <row r="194" spans="1:9" x14ac:dyDescent="0.15">
      <c r="A194" s="3"/>
      <c r="B194" s="5"/>
      <c r="C194" s="5"/>
      <c r="D194" s="5"/>
      <c r="E194" s="5"/>
      <c r="F194" s="5"/>
      <c r="G194" s="5"/>
      <c r="H194" s="5"/>
      <c r="I194" s="5"/>
    </row>
    <row r="195" spans="1:9" x14ac:dyDescent="0.15">
      <c r="A195" s="3"/>
      <c r="B195" s="5"/>
      <c r="C195" s="5"/>
      <c r="D195" s="5"/>
      <c r="E195" s="5"/>
      <c r="F195" s="5"/>
      <c r="G195" s="5"/>
      <c r="H195" s="5"/>
      <c r="I195" s="5"/>
    </row>
    <row r="196" spans="1:9" x14ac:dyDescent="0.15">
      <c r="A196" s="3"/>
      <c r="B196" s="5"/>
      <c r="C196" s="5"/>
      <c r="D196" s="5"/>
      <c r="E196" s="5"/>
      <c r="F196" s="5"/>
      <c r="G196" s="5"/>
      <c r="H196" s="5"/>
      <c r="I196" s="5"/>
    </row>
    <row r="197" spans="1:9" x14ac:dyDescent="0.15">
      <c r="A197" s="3"/>
      <c r="B197" s="5"/>
      <c r="C197" s="5"/>
      <c r="D197" s="5"/>
      <c r="E197" s="5"/>
      <c r="F197" s="5"/>
      <c r="G197" s="5"/>
      <c r="H197" s="5"/>
      <c r="I197" s="5"/>
    </row>
    <row r="198" spans="1:9" x14ac:dyDescent="0.15">
      <c r="A198" s="3"/>
      <c r="B198" s="5"/>
      <c r="C198" s="5"/>
      <c r="D198" s="5"/>
      <c r="E198" s="5"/>
      <c r="F198" s="5"/>
      <c r="G198" s="5"/>
      <c r="H198" s="5"/>
      <c r="I198" s="5"/>
    </row>
    <row r="199" spans="1:9" x14ac:dyDescent="0.15">
      <c r="A199" s="5"/>
      <c r="B199" s="5"/>
      <c r="C199" s="5"/>
      <c r="D199" s="5"/>
      <c r="E199" s="5"/>
      <c r="F199" s="5"/>
      <c r="G199" s="5"/>
      <c r="H199" s="5"/>
      <c r="I199" s="5"/>
    </row>
    <row r="200" spans="1:9" x14ac:dyDescent="0.15">
      <c r="A200" s="5"/>
      <c r="B200" s="5"/>
      <c r="C200" s="5"/>
      <c r="D200" s="5"/>
      <c r="E200" s="5"/>
      <c r="F200" s="5"/>
      <c r="G200" s="5"/>
      <c r="H200" s="5"/>
      <c r="I200" s="5"/>
    </row>
    <row r="201" spans="1:9" x14ac:dyDescent="0.15">
      <c r="A201" s="5"/>
      <c r="B201" s="5"/>
      <c r="C201" s="5"/>
      <c r="D201" s="5"/>
      <c r="E201" s="5"/>
      <c r="F201" s="5"/>
      <c r="G201" s="5"/>
      <c r="H201" s="5"/>
      <c r="I201" s="5"/>
    </row>
    <row r="202" spans="1:9" x14ac:dyDescent="0.15">
      <c r="A202" s="5"/>
      <c r="B202" s="5"/>
      <c r="C202" s="5"/>
      <c r="D202" s="5"/>
      <c r="E202" s="5"/>
      <c r="F202" s="5"/>
      <c r="G202" s="5"/>
      <c r="H202" s="5"/>
      <c r="I202" s="5"/>
    </row>
    <row r="203" spans="1:9" x14ac:dyDescent="0.15">
      <c r="A203" s="5"/>
      <c r="B203" s="5"/>
      <c r="C203" s="5"/>
      <c r="D203" s="5"/>
      <c r="E203" s="5"/>
      <c r="F203" s="5"/>
      <c r="G203" s="5"/>
      <c r="H203" s="5"/>
      <c r="I203" s="5"/>
    </row>
    <row r="204" spans="1:9" x14ac:dyDescent="0.15">
      <c r="A204" s="5"/>
      <c r="B204" s="5"/>
      <c r="C204" s="5"/>
      <c r="D204" s="5"/>
      <c r="E204" s="5"/>
      <c r="F204" s="5"/>
      <c r="G204" s="5"/>
      <c r="H204" s="5"/>
      <c r="I204" s="5"/>
    </row>
    <row r="205" spans="1:9" x14ac:dyDescent="0.15">
      <c r="A205" s="5"/>
      <c r="B205" s="5"/>
      <c r="C205" s="5"/>
      <c r="D205" s="5"/>
      <c r="E205" s="5"/>
      <c r="F205" s="5"/>
      <c r="G205" s="5"/>
      <c r="H205" s="5"/>
      <c r="I205" s="5"/>
    </row>
    <row r="206" spans="1:9" x14ac:dyDescent="0.15">
      <c r="A206" s="5"/>
      <c r="B206" s="5"/>
      <c r="C206" s="5"/>
      <c r="D206" s="5"/>
      <c r="E206" s="5"/>
      <c r="F206" s="5"/>
      <c r="G206" s="5"/>
      <c r="H206" s="5"/>
      <c r="I206" s="5"/>
    </row>
    <row r="207" spans="1:9" x14ac:dyDescent="0.15">
      <c r="A207" s="5"/>
      <c r="B207" s="5"/>
      <c r="C207" s="5"/>
      <c r="D207" s="5"/>
      <c r="E207" s="5"/>
      <c r="F207" s="5"/>
      <c r="G207" s="5"/>
      <c r="H207" s="5"/>
      <c r="I207" s="5"/>
    </row>
    <row r="208" spans="1:9" x14ac:dyDescent="0.15">
      <c r="A208" s="5"/>
      <c r="B208" s="5"/>
      <c r="C208" s="5"/>
      <c r="D208" s="5"/>
      <c r="E208" s="5"/>
      <c r="F208" s="5"/>
      <c r="G208" s="5"/>
      <c r="H208" s="5"/>
      <c r="I208" s="5"/>
    </row>
    <row r="209" spans="1:9" x14ac:dyDescent="0.15">
      <c r="A209" s="5"/>
      <c r="B209" s="5"/>
      <c r="C209" s="5"/>
      <c r="D209" s="5"/>
      <c r="E209" s="5"/>
      <c r="F209" s="5"/>
      <c r="G209" s="5"/>
      <c r="H209" s="5"/>
      <c r="I209" s="5"/>
    </row>
    <row r="210" spans="1:9" x14ac:dyDescent="0.15">
      <c r="A210" s="5"/>
      <c r="B210" s="5"/>
      <c r="C210" s="5"/>
      <c r="D210" s="5"/>
      <c r="E210" s="5"/>
      <c r="F210" s="5"/>
      <c r="G210" s="5"/>
      <c r="H210" s="5"/>
      <c r="I210" s="5"/>
    </row>
    <row r="211" spans="1:9" x14ac:dyDescent="0.15">
      <c r="A211" s="5"/>
      <c r="B211" s="5"/>
      <c r="C211" s="5"/>
      <c r="D211" s="5"/>
      <c r="E211" s="5"/>
      <c r="F211" s="5"/>
      <c r="G211" s="5"/>
      <c r="H211" s="5"/>
      <c r="I211" s="5"/>
    </row>
    <row r="212" spans="1:9" x14ac:dyDescent="0.15">
      <c r="A212" s="5"/>
      <c r="B212" s="5"/>
      <c r="C212" s="5"/>
      <c r="D212" s="5"/>
      <c r="E212" s="5"/>
      <c r="F212" s="5"/>
      <c r="G212" s="5"/>
      <c r="H212" s="5"/>
      <c r="I212" s="5"/>
    </row>
    <row r="213" spans="1:9" x14ac:dyDescent="0.15">
      <c r="A213" s="5"/>
      <c r="B213" s="5"/>
      <c r="C213" s="5"/>
      <c r="D213" s="5"/>
      <c r="E213" s="5"/>
      <c r="F213" s="5"/>
      <c r="G213" s="5"/>
      <c r="H213" s="5"/>
      <c r="I213" s="5"/>
    </row>
    <row r="214" spans="1:9" x14ac:dyDescent="0.15">
      <c r="A214" s="5"/>
      <c r="B214" s="5"/>
      <c r="C214" s="5"/>
      <c r="D214" s="5"/>
      <c r="E214" s="5"/>
      <c r="F214" s="5"/>
      <c r="G214" s="5"/>
      <c r="H214" s="5"/>
      <c r="I214" s="5"/>
    </row>
    <row r="215" spans="1:9" x14ac:dyDescent="0.15">
      <c r="A215" s="5"/>
      <c r="B215" s="5"/>
      <c r="C215" s="5"/>
      <c r="D215" s="5"/>
      <c r="E215" s="5"/>
      <c r="F215" s="5"/>
      <c r="G215" s="5"/>
      <c r="H215" s="5"/>
      <c r="I215" s="5"/>
    </row>
    <row r="216" spans="1:9" x14ac:dyDescent="0.15">
      <c r="A216" s="5"/>
      <c r="B216" s="5"/>
      <c r="C216" s="5"/>
      <c r="D216" s="5"/>
      <c r="E216" s="5"/>
      <c r="F216" s="5"/>
      <c r="G216" s="5"/>
      <c r="H216" s="5"/>
      <c r="I216" s="5"/>
    </row>
    <row r="217" spans="1:9" x14ac:dyDescent="0.15">
      <c r="A217" s="5"/>
      <c r="B217" s="5"/>
      <c r="C217" s="5"/>
      <c r="D217" s="5"/>
      <c r="E217" s="5"/>
      <c r="F217" s="5"/>
      <c r="G217" s="5"/>
      <c r="H217" s="5"/>
      <c r="I217" s="5"/>
    </row>
    <row r="218" spans="1:9" x14ac:dyDescent="0.15">
      <c r="A218" s="5"/>
      <c r="B218" s="5"/>
      <c r="C218" s="5"/>
      <c r="D218" s="5"/>
      <c r="E218" s="5"/>
      <c r="F218" s="5"/>
      <c r="G218" s="5"/>
      <c r="H218" s="5"/>
      <c r="I218" s="5"/>
    </row>
    <row r="219" spans="1:9" x14ac:dyDescent="0.15">
      <c r="A219" s="5"/>
      <c r="B219" s="5"/>
      <c r="C219" s="5"/>
      <c r="D219" s="5"/>
      <c r="E219" s="5"/>
      <c r="F219" s="5"/>
      <c r="G219" s="5"/>
      <c r="H219" s="5"/>
      <c r="I219" s="5"/>
    </row>
    <row r="220" spans="1:9" x14ac:dyDescent="0.15">
      <c r="A220" s="5"/>
      <c r="B220" s="5"/>
      <c r="C220" s="5"/>
      <c r="D220" s="5"/>
      <c r="E220" s="5"/>
      <c r="F220" s="5"/>
      <c r="G220" s="5"/>
      <c r="H220" s="5"/>
      <c r="I220" s="5"/>
    </row>
    <row r="221" spans="1:9" x14ac:dyDescent="0.15">
      <c r="A221" s="5"/>
      <c r="B221" s="5"/>
      <c r="C221" s="5"/>
      <c r="D221" s="5"/>
      <c r="E221" s="5"/>
      <c r="F221" s="5"/>
      <c r="G221" s="5"/>
      <c r="H221" s="5"/>
      <c r="I221" s="5"/>
    </row>
    <row r="222" spans="1:9" x14ac:dyDescent="0.15">
      <c r="A222" s="5"/>
      <c r="B222" s="5"/>
      <c r="C222" s="5"/>
      <c r="D222" s="5"/>
      <c r="E222" s="5"/>
      <c r="F222" s="5"/>
      <c r="G222" s="5"/>
      <c r="H222" s="5"/>
      <c r="I222" s="5"/>
    </row>
    <row r="223" spans="1:9" x14ac:dyDescent="0.15">
      <c r="A223" s="5"/>
      <c r="B223" s="5"/>
      <c r="C223" s="5"/>
      <c r="D223" s="5"/>
      <c r="E223" s="5"/>
      <c r="F223" s="5"/>
      <c r="G223" s="5"/>
      <c r="H223" s="5"/>
      <c r="I223" s="5"/>
    </row>
    <row r="224" spans="1:9" x14ac:dyDescent="0.15">
      <c r="A224" s="5"/>
      <c r="B224" s="5"/>
      <c r="C224" s="5"/>
      <c r="D224" s="5"/>
      <c r="E224" s="5"/>
      <c r="F224" s="5"/>
      <c r="G224" s="5"/>
      <c r="H224" s="5"/>
      <c r="I224" s="5"/>
    </row>
    <row r="225" spans="1:9" x14ac:dyDescent="0.15">
      <c r="A225" s="5"/>
      <c r="B225" s="5"/>
      <c r="C225" s="5"/>
      <c r="D225" s="5"/>
      <c r="E225" s="5"/>
      <c r="F225" s="5"/>
      <c r="G225" s="5"/>
      <c r="H225" s="5"/>
      <c r="I225" s="5"/>
    </row>
    <row r="226" spans="1:9" x14ac:dyDescent="0.15">
      <c r="A226" s="5"/>
      <c r="B226" s="5"/>
      <c r="C226" s="5"/>
      <c r="D226" s="5"/>
      <c r="E226" s="5"/>
      <c r="F226" s="5"/>
      <c r="G226" s="5"/>
      <c r="H226" s="5"/>
      <c r="I226" s="5"/>
    </row>
    <row r="227" spans="1:9" x14ac:dyDescent="0.15">
      <c r="A227" s="5"/>
      <c r="B227" s="5"/>
      <c r="C227" s="5"/>
      <c r="D227" s="5"/>
      <c r="E227" s="5"/>
      <c r="F227" s="5"/>
      <c r="G227" s="5"/>
      <c r="H227" s="5"/>
      <c r="I227" s="5"/>
    </row>
    <row r="228" spans="1:9" x14ac:dyDescent="0.15">
      <c r="A228" s="5"/>
      <c r="B228" s="5"/>
      <c r="C228" s="5"/>
      <c r="D228" s="5"/>
      <c r="E228" s="5"/>
      <c r="F228" s="5"/>
      <c r="G228" s="5"/>
      <c r="H228" s="5"/>
      <c r="I228" s="5"/>
    </row>
    <row r="229" spans="1:9" x14ac:dyDescent="0.15">
      <c r="A229" s="5"/>
      <c r="B229" s="5"/>
      <c r="C229" s="5"/>
      <c r="D229" s="5"/>
      <c r="E229" s="5"/>
      <c r="F229" s="5"/>
      <c r="G229" s="5"/>
      <c r="H229" s="5"/>
      <c r="I229" s="5"/>
    </row>
    <row r="230" spans="1:9" x14ac:dyDescent="0.15">
      <c r="A230" s="5"/>
      <c r="B230" s="5"/>
      <c r="C230" s="5"/>
      <c r="D230" s="5"/>
      <c r="E230" s="5"/>
      <c r="F230" s="5"/>
      <c r="G230" s="5"/>
      <c r="H230" s="5"/>
      <c r="I230" s="5"/>
    </row>
    <row r="231" spans="1:9" x14ac:dyDescent="0.15">
      <c r="A231" s="5"/>
      <c r="B231" s="5"/>
      <c r="C231" s="5"/>
      <c r="D231" s="5"/>
      <c r="E231" s="5"/>
      <c r="F231" s="5"/>
      <c r="G231" s="5"/>
      <c r="H231" s="5"/>
      <c r="I231" s="5"/>
    </row>
    <row r="232" spans="1:9" x14ac:dyDescent="0.15">
      <c r="A232" s="5"/>
      <c r="B232" s="5"/>
      <c r="C232" s="5"/>
      <c r="D232" s="5"/>
      <c r="E232" s="5"/>
      <c r="F232" s="5"/>
      <c r="G232" s="5"/>
      <c r="H232" s="5"/>
      <c r="I232" s="5"/>
    </row>
    <row r="233" spans="1:9" x14ac:dyDescent="0.15">
      <c r="A233" s="5"/>
      <c r="B233" s="5"/>
      <c r="C233" s="5"/>
      <c r="D233" s="5"/>
      <c r="E233" s="5"/>
      <c r="F233" s="5"/>
      <c r="G233" s="5"/>
      <c r="H233" s="5"/>
      <c r="I233" s="5"/>
    </row>
    <row r="234" spans="1:9" x14ac:dyDescent="0.15">
      <c r="A234" s="5"/>
      <c r="B234" s="5"/>
      <c r="C234" s="5"/>
      <c r="D234" s="5"/>
      <c r="E234" s="5"/>
      <c r="F234" s="5"/>
      <c r="G234" s="5"/>
      <c r="H234" s="5"/>
      <c r="I234" s="5"/>
    </row>
    <row r="235" spans="1:9" x14ac:dyDescent="0.15">
      <c r="A235" s="5"/>
      <c r="B235" s="5"/>
      <c r="C235" s="5"/>
      <c r="D235" s="5"/>
      <c r="E235" s="5"/>
      <c r="F235" s="5"/>
      <c r="G235" s="5"/>
      <c r="H235" s="5"/>
      <c r="I235" s="5"/>
    </row>
    <row r="236" spans="1:9" x14ac:dyDescent="0.15">
      <c r="A236" s="5"/>
      <c r="B236" s="5"/>
      <c r="C236" s="5"/>
      <c r="D236" s="5"/>
      <c r="E236" s="5"/>
      <c r="F236" s="5"/>
      <c r="G236" s="5"/>
      <c r="H236" s="5"/>
      <c r="I236" s="5"/>
    </row>
    <row r="237" spans="1:9" x14ac:dyDescent="0.15">
      <c r="A237" s="5"/>
      <c r="B237" s="5"/>
      <c r="C237" s="5"/>
      <c r="D237" s="5"/>
      <c r="E237" s="5"/>
      <c r="F237" s="5"/>
      <c r="G237" s="5"/>
      <c r="H237" s="5"/>
      <c r="I237" s="5"/>
    </row>
    <row r="238" spans="1:9" x14ac:dyDescent="0.15">
      <c r="A238" s="5"/>
      <c r="B238" s="5"/>
      <c r="C238" s="5"/>
      <c r="D238" s="5"/>
      <c r="E238" s="5"/>
      <c r="F238" s="5"/>
      <c r="G238" s="5"/>
      <c r="H238" s="5"/>
      <c r="I238" s="5"/>
    </row>
    <row r="239" spans="1:9" x14ac:dyDescent="0.15">
      <c r="A239" s="5"/>
      <c r="B239" s="5"/>
      <c r="C239" s="5"/>
      <c r="D239" s="5"/>
      <c r="E239" s="5"/>
      <c r="F239" s="5"/>
      <c r="G239" s="5"/>
      <c r="H239" s="5"/>
      <c r="I239" s="5"/>
    </row>
    <row r="240" spans="1:9" x14ac:dyDescent="0.15">
      <c r="A240" s="5"/>
      <c r="B240" s="5"/>
      <c r="C240" s="5"/>
      <c r="D240" s="5"/>
      <c r="E240" s="5"/>
      <c r="F240" s="5"/>
      <c r="G240" s="5"/>
      <c r="H240" s="5"/>
      <c r="I240" s="5"/>
    </row>
    <row r="241" spans="1:9" x14ac:dyDescent="0.15">
      <c r="A241" s="5"/>
      <c r="B241" s="5"/>
      <c r="C241" s="5"/>
      <c r="D241" s="5"/>
      <c r="E241" s="5"/>
      <c r="F241" s="5"/>
      <c r="G241" s="5"/>
      <c r="H241" s="5"/>
      <c r="I241" s="5"/>
    </row>
    <row r="242" spans="1:9" x14ac:dyDescent="0.15">
      <c r="A242" s="5"/>
      <c r="B242" s="5"/>
      <c r="C242" s="5"/>
      <c r="D242" s="5"/>
      <c r="E242" s="5"/>
      <c r="F242" s="5"/>
      <c r="G242" s="5"/>
      <c r="H242" s="5"/>
      <c r="I242" s="5"/>
    </row>
    <row r="243" spans="1:9" x14ac:dyDescent="0.15">
      <c r="A243" s="5"/>
      <c r="B243" s="5"/>
      <c r="C243" s="5"/>
      <c r="D243" s="5"/>
      <c r="E243" s="5"/>
      <c r="F243" s="5"/>
      <c r="G243" s="5"/>
      <c r="H243" s="5"/>
      <c r="I243" s="5"/>
    </row>
    <row r="244" spans="1:9" x14ac:dyDescent="0.15">
      <c r="A244" s="5"/>
      <c r="B244" s="5"/>
      <c r="C244" s="5"/>
      <c r="D244" s="5"/>
      <c r="E244" s="5"/>
      <c r="F244" s="5"/>
      <c r="G244" s="5"/>
      <c r="H244" s="5"/>
      <c r="I244" s="5"/>
    </row>
    <row r="245" spans="1:9" x14ac:dyDescent="0.15">
      <c r="A245" s="5"/>
      <c r="B245" s="5"/>
      <c r="C245" s="5"/>
      <c r="D245" s="5"/>
      <c r="E245" s="5"/>
      <c r="F245" s="5"/>
      <c r="G245" s="5"/>
      <c r="H245" s="5"/>
      <c r="I245" s="5"/>
    </row>
    <row r="246" spans="1:9" x14ac:dyDescent="0.15">
      <c r="A246" s="5"/>
      <c r="B246" s="5"/>
      <c r="C246" s="5"/>
      <c r="D246" s="5"/>
      <c r="E246" s="5"/>
      <c r="F246" s="5"/>
      <c r="G246" s="5"/>
      <c r="H246" s="5"/>
      <c r="I246" s="5"/>
    </row>
    <row r="247" spans="1:9" x14ac:dyDescent="0.15">
      <c r="A247" s="5"/>
      <c r="B247" s="5"/>
      <c r="C247" s="5"/>
      <c r="D247" s="5"/>
      <c r="E247" s="5"/>
      <c r="F247" s="5"/>
      <c r="G247" s="5"/>
      <c r="H247" s="5"/>
      <c r="I247" s="5"/>
    </row>
    <row r="248" spans="1:9" x14ac:dyDescent="0.15">
      <c r="A248" s="5"/>
      <c r="B248" s="5"/>
      <c r="C248" s="5"/>
      <c r="D248" s="5"/>
      <c r="E248" s="5"/>
      <c r="F248" s="5"/>
      <c r="G248" s="5"/>
      <c r="H248" s="5"/>
      <c r="I248" s="5"/>
    </row>
    <row r="249" spans="1:9" x14ac:dyDescent="0.15">
      <c r="A249" s="5"/>
      <c r="B249" s="5"/>
      <c r="C249" s="5"/>
      <c r="D249" s="5"/>
      <c r="E249" s="5"/>
      <c r="F249" s="5"/>
      <c r="G249" s="5"/>
      <c r="H249" s="5"/>
      <c r="I249" s="5"/>
    </row>
    <row r="250" spans="1:9" x14ac:dyDescent="0.15">
      <c r="A250" s="5"/>
      <c r="B250" s="5"/>
      <c r="C250" s="5"/>
      <c r="D250" s="5"/>
      <c r="E250" s="5"/>
      <c r="F250" s="5"/>
      <c r="G250" s="5"/>
      <c r="H250" s="5"/>
      <c r="I250" s="5"/>
    </row>
    <row r="251" spans="1:9" x14ac:dyDescent="0.15">
      <c r="A251" s="5"/>
      <c r="B251" s="5"/>
      <c r="C251" s="5"/>
      <c r="D251" s="5"/>
      <c r="E251" s="5"/>
      <c r="F251" s="5"/>
      <c r="G251" s="5"/>
      <c r="H251" s="5"/>
      <c r="I251" s="5"/>
    </row>
    <row r="252" spans="1:9" x14ac:dyDescent="0.15">
      <c r="A252" s="5"/>
      <c r="B252" s="5"/>
      <c r="C252" s="5"/>
      <c r="D252" s="5"/>
      <c r="E252" s="5"/>
      <c r="F252" s="5"/>
      <c r="G252" s="5"/>
      <c r="H252" s="5"/>
      <c r="I252" s="5"/>
    </row>
    <row r="253" spans="1:9" x14ac:dyDescent="0.15">
      <c r="A253" s="5"/>
      <c r="B253" s="5"/>
      <c r="C253" s="5"/>
      <c r="D253" s="5"/>
      <c r="E253" s="5"/>
      <c r="F253" s="5"/>
      <c r="G253" s="5"/>
      <c r="H253" s="5"/>
      <c r="I253" s="5"/>
    </row>
    <row r="254" spans="1:9" x14ac:dyDescent="0.15">
      <c r="A254" s="5"/>
      <c r="B254" s="5"/>
      <c r="C254" s="5"/>
      <c r="D254" s="5"/>
      <c r="E254" s="5"/>
      <c r="F254" s="5"/>
      <c r="G254" s="5"/>
      <c r="H254" s="5"/>
      <c r="I254" s="5"/>
    </row>
    <row r="255" spans="1:9" x14ac:dyDescent="0.15">
      <c r="A255" s="5"/>
      <c r="B255" s="5"/>
      <c r="C255" s="5"/>
      <c r="D255" s="5"/>
      <c r="E255" s="5"/>
      <c r="F255" s="5"/>
      <c r="G255" s="5"/>
      <c r="H255" s="5"/>
      <c r="I255" s="5"/>
    </row>
    <row r="256" spans="1:9" x14ac:dyDescent="0.15">
      <c r="A256" s="5"/>
      <c r="B256" s="5"/>
      <c r="C256" s="5"/>
      <c r="D256" s="5"/>
      <c r="E256" s="5"/>
      <c r="F256" s="5"/>
      <c r="G256" s="5"/>
      <c r="H256" s="5"/>
      <c r="I256" s="5"/>
    </row>
    <row r="257" spans="1:9" x14ac:dyDescent="0.15">
      <c r="A257" s="5"/>
      <c r="B257" s="5"/>
      <c r="C257" s="5"/>
      <c r="D257" s="5"/>
      <c r="E257" s="5"/>
      <c r="F257" s="5"/>
      <c r="G257" s="5"/>
      <c r="H257" s="5"/>
      <c r="I257" s="5"/>
    </row>
    <row r="258" spans="1:9" x14ac:dyDescent="0.15">
      <c r="A258" s="5"/>
      <c r="B258" s="5"/>
      <c r="C258" s="5"/>
      <c r="D258" s="5"/>
      <c r="E258" s="5"/>
      <c r="F258" s="5"/>
      <c r="G258" s="5"/>
      <c r="H258" s="5"/>
      <c r="I258" s="5"/>
    </row>
    <row r="259" spans="1:9" x14ac:dyDescent="0.15">
      <c r="A259" s="5"/>
      <c r="B259" s="5"/>
      <c r="C259" s="5"/>
      <c r="D259" s="5"/>
      <c r="E259" s="5"/>
      <c r="F259" s="5"/>
      <c r="G259" s="5"/>
      <c r="H259" s="5"/>
      <c r="I259" s="5"/>
    </row>
    <row r="260" spans="1:9" x14ac:dyDescent="0.15">
      <c r="A260" s="5"/>
      <c r="B260" s="5"/>
      <c r="C260" s="5"/>
      <c r="D260" s="5"/>
      <c r="E260" s="5"/>
      <c r="F260" s="5"/>
      <c r="G260" s="5"/>
      <c r="H260" s="5"/>
      <c r="I260" s="5"/>
    </row>
    <row r="261" spans="1:9" x14ac:dyDescent="0.15">
      <c r="A261" s="5"/>
      <c r="B261" s="5"/>
      <c r="C261" s="5"/>
      <c r="D261" s="5"/>
      <c r="E261" s="5"/>
      <c r="F261" s="5"/>
      <c r="G261" s="5"/>
      <c r="H261" s="5"/>
      <c r="I261" s="5"/>
    </row>
    <row r="262" spans="1:9" x14ac:dyDescent="0.15">
      <c r="A262" s="5"/>
      <c r="B262" s="5"/>
      <c r="C262" s="5"/>
      <c r="D262" s="5"/>
      <c r="E262" s="5"/>
      <c r="F262" s="5"/>
      <c r="G262" s="5"/>
      <c r="H262" s="5"/>
      <c r="I262" s="5"/>
    </row>
    <row r="263" spans="1:9" x14ac:dyDescent="0.15">
      <c r="A263" s="5"/>
      <c r="B263" s="5"/>
      <c r="C263" s="5"/>
      <c r="D263" s="5"/>
      <c r="E263" s="5"/>
      <c r="F263" s="5"/>
      <c r="G263" s="5"/>
      <c r="H263" s="5"/>
      <c r="I263" s="5"/>
    </row>
    <row r="264" spans="1:9" x14ac:dyDescent="0.15">
      <c r="A264" s="5"/>
      <c r="B264" s="5"/>
      <c r="C264" s="5"/>
      <c r="D264" s="5"/>
      <c r="E264" s="5"/>
      <c r="F264" s="5"/>
      <c r="G264" s="5"/>
      <c r="H264" s="5"/>
      <c r="I264" s="5"/>
    </row>
    <row r="265" spans="1:9" x14ac:dyDescent="0.15">
      <c r="A265" s="5"/>
      <c r="B265" s="5"/>
      <c r="C265" s="5"/>
      <c r="D265" s="5"/>
      <c r="E265" s="5"/>
      <c r="F265" s="5"/>
      <c r="G265" s="5"/>
      <c r="H265" s="5"/>
      <c r="I265" s="5"/>
    </row>
    <row r="266" spans="1:9" x14ac:dyDescent="0.15">
      <c r="A266" s="5"/>
      <c r="B266" s="5"/>
      <c r="C266" s="5"/>
      <c r="D266" s="5"/>
      <c r="E266" s="5"/>
      <c r="F266" s="5"/>
      <c r="G266" s="5"/>
      <c r="H266" s="5"/>
      <c r="I266" s="5"/>
    </row>
    <row r="267" spans="1:9" x14ac:dyDescent="0.15">
      <c r="A267" s="5"/>
      <c r="B267" s="5"/>
      <c r="C267" s="5"/>
      <c r="D267" s="5"/>
      <c r="E267" s="5"/>
      <c r="F267" s="5"/>
      <c r="G267" s="5"/>
      <c r="H267" s="5"/>
      <c r="I267" s="5"/>
    </row>
    <row r="268" spans="1:9" x14ac:dyDescent="0.15">
      <c r="A268" s="5"/>
      <c r="B268" s="5"/>
      <c r="C268" s="5"/>
      <c r="D268" s="5"/>
      <c r="E268" s="5"/>
      <c r="F268" s="5"/>
      <c r="G268" s="5"/>
      <c r="H268" s="5"/>
      <c r="I268" s="5"/>
    </row>
    <row r="269" spans="1:9" x14ac:dyDescent="0.15">
      <c r="A269" s="5"/>
      <c r="B269" s="5"/>
      <c r="C269" s="5"/>
      <c r="D269" s="5"/>
      <c r="E269" s="5"/>
      <c r="F269" s="5"/>
      <c r="G269" s="5"/>
      <c r="H269" s="5"/>
      <c r="I269" s="5"/>
    </row>
    <row r="270" spans="1:9" x14ac:dyDescent="0.15">
      <c r="A270" s="5"/>
      <c r="B270" s="5"/>
      <c r="C270" s="5"/>
      <c r="D270" s="5"/>
      <c r="E270" s="5"/>
      <c r="F270" s="5"/>
      <c r="G270" s="5"/>
      <c r="H270" s="5"/>
      <c r="I270" s="5"/>
    </row>
    <row r="271" spans="1:9" x14ac:dyDescent="0.15">
      <c r="A271" s="5"/>
      <c r="B271" s="5"/>
      <c r="C271" s="5"/>
      <c r="D271" s="5"/>
      <c r="E271" s="5"/>
      <c r="F271" s="5"/>
      <c r="G271" s="5"/>
      <c r="H271" s="5"/>
      <c r="I271" s="5"/>
    </row>
    <row r="272" spans="1:9" x14ac:dyDescent="0.15">
      <c r="A272" s="5"/>
      <c r="B272" s="5"/>
      <c r="C272" s="5"/>
      <c r="D272" s="5"/>
      <c r="E272" s="5"/>
      <c r="F272" s="5"/>
      <c r="G272" s="5"/>
      <c r="H272" s="5"/>
      <c r="I272" s="5"/>
    </row>
    <row r="273" spans="1:9" x14ac:dyDescent="0.15">
      <c r="A273" s="5"/>
      <c r="B273" s="5"/>
      <c r="C273" s="5"/>
      <c r="D273" s="5"/>
      <c r="E273" s="5"/>
      <c r="F273" s="5"/>
      <c r="G273" s="5"/>
      <c r="H273" s="5"/>
      <c r="I273" s="5"/>
    </row>
    <row r="274" spans="1:9" x14ac:dyDescent="0.15">
      <c r="A274" s="5"/>
      <c r="B274" s="5"/>
      <c r="C274" s="5"/>
      <c r="D274" s="5"/>
      <c r="E274" s="5"/>
      <c r="F274" s="5"/>
      <c r="G274" s="5"/>
      <c r="H274" s="5"/>
      <c r="I274" s="5"/>
    </row>
    <row r="275" spans="1:9" x14ac:dyDescent="0.15">
      <c r="A275" s="5"/>
      <c r="B275" s="5"/>
      <c r="C275" s="5"/>
      <c r="D275" s="5"/>
      <c r="E275" s="5"/>
      <c r="F275" s="5"/>
      <c r="G275" s="5"/>
      <c r="H275" s="5"/>
      <c r="I275" s="5"/>
    </row>
    <row r="276" spans="1:9" x14ac:dyDescent="0.15">
      <c r="A276" s="5"/>
      <c r="B276" s="5"/>
      <c r="C276" s="5"/>
      <c r="D276" s="5"/>
      <c r="E276" s="5"/>
      <c r="F276" s="5"/>
      <c r="G276" s="5"/>
      <c r="H276" s="5"/>
      <c r="I276" s="5"/>
    </row>
    <row r="277" spans="1:9" x14ac:dyDescent="0.15">
      <c r="A277" s="5"/>
      <c r="B277" s="5"/>
      <c r="C277" s="5"/>
      <c r="D277" s="5"/>
      <c r="E277" s="5"/>
      <c r="F277" s="5"/>
      <c r="G277" s="5"/>
      <c r="H277" s="5"/>
      <c r="I277" s="5"/>
    </row>
    <row r="278" spans="1:9" x14ac:dyDescent="0.15">
      <c r="A278" s="5"/>
      <c r="B278" s="5"/>
      <c r="C278" s="5"/>
      <c r="D278" s="5"/>
      <c r="E278" s="5"/>
      <c r="F278" s="5"/>
      <c r="G278" s="5"/>
      <c r="H278" s="5"/>
      <c r="I278" s="5"/>
    </row>
    <row r="279" spans="1:9" x14ac:dyDescent="0.15">
      <c r="A279" s="5"/>
      <c r="B279" s="5"/>
      <c r="C279" s="5"/>
      <c r="D279" s="5"/>
      <c r="E279" s="5"/>
      <c r="F279" s="5"/>
      <c r="G279" s="5"/>
      <c r="H279" s="5"/>
      <c r="I279" s="5"/>
    </row>
    <row r="280" spans="1:9" x14ac:dyDescent="0.15">
      <c r="A280" s="5"/>
      <c r="B280" s="5"/>
      <c r="C280" s="5"/>
      <c r="D280" s="5"/>
      <c r="E280" s="5"/>
      <c r="F280" s="5"/>
      <c r="G280" s="5"/>
      <c r="H280" s="5"/>
      <c r="I280" s="5"/>
    </row>
    <row r="281" spans="1:9" x14ac:dyDescent="0.15">
      <c r="A281" s="5"/>
      <c r="B281" s="5"/>
      <c r="C281" s="5"/>
      <c r="D281" s="5"/>
      <c r="E281" s="5"/>
      <c r="F281" s="5"/>
      <c r="G281" s="5"/>
      <c r="H281" s="5"/>
      <c r="I281" s="5"/>
    </row>
    <row r="282" spans="1:9" x14ac:dyDescent="0.15">
      <c r="A282" s="5"/>
      <c r="B282" s="5"/>
      <c r="C282" s="5"/>
      <c r="D282" s="5"/>
      <c r="E282" s="5"/>
      <c r="F282" s="5"/>
      <c r="G282" s="5"/>
      <c r="H282" s="5"/>
      <c r="I282" s="5"/>
    </row>
    <row r="283" spans="1:9" x14ac:dyDescent="0.15">
      <c r="A283" s="5"/>
      <c r="B283" s="5"/>
      <c r="C283" s="5"/>
      <c r="D283" s="5"/>
      <c r="E283" s="5"/>
      <c r="F283" s="5"/>
      <c r="G283" s="5"/>
      <c r="H283" s="5"/>
      <c r="I283" s="5"/>
    </row>
    <row r="284" spans="1:9" x14ac:dyDescent="0.15">
      <c r="A284" s="5"/>
      <c r="B284" s="5"/>
      <c r="C284" s="5"/>
      <c r="D284" s="5"/>
      <c r="E284" s="5"/>
      <c r="F284" s="5"/>
      <c r="G284" s="5"/>
      <c r="H284" s="5"/>
      <c r="I284" s="5"/>
    </row>
    <row r="285" spans="1:9" x14ac:dyDescent="0.15">
      <c r="A285" s="5"/>
      <c r="B285" s="5"/>
      <c r="C285" s="5"/>
      <c r="D285" s="5"/>
      <c r="E285" s="5"/>
      <c r="F285" s="5"/>
      <c r="G285" s="5"/>
      <c r="H285" s="5"/>
      <c r="I285" s="5"/>
    </row>
    <row r="286" spans="1:9" x14ac:dyDescent="0.15">
      <c r="A286" s="5"/>
      <c r="B286" s="5"/>
      <c r="C286" s="5"/>
      <c r="D286" s="5"/>
      <c r="E286" s="5"/>
      <c r="F286" s="5"/>
      <c r="G286" s="5"/>
      <c r="H286" s="5"/>
      <c r="I286" s="5"/>
    </row>
    <row r="287" spans="1:9" x14ac:dyDescent="0.15">
      <c r="A287" s="5"/>
      <c r="B287" s="5"/>
      <c r="C287" s="5"/>
      <c r="D287" s="5"/>
      <c r="E287" s="5"/>
      <c r="F287" s="5"/>
      <c r="G287" s="5"/>
      <c r="H287" s="5"/>
      <c r="I287" s="5"/>
    </row>
    <row r="288" spans="1:9" x14ac:dyDescent="0.15">
      <c r="A288" s="5"/>
      <c r="B288" s="5"/>
      <c r="C288" s="5"/>
      <c r="D288" s="5"/>
      <c r="E288" s="5"/>
      <c r="F288" s="5"/>
      <c r="G288" s="5"/>
      <c r="H288" s="5"/>
      <c r="I288" s="5"/>
    </row>
    <row r="289" spans="1:9" x14ac:dyDescent="0.15">
      <c r="A289" s="5"/>
      <c r="B289" s="5"/>
      <c r="C289" s="5"/>
      <c r="D289" s="5"/>
      <c r="E289" s="5"/>
      <c r="F289" s="5"/>
      <c r="G289" s="5"/>
      <c r="H289" s="5"/>
      <c r="I289" s="5"/>
    </row>
    <row r="290" spans="1:9" x14ac:dyDescent="0.15">
      <c r="A290" s="5"/>
      <c r="B290" s="5"/>
      <c r="C290" s="5"/>
      <c r="D290" s="5"/>
      <c r="E290" s="5"/>
      <c r="F290" s="5"/>
      <c r="G290" s="5"/>
      <c r="H290" s="5"/>
      <c r="I290" s="5"/>
    </row>
    <row r="291" spans="1:9" x14ac:dyDescent="0.15">
      <c r="A291" s="5"/>
      <c r="B291" s="5"/>
      <c r="C291" s="5"/>
      <c r="D291" s="5"/>
      <c r="E291" s="5"/>
      <c r="F291" s="5"/>
      <c r="G291" s="5"/>
      <c r="H291" s="5"/>
      <c r="I291" s="5"/>
    </row>
    <row r="292" spans="1:9" x14ac:dyDescent="0.15">
      <c r="A292" s="5"/>
      <c r="B292" s="5"/>
      <c r="C292" s="5"/>
      <c r="D292" s="5"/>
      <c r="E292" s="5"/>
      <c r="F292" s="5"/>
      <c r="G292" s="5"/>
      <c r="H292" s="5"/>
      <c r="I292" s="5"/>
    </row>
    <row r="293" spans="1:9" x14ac:dyDescent="0.15">
      <c r="A293" s="5"/>
      <c r="B293" s="5"/>
      <c r="C293" s="5"/>
      <c r="D293" s="5"/>
      <c r="E293" s="5"/>
      <c r="F293" s="5"/>
      <c r="G293" s="5"/>
      <c r="H293" s="5"/>
      <c r="I293" s="5"/>
    </row>
    <row r="294" spans="1:9" x14ac:dyDescent="0.15">
      <c r="A294" s="5"/>
      <c r="B294" s="5"/>
      <c r="C294" s="5"/>
      <c r="D294" s="5"/>
      <c r="E294" s="5"/>
      <c r="F294" s="5"/>
      <c r="G294" s="5"/>
      <c r="H294" s="5"/>
      <c r="I294" s="5"/>
    </row>
    <row r="295" spans="1:9" x14ac:dyDescent="0.15">
      <c r="A295" s="5"/>
      <c r="B295" s="5"/>
      <c r="C295" s="5"/>
      <c r="D295" s="5"/>
      <c r="E295" s="5"/>
      <c r="F295" s="5"/>
      <c r="G295" s="5"/>
      <c r="H295" s="5"/>
      <c r="I295" s="5"/>
    </row>
    <row r="296" spans="1:9" x14ac:dyDescent="0.15">
      <c r="A296" s="5"/>
      <c r="B296" s="5"/>
      <c r="C296" s="5"/>
      <c r="D296" s="5"/>
      <c r="E296" s="5"/>
      <c r="F296" s="5"/>
      <c r="G296" s="5"/>
      <c r="H296" s="5"/>
      <c r="I296" s="5"/>
    </row>
    <row r="297" spans="1:9" x14ac:dyDescent="0.15">
      <c r="A297" s="5"/>
      <c r="B297" s="5"/>
      <c r="C297" s="5"/>
      <c r="D297" s="5"/>
      <c r="E297" s="5"/>
      <c r="F297" s="5"/>
      <c r="G297" s="5"/>
      <c r="H297" s="5"/>
      <c r="I297" s="5"/>
    </row>
    <row r="298" spans="1:9" x14ac:dyDescent="0.15">
      <c r="A298" s="5"/>
      <c r="B298" s="5"/>
      <c r="C298" s="5"/>
      <c r="D298" s="5"/>
      <c r="E298" s="5"/>
      <c r="F298" s="5"/>
      <c r="G298" s="5"/>
      <c r="H298" s="5"/>
      <c r="I298" s="5"/>
    </row>
    <row r="299" spans="1:9" x14ac:dyDescent="0.15">
      <c r="A299" s="5"/>
      <c r="B299" s="5"/>
      <c r="C299" s="5"/>
      <c r="D299" s="5"/>
      <c r="E299" s="5"/>
      <c r="F299" s="5"/>
      <c r="G299" s="5"/>
      <c r="H299" s="5"/>
      <c r="I299" s="5"/>
    </row>
    <row r="300" spans="1:9" x14ac:dyDescent="0.15">
      <c r="A300" s="5"/>
      <c r="B300" s="5"/>
      <c r="C300" s="5"/>
      <c r="D300" s="5"/>
      <c r="E300" s="5"/>
      <c r="F300" s="5"/>
      <c r="G300" s="5"/>
      <c r="H300" s="5"/>
      <c r="I300" s="5"/>
    </row>
    <row r="301" spans="1:9" x14ac:dyDescent="0.15">
      <c r="A301" s="5"/>
      <c r="B301" s="5"/>
      <c r="C301" s="5"/>
      <c r="D301" s="5"/>
      <c r="E301" s="5"/>
      <c r="F301" s="5"/>
      <c r="G301" s="5"/>
      <c r="H301" s="5"/>
      <c r="I301" s="5"/>
    </row>
    <row r="302" spans="1:9" x14ac:dyDescent="0.15">
      <c r="A302" s="5"/>
      <c r="B302" s="5"/>
      <c r="C302" s="5"/>
      <c r="D302" s="5"/>
      <c r="E302" s="5"/>
      <c r="F302" s="5"/>
      <c r="G302" s="5"/>
      <c r="H302" s="5"/>
      <c r="I302" s="5"/>
    </row>
    <row r="303" spans="1:9" x14ac:dyDescent="0.15">
      <c r="A303" s="5"/>
      <c r="B303" s="5"/>
      <c r="C303" s="5"/>
      <c r="D303" s="5"/>
      <c r="E303" s="5"/>
      <c r="F303" s="5"/>
      <c r="G303" s="5"/>
      <c r="H303" s="5"/>
      <c r="I303" s="5"/>
    </row>
    <row r="304" spans="1:9" x14ac:dyDescent="0.15">
      <c r="A304" s="5"/>
      <c r="B304" s="5"/>
      <c r="C304" s="5"/>
      <c r="D304" s="5"/>
      <c r="E304" s="5"/>
      <c r="F304" s="5"/>
      <c r="G304" s="5"/>
      <c r="H304" s="5"/>
      <c r="I304" s="5"/>
    </row>
    <row r="305" spans="1:9" x14ac:dyDescent="0.15">
      <c r="A305" s="5"/>
      <c r="B305" s="5"/>
      <c r="C305" s="5"/>
      <c r="D305" s="5"/>
      <c r="E305" s="5"/>
      <c r="F305" s="5"/>
      <c r="G305" s="5"/>
      <c r="H305" s="5"/>
      <c r="I305" s="5"/>
    </row>
    <row r="306" spans="1:9" x14ac:dyDescent="0.15">
      <c r="A306" s="5"/>
      <c r="B306" s="5"/>
      <c r="C306" s="5"/>
      <c r="D306" s="5"/>
      <c r="E306" s="5"/>
      <c r="F306" s="5"/>
      <c r="G306" s="5"/>
      <c r="H306" s="5"/>
      <c r="I306" s="5"/>
    </row>
    <row r="307" spans="1:9" x14ac:dyDescent="0.15">
      <c r="A307" s="5"/>
      <c r="B307" s="5"/>
      <c r="C307" s="5"/>
      <c r="D307" s="5"/>
      <c r="E307" s="5"/>
      <c r="F307" s="5"/>
      <c r="G307" s="5"/>
      <c r="H307" s="5"/>
      <c r="I30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ÍNDICE</vt:lpstr>
      <vt:lpstr>CONTRATOS_NAIM</vt:lpstr>
      <vt:lpstr>PERDEDORAS</vt:lpstr>
      <vt:lpstr>CONVENIOS</vt:lpstr>
      <vt:lpstr>DESCRIPCION_VARIABLES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Tapia</dc:creator>
  <cp:lastModifiedBy>ANA THAIS MARTINEZ PALACIOS</cp:lastModifiedBy>
  <dcterms:created xsi:type="dcterms:W3CDTF">2017-12-12T19:33:23Z</dcterms:created>
  <dcterms:modified xsi:type="dcterms:W3CDTF">2018-09-03T17:34:45Z</dcterms:modified>
</cp:coreProperties>
</file>