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CO\Desktop\IIPE\IIPE_2019\Documentos_FINALES\"/>
    </mc:Choice>
  </mc:AlternateContent>
  <bookViews>
    <workbookView xWindow="0" yWindow="0" windowWidth="19200" windowHeight="11295" tabRatio="797"/>
  </bookViews>
  <sheets>
    <sheet name="Hablemos_de_deuda" sheetId="5" r:id="rId1"/>
  </sheets>
  <calcPr calcId="152511"/>
</workbook>
</file>

<file path=xl/calcChain.xml><?xml version="1.0" encoding="utf-8"?>
<calcChain xmlns="http://schemas.openxmlformats.org/spreadsheetml/2006/main">
  <c r="CM11" i="5" l="1"/>
  <c r="CD11" i="5"/>
  <c r="CL43" i="5"/>
  <c r="CK43" i="5"/>
  <c r="CJ43" i="5"/>
  <c r="CM42" i="5"/>
  <c r="CM41" i="5"/>
  <c r="CM40" i="5"/>
  <c r="CM39" i="5"/>
  <c r="CM38" i="5"/>
  <c r="CM37" i="5"/>
  <c r="CM36" i="5"/>
  <c r="CM35" i="5"/>
  <c r="CM34" i="5"/>
  <c r="CM33" i="5"/>
  <c r="CM32" i="5"/>
  <c r="CM31" i="5"/>
  <c r="CM30" i="5"/>
  <c r="CM29" i="5"/>
  <c r="CM28" i="5"/>
  <c r="CM27" i="5"/>
  <c r="CM26" i="5"/>
  <c r="CM25" i="5"/>
  <c r="CM24" i="5"/>
  <c r="CM23" i="5"/>
  <c r="CM22" i="5"/>
  <c r="CM21" i="5"/>
  <c r="CM20" i="5"/>
  <c r="CM19" i="5"/>
  <c r="CM18" i="5"/>
  <c r="CM17" i="5"/>
  <c r="CM16" i="5"/>
  <c r="CM15" i="5"/>
  <c r="CM14" i="5"/>
  <c r="CM13" i="5"/>
  <c r="CM12" i="5"/>
  <c r="CD42" i="5"/>
  <c r="CD41" i="5"/>
  <c r="CD40" i="5"/>
  <c r="CD39" i="5"/>
  <c r="CD38" i="5"/>
  <c r="CD37" i="5"/>
  <c r="CD36" i="5"/>
  <c r="CD35" i="5"/>
  <c r="CD34" i="5"/>
  <c r="CD33" i="5"/>
  <c r="CD32" i="5"/>
  <c r="CD31" i="5"/>
  <c r="CD30" i="5"/>
  <c r="CD29" i="5"/>
  <c r="CD28" i="5"/>
  <c r="CD27" i="5"/>
  <c r="CD26" i="5"/>
  <c r="CD25" i="5"/>
  <c r="CD24" i="5"/>
  <c r="CD23" i="5"/>
  <c r="CD22" i="5"/>
  <c r="CD21" i="5"/>
  <c r="CD20" i="5"/>
  <c r="CD19" i="5"/>
  <c r="CD18" i="5"/>
  <c r="CD17" i="5"/>
  <c r="CD16" i="5"/>
  <c r="CD15" i="5"/>
  <c r="CD14" i="5"/>
  <c r="CD13" i="5"/>
  <c r="CD12" i="5"/>
  <c r="BV43" i="5"/>
  <c r="BU43" i="5"/>
  <c r="BW42" i="5"/>
  <c r="BW41" i="5"/>
  <c r="BW40" i="5"/>
  <c r="BW39" i="5"/>
  <c r="BW38" i="5"/>
  <c r="BW37" i="5"/>
  <c r="BW36" i="5"/>
  <c r="BW35" i="5"/>
  <c r="BW34" i="5"/>
  <c r="BW33" i="5"/>
  <c r="BW32" i="5"/>
  <c r="BW31" i="5"/>
  <c r="BW30" i="5"/>
  <c r="BW29" i="5"/>
  <c r="BW28" i="5"/>
  <c r="BW27" i="5"/>
  <c r="BW26" i="5"/>
  <c r="BW25" i="5"/>
  <c r="BW24" i="5"/>
  <c r="BW23" i="5"/>
  <c r="BW22" i="5"/>
  <c r="BW21" i="5"/>
  <c r="BW20" i="5"/>
  <c r="BW19" i="5"/>
  <c r="BW18" i="5"/>
  <c r="BW17" i="5"/>
  <c r="BW16" i="5"/>
  <c r="BW15" i="5"/>
  <c r="BW14" i="5"/>
  <c r="BW13" i="5"/>
  <c r="BW12" i="5"/>
  <c r="BW11" i="5"/>
  <c r="BW43" i="5" l="1"/>
  <c r="CM43" i="5"/>
  <c r="D12" i="5" l="1"/>
  <c r="D13" i="5"/>
  <c r="D14" i="5"/>
  <c r="D15" i="5"/>
  <c r="D16" i="5"/>
  <c r="D17" i="5"/>
  <c r="D18" i="5"/>
  <c r="D19" i="5"/>
  <c r="D20" i="5"/>
  <c r="F20" i="5" s="1"/>
  <c r="D21" i="5"/>
  <c r="D22" i="5"/>
  <c r="D23" i="5"/>
  <c r="D24" i="5"/>
  <c r="F24" i="5" s="1"/>
  <c r="D25" i="5"/>
  <c r="D26" i="5"/>
  <c r="D27" i="5"/>
  <c r="D28" i="5"/>
  <c r="F28" i="5" s="1"/>
  <c r="D29" i="5"/>
  <c r="D30" i="5"/>
  <c r="D31" i="5"/>
  <c r="D32" i="5"/>
  <c r="F32" i="5" s="1"/>
  <c r="D33" i="5"/>
  <c r="D34" i="5"/>
  <c r="D35" i="5"/>
  <c r="D36" i="5"/>
  <c r="D37" i="5"/>
  <c r="D11" i="5"/>
  <c r="F33" i="5" l="1"/>
  <c r="F29" i="5"/>
  <c r="F21" i="5"/>
  <c r="F17" i="5"/>
  <c r="F13" i="5"/>
  <c r="F25" i="5"/>
  <c r="F16" i="5"/>
  <c r="F12" i="5"/>
  <c r="F34" i="5"/>
  <c r="F30" i="5"/>
  <c r="F26" i="5"/>
  <c r="F22" i="5"/>
  <c r="F18" i="5"/>
  <c r="F14" i="5"/>
  <c r="F37" i="5"/>
  <c r="F36" i="5"/>
  <c r="E37" i="5"/>
  <c r="F35" i="5"/>
  <c r="F27" i="5"/>
  <c r="F23" i="5"/>
  <c r="F19" i="5"/>
  <c r="F15" i="5"/>
  <c r="F31" i="5"/>
</calcChain>
</file>

<file path=xl/sharedStrings.xml><?xml version="1.0" encoding="utf-8"?>
<sst xmlns="http://schemas.openxmlformats.org/spreadsheetml/2006/main" count="513" uniqueCount="110">
  <si>
    <t>Entidad federativa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</si>
  <si>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</si>
  <si>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</si>
  <si>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</si>
  <si>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</si>
  <si>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</si>
  <si>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</si>
  <si>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</si>
  <si>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</si>
  <si>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</si>
  <si>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</si>
  <si>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</si>
  <si>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</si>
  <si>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</si>
  <si>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</si>
  <si>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</si>
  <si>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</si>
  <si>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</si>
  <si>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</si>
  <si>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</si>
  <si>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</si>
  <si>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</si>
  <si>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</si>
  <si>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</si>
  <si>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</si>
  <si>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</si>
  <si>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</si>
  <si>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</si>
  <si>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</si>
  <si>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</si>
  <si>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</si>
  <si>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-</t>
  </si>
  <si>
    <t>Veracruz</t>
  </si>
  <si>
    <t>Yucatán</t>
  </si>
  <si>
    <t>Zacatecas</t>
  </si>
  <si>
    <t>Gobierno de la entidad</t>
  </si>
  <si>
    <t>Municipios</t>
  </si>
  <si>
    <t>% entidades</t>
  </si>
  <si>
    <t>% municipios</t>
  </si>
  <si>
    <t>Entidad Federativa</t>
  </si>
  <si>
    <t>BANCA MÚLTIPLE</t>
  </si>
  <si>
    <t>BANCA DE DESARROLLO</t>
  </si>
  <si>
    <t>EMISIONES BURSÁTILES</t>
  </si>
  <si>
    <t>OTROS</t>
  </si>
  <si>
    <t>Año</t>
  </si>
  <si>
    <t>año</t>
  </si>
  <si>
    <t>municipios y organismos</t>
  </si>
  <si>
    <t>entidades y organismos</t>
  </si>
  <si>
    <t>Gobierno de la entidad federativa</t>
  </si>
  <si>
    <t>Entes públicos estatales</t>
  </si>
  <si>
    <t>Entes públicos municipales</t>
  </si>
  <si>
    <t>TOTAL</t>
  </si>
  <si>
    <t>Gobierno de la entidad federativa (%)</t>
  </si>
  <si>
    <t>Entes públicos estatales (%)</t>
  </si>
  <si>
    <t>Municipios (%)</t>
  </si>
  <si>
    <t>Entes públicos municipales (%)</t>
  </si>
  <si>
    <t>Entidad</t>
  </si>
  <si>
    <t>Gobierno de la Entidad</t>
  </si>
  <si>
    <t>Municipio</t>
  </si>
  <si>
    <t>Entidad y Municipio</t>
  </si>
  <si>
    <t>Porcentaje</t>
  </si>
  <si>
    <t>%PIB</t>
  </si>
  <si>
    <t>Deuda total</t>
  </si>
  <si>
    <t>Ingresos totales 2019</t>
  </si>
  <si>
    <t>%Ingresos totales</t>
  </si>
  <si>
    <t>Deuda</t>
  </si>
  <si>
    <t>% Participaciones</t>
  </si>
  <si>
    <t>Población</t>
  </si>
  <si>
    <t>Deuda en pesos</t>
  </si>
  <si>
    <t>Deuda por habitante</t>
  </si>
  <si>
    <t>Deuda en pesos 2018</t>
  </si>
  <si>
    <t>INPC</t>
  </si>
  <si>
    <t>PESOS 2018</t>
  </si>
  <si>
    <t>Diferencia</t>
  </si>
  <si>
    <t>Unidades:</t>
  </si>
  <si>
    <t>Millones de pesos</t>
  </si>
  <si>
    <t>Fuente:</t>
  </si>
  <si>
    <t>Documento/Publicación:</t>
  </si>
  <si>
    <t>URL:</t>
  </si>
  <si>
    <t>Notas:</t>
  </si>
  <si>
    <t>Fecha de consulta</t>
  </si>
  <si>
    <t>Responsable</t>
  </si>
  <si>
    <t>Crecimiento real de 1993 a 2018</t>
  </si>
  <si>
    <t>Crecimiento real anual</t>
  </si>
  <si>
    <t>https://www.disciplinafinanciera.hacienda.gob.mx/es/DISCIPLINA_FINANCIERA/2019</t>
  </si>
  <si>
    <t xml:space="preserve">SHCP / INEGI </t>
  </si>
  <si>
    <t>Resumen de Financiamientos de Entidades Federativas, Municipios y sus Entes Públicos / INPC BIE</t>
  </si>
  <si>
    <t>13 de enero de 2019</t>
  </si>
  <si>
    <t xml:space="preserve">SHCP </t>
  </si>
  <si>
    <t>Miles de millones de pesos</t>
  </si>
  <si>
    <t>Financiamiento de Entidades Federativas y sus Entes Públicos (Saldo por fuente de pago) / Financaimientos de Municipios y sus Entes Públicos (Saldo por fuente de pago)</t>
  </si>
  <si>
    <t>Deuda mmdp 2019</t>
  </si>
  <si>
    <t>Deuda mmdp 2018</t>
  </si>
  <si>
    <t>PIB 2018 en mmdp 2013</t>
  </si>
  <si>
    <t>PIB 2018 en mmdp 2018</t>
  </si>
  <si>
    <t>SHCP e INEGI</t>
  </si>
  <si>
    <t>https://www.disciplinafinanciera.hacienda.gob.mx/es/DISCIPLINA_FINANCIERA/2019 / https://www.inegi.org.mx/programas/pibent/2013/</t>
  </si>
  <si>
    <t>Financiamiento de Entidades Federativas y sus Entes Públicos (Saldo por fuente de pago) / Financaimientos de Municipios y sus Entes Públicos (Saldo por fuente de pago) / PIB por entidad federativa. Base 2013</t>
  </si>
  <si>
    <t>Financiamiento de Entidades Federativas y sus Entes Públicos (Saldo por fuente de pago) / Financaimientos de Municipios y sus Entes Públicos (Saldo por fuente de pago) / Leyes de ingresos de las entidades 2019</t>
  </si>
  <si>
    <t>SHCP y Gobiernos de las entidades federativas</t>
  </si>
  <si>
    <t xml:space="preserve">https://www.disciplinafinanciera.hacienda.gob.mx/es/DISCIPLINA_FINANCIERA/2019 </t>
  </si>
  <si>
    <t>SHCP y CONAPO</t>
  </si>
  <si>
    <t>Financiamiento de Entidades Federativas y sus Entes Públicos (Saldo por fuente de pago) / Financaimientos de Municipios y sus Entes Públicos (Saldo por fuente de pago) / Proyecciones al inicio del año. CONAPO</t>
  </si>
  <si>
    <t>https://www.disciplinafinanciera.hacienda.gob.mx/es/DISCIPLINA_FINANCIERA/2019  / https://datos.gob.mx/busca/dataset/proyecciones-de-la-poblacion-de-mexico-y-de-las-entidades-federativas-2016-2050</t>
  </si>
  <si>
    <t>SHCP</t>
  </si>
  <si>
    <t>Financiamiento de Entidades Federativas y sus Entes Públicos (Saldo por fuente de pago) / Financaimientos de Municipios y sus Entes Públicos (Saldo por fuente de pago) / Tercer trimestre 2019 y 2018</t>
  </si>
  <si>
    <t>Crecimiento real</t>
  </si>
  <si>
    <t>Participaciones federales</t>
  </si>
  <si>
    <t>miles de millones de pesos</t>
  </si>
  <si>
    <t>Deuda en mmdp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</si>
</sst>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#,##0.0;[Red]#,##0.0"/>
    <numFmt numFmtId="166" formatCode="0.0"/>
    <numFmt numFmtId="167" formatCode="_-* #,##0_-;\-* #,##0_-;_-* &quot;-&quot;??_-;_-@_-"/>
    <numFmt numFmtId="168" formatCode="0.0%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/>
    <xf numFmtId="166" fontId="0" fillId="0" borderId="0" xfId="0" applyNumberFormat="1"/>
    <xf numFmtId="3" fontId="0" fillId="0" borderId="0" xfId="0" applyNumberFormat="1"/>
    <xf numFmtId="168" fontId="0" fillId="0" borderId="0" xfId="2" applyNumberFormat="1" applyFont="1"/>
    <xf numFmtId="44" fontId="0" fillId="0" borderId="0" xfId="0" applyNumberFormat="1"/>
    <xf numFmtId="0" fontId="6" fillId="4" borderId="0" xfId="0" applyFont="1" applyFill="1" applyAlignment="1"/>
    <xf numFmtId="0" fontId="6" fillId="4" borderId="0" xfId="11" applyNumberFormat="1" applyFont="1" applyFill="1" applyAlignment="1">
      <alignment horizontal="left" vertical="center"/>
    </xf>
    <xf numFmtId="0" fontId="10" fillId="0" borderId="1" xfId="6" applyNumberFormat="1" applyFont="1" applyFill="1" applyBorder="1" applyAlignment="1" applyProtection="1">
      <alignment horizontal="center" vertical="center"/>
    </xf>
    <xf numFmtId="0" fontId="10" fillId="0" borderId="1" xfId="6" quotePrefix="1" applyNumberFormat="1" applyFont="1" applyFill="1" applyBorder="1" applyAlignment="1" applyProtection="1">
      <alignment horizontal="center" vertical="center"/>
    </xf>
    <xf numFmtId="166" fontId="10" fillId="0" borderId="1" xfId="6" quotePrefix="1" applyNumberFormat="1" applyFont="1" applyFill="1" applyBorder="1" applyAlignment="1" applyProtection="1">
      <alignment horizontal="center" vertical="center"/>
    </xf>
    <xf numFmtId="166" fontId="10" fillId="0" borderId="1" xfId="6" applyNumberFormat="1" applyFont="1" applyFill="1" applyBorder="1" applyAlignment="1" applyProtection="1">
      <alignment horizontal="center" vertical="center"/>
    </xf>
    <xf numFmtId="17" fontId="10" fillId="0" borderId="1" xfId="6" applyNumberFormat="1" applyFont="1" applyFill="1" applyBorder="1" applyAlignment="1" applyProtection="1">
      <alignment horizontal="center" vertical="center"/>
    </xf>
    <xf numFmtId="165" fontId="10" fillId="0" borderId="1" xfId="6" quotePrefix="1" applyNumberFormat="1" applyFont="1" applyFill="1" applyBorder="1" applyAlignment="1" applyProtection="1">
      <alignment horizontal="center" vertical="center"/>
    </xf>
    <xf numFmtId="9" fontId="10" fillId="0" borderId="1" xfId="2" quotePrefix="1" applyFont="1" applyFill="1" applyBorder="1" applyAlignment="1" applyProtection="1">
      <alignment horizontal="center" vertical="center"/>
    </xf>
    <xf numFmtId="0" fontId="6" fillId="0" borderId="0" xfId="11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wrapText="1"/>
    </xf>
    <xf numFmtId="0" fontId="11" fillId="0" borderId="1" xfId="0" applyFont="1" applyFill="1" applyBorder="1"/>
    <xf numFmtId="164" fontId="11" fillId="0" borderId="1" xfId="1" applyNumberFormat="1" applyFont="1" applyFill="1" applyBorder="1"/>
    <xf numFmtId="9" fontId="11" fillId="0" borderId="1" xfId="2" applyFont="1" applyFill="1" applyBorder="1"/>
    <xf numFmtId="0" fontId="11" fillId="4" borderId="1" xfId="0" applyFont="1" applyFill="1" applyBorder="1"/>
    <xf numFmtId="164" fontId="11" fillId="4" borderId="1" xfId="0" applyNumberFormat="1" applyFont="1" applyFill="1" applyBorder="1"/>
    <xf numFmtId="168" fontId="11" fillId="4" borderId="1" xfId="2" applyNumberFormat="1" applyFont="1" applyFill="1" applyBorder="1"/>
    <xf numFmtId="0" fontId="9" fillId="4" borderId="1" xfId="6" applyNumberFormat="1" applyFont="1" applyFill="1" applyBorder="1" applyAlignment="1" applyProtection="1">
      <alignment horizontal="center" vertical="center"/>
    </xf>
    <xf numFmtId="0" fontId="9" fillId="4" borderId="1" xfId="6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/>
    <xf numFmtId="166" fontId="11" fillId="0" borderId="1" xfId="0" applyNumberFormat="1" applyFont="1" applyBorder="1"/>
    <xf numFmtId="44" fontId="11" fillId="0" borderId="1" xfId="1" applyFont="1" applyBorder="1"/>
    <xf numFmtId="9" fontId="11" fillId="0" borderId="1" xfId="2" applyFont="1" applyBorder="1"/>
    <xf numFmtId="44" fontId="11" fillId="4" borderId="1" xfId="1" applyFont="1" applyFill="1" applyBorder="1"/>
    <xf numFmtId="9" fontId="11" fillId="4" borderId="1" xfId="2" applyFont="1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1" fillId="2" borderId="1" xfId="0" quotePrefix="1" applyFont="1" applyFill="1" applyBorder="1" applyAlignment="1" applyProtection="1">
      <alignment horizontal="left"/>
    </xf>
    <xf numFmtId="167" fontId="11" fillId="2" borderId="1" xfId="0" quotePrefix="1" applyNumberFormat="1" applyFont="1" applyFill="1" applyBorder="1" applyAlignment="1" applyProtection="1">
      <alignment horizontal="left"/>
    </xf>
    <xf numFmtId="167" fontId="10" fillId="2" borderId="1" xfId="5" applyNumberFormat="1" applyFont="1" applyFill="1" applyBorder="1" applyAlignment="1" applyProtection="1">
      <alignment horizontal="right" vertical="center"/>
    </xf>
    <xf numFmtId="9" fontId="10" fillId="2" borderId="1" xfId="2" applyFont="1" applyFill="1" applyBorder="1" applyAlignment="1" applyProtection="1">
      <alignment horizontal="right" vertical="center"/>
    </xf>
    <xf numFmtId="167" fontId="10" fillId="2" borderId="1" xfId="5" quotePrefix="1" applyNumberFormat="1" applyFont="1" applyFill="1" applyBorder="1" applyAlignment="1" applyProtection="1">
      <alignment horizontal="right" vertical="center"/>
    </xf>
    <xf numFmtId="0" fontId="9" fillId="4" borderId="1" xfId="3" quotePrefix="1" applyNumberFormat="1" applyFont="1" applyFill="1" applyBorder="1" applyAlignment="1">
      <alignment horizontal="left"/>
    </xf>
    <xf numFmtId="3" fontId="9" fillId="4" borderId="1" xfId="3" applyNumberFormat="1" applyFont="1" applyFill="1" applyBorder="1" applyAlignment="1" applyProtection="1">
      <alignment horizontal="right" vertical="center"/>
    </xf>
    <xf numFmtId="9" fontId="9" fillId="4" borderId="1" xfId="2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wrapText="1"/>
    </xf>
    <xf numFmtId="41" fontId="10" fillId="2" borderId="1" xfId="3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wrapText="1"/>
    </xf>
    <xf numFmtId="0" fontId="9" fillId="4" borderId="1" xfId="4" quotePrefix="1" applyNumberFormat="1" applyFont="1" applyFill="1" applyBorder="1" applyAlignment="1">
      <alignment horizontal="left"/>
    </xf>
    <xf numFmtId="41" fontId="10" fillId="4" borderId="1" xfId="3" applyNumberFormat="1" applyFont="1" applyFill="1" applyBorder="1" applyAlignment="1" applyProtection="1">
      <alignment horizontal="right" vertical="center"/>
    </xf>
    <xf numFmtId="9" fontId="10" fillId="4" borderId="1" xfId="2" applyFont="1" applyFill="1" applyBorder="1" applyAlignment="1" applyProtection="1">
      <alignment horizontal="right" vertical="center"/>
    </xf>
    <xf numFmtId="0" fontId="11" fillId="2" borderId="1" xfId="0" applyFont="1" applyFill="1" applyBorder="1"/>
    <xf numFmtId="164" fontId="11" fillId="2" borderId="1" xfId="1" applyNumberFormat="1" applyFont="1" applyFill="1" applyBorder="1"/>
    <xf numFmtId="168" fontId="11" fillId="2" borderId="1" xfId="2" applyNumberFormat="1" applyFont="1" applyFill="1" applyBorder="1"/>
    <xf numFmtId="164" fontId="11" fillId="0" borderId="1" xfId="1" applyNumberFormat="1" applyFont="1" applyBorder="1"/>
    <xf numFmtId="168" fontId="11" fillId="0" borderId="1" xfId="2" applyNumberFormat="1" applyFont="1" applyBorder="1"/>
    <xf numFmtId="164" fontId="11" fillId="0" borderId="1" xfId="0" applyNumberFormat="1" applyFont="1" applyBorder="1"/>
    <xf numFmtId="44" fontId="11" fillId="2" borderId="1" xfId="1" applyFont="1" applyFill="1" applyBorder="1"/>
    <xf numFmtId="44" fontId="11" fillId="0" borderId="1" xfId="0" applyNumberFormat="1" applyFont="1" applyFill="1" applyBorder="1"/>
    <xf numFmtId="1" fontId="11" fillId="0" borderId="1" xfId="0" applyNumberFormat="1" applyFont="1" applyFill="1" applyBorder="1"/>
    <xf numFmtId="0" fontId="11" fillId="5" borderId="1" xfId="0" applyFont="1" applyFill="1" applyBorder="1"/>
    <xf numFmtId="164" fontId="11" fillId="5" borderId="1" xfId="0" applyNumberFormat="1" applyFont="1" applyFill="1" applyBorder="1"/>
    <xf numFmtId="1" fontId="11" fillId="5" borderId="1" xfId="0" applyNumberFormat="1" applyFont="1" applyFill="1" applyBorder="1"/>
    <xf numFmtId="166" fontId="11" fillId="0" borderId="1" xfId="1" applyNumberFormat="1" applyFont="1" applyBorder="1"/>
    <xf numFmtId="166" fontId="13" fillId="0" borderId="0" xfId="0" applyNumberFormat="1" applyFont="1"/>
    <xf numFmtId="9" fontId="11" fillId="0" borderId="1" xfId="2" applyNumberFormat="1" applyFont="1" applyBorder="1"/>
    <xf numFmtId="0" fontId="12" fillId="4" borderId="1" xfId="0" applyFont="1" applyFill="1" applyBorder="1" applyAlignment="1">
      <alignment horizontal="center"/>
    </xf>
    <xf numFmtId="1" fontId="0" fillId="0" borderId="0" xfId="0" applyNumberFormat="1"/>
    <xf numFmtId="9" fontId="10" fillId="0" borderId="0" xfId="2" quotePrefix="1" applyFont="1" applyFill="1" applyBorder="1" applyAlignment="1" applyProtection="1">
      <alignment horizontal="center" vertical="center"/>
    </xf>
    <xf numFmtId="0" fontId="0" fillId="0" borderId="0" xfId="0" applyBorder="1"/>
    <xf numFmtId="0" fontId="0" fillId="4" borderId="0" xfId="0" applyFill="1"/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168" fontId="12" fillId="3" borderId="1" xfId="2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0" xfId="12" applyFill="1" applyAlignment="1">
      <alignment horizontal="left" wrapText="1"/>
    </xf>
    <xf numFmtId="0" fontId="9" fillId="4" borderId="3" xfId="4" applyNumberFormat="1" applyFont="1" applyFill="1" applyBorder="1" applyAlignment="1" applyProtection="1">
      <alignment horizontal="center" vertical="center" wrapText="1"/>
    </xf>
    <xf numFmtId="0" fontId="9" fillId="4" borderId="4" xfId="4" applyNumberFormat="1" applyFont="1" applyFill="1" applyBorder="1" applyAlignment="1" applyProtection="1">
      <alignment horizontal="center" vertical="center" wrapText="1"/>
    </xf>
    <xf numFmtId="0" fontId="9" fillId="4" borderId="3" xfId="4" applyNumberFormat="1" applyFont="1" applyFill="1" applyBorder="1" applyAlignment="1" applyProtection="1">
      <alignment horizontal="center" vertical="center"/>
    </xf>
    <xf numFmtId="0" fontId="9" fillId="4" borderId="4" xfId="4" applyNumberFormat="1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9" fillId="4" borderId="6" xfId="4" applyNumberFormat="1" applyFont="1" applyFill="1" applyBorder="1" applyAlignment="1" applyProtection="1">
      <alignment horizontal="center" vertical="center" wrapText="1"/>
    </xf>
    <xf numFmtId="0" fontId="9" fillId="4" borderId="7" xfId="4" applyNumberFormat="1" applyFont="1" applyFill="1" applyBorder="1" applyAlignment="1" applyProtection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2" fillId="4" borderId="4" xfId="3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9" fillId="4" borderId="1" xfId="4" applyNumberFormat="1" applyFont="1" applyFill="1" applyBorder="1" applyAlignment="1" applyProtection="1">
      <alignment horizontal="center" vertical="center"/>
    </xf>
  </cellXfs>
  <cellStyles count="13">
    <cellStyle name="Hipervínculo" xfId="12" builtinId="8"/>
    <cellStyle name="Hipervínculo 2" xfId="7"/>
    <cellStyle name="Millares" xfId="5" builtinId="3"/>
    <cellStyle name="Millares 2" xfId="8"/>
    <cellStyle name="Moneda" xfId="1" builtinId="4"/>
    <cellStyle name="Normal" xfId="0" builtinId="0"/>
    <cellStyle name="Normal 10" xfId="3"/>
    <cellStyle name="Normal 17" xfId="4"/>
    <cellStyle name="Normal 2" xfId="6"/>
    <cellStyle name="Normal 3" xfId="11"/>
    <cellStyle name="Normal 5 13" xfId="9"/>
    <cellStyle name="Porcentaje" xfId="2" builtinId="5"/>
    <cellStyle name="Porcentual 2 3" xfId="1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sciplinafinanciera.hacienda.gob.mx/es/DISCIPLINA_FINANCIERA/2019" TargetMode="External"/><Relationship Id="rId3" Type="http://schemas.openxmlformats.org/officeDocument/2006/relationships/hyperlink" Target="https://www.disciplinafinanciera.hacienda.gob.mx/es/DISCIPLINA_FINANCIERA/2019" TargetMode="External"/><Relationship Id="rId7" Type="http://schemas.openxmlformats.org/officeDocument/2006/relationships/hyperlink" Target="https://www.disciplinafinanciera.hacienda.gob.mx/es/DISCIPLINA_FINANCIERA/2019" TargetMode="External"/><Relationship Id="rId2" Type="http://schemas.openxmlformats.org/officeDocument/2006/relationships/hyperlink" Target="https://www.disciplinafinanciera.hacienda.gob.mx/es/DISCIPLINA_FINANCIERA/2019" TargetMode="External"/><Relationship Id="rId1" Type="http://schemas.openxmlformats.org/officeDocument/2006/relationships/hyperlink" Target="https://www.disciplinafinanciera.hacienda.gob.mx/es/DISCIPLINA_FINANCIERA/2019" TargetMode="External"/><Relationship Id="rId6" Type="http://schemas.openxmlformats.org/officeDocument/2006/relationships/hyperlink" Target="https://www.disciplinafinanciera.hacienda.gob.mx/es/DISCIPLINA_FINANCIERA/2019" TargetMode="External"/><Relationship Id="rId5" Type="http://schemas.openxmlformats.org/officeDocument/2006/relationships/hyperlink" Target="https://www.disciplinafinanciera.hacienda.gob.mx/es/DISCIPLINA_FINANCIERA/201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disciplinafinanciera.hacienda.gob.mx/es/DISCIPLINA_FINANCIERA/2019" TargetMode="External"/><Relationship Id="rId9" Type="http://schemas.openxmlformats.org/officeDocument/2006/relationships/hyperlink" Target="https://www.disciplinafinanciera.hacienda.gob.mx/es/DISCIPLINA_FINANCIERA/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62"/>
  <sheetViews>
    <sheetView tabSelected="1" topLeftCell="CR1" workbookViewId="0">
      <selection activeCell="DD11" sqref="DD11"/>
    </sheetView>
  </sheetViews>
  <sheetFormatPr baseColWidth="10" defaultRowHeight="15.75" x14ac:dyDescent="0.25"/>
  <cols>
    <col min="5" max="5" width="11.75" bestFit="1" customWidth="1"/>
    <col min="6" max="6" width="11" style="1"/>
    <col min="25" max="25" width="11" style="1"/>
    <col min="26" max="26" width="19.625" style="1" bestFit="1" customWidth="1"/>
    <col min="27" max="27" width="14.625" style="1" bestFit="1" customWidth="1"/>
    <col min="28" max="28" width="13.125" style="1" customWidth="1"/>
    <col min="29" max="30" width="11.125" style="1" bestFit="1" customWidth="1"/>
    <col min="66" max="66" width="11.75" bestFit="1" customWidth="1"/>
    <col min="67" max="67" width="12.625" bestFit="1" customWidth="1"/>
    <col min="87" max="87" width="11" style="1"/>
    <col min="88" max="88" width="13.125" style="1" customWidth="1"/>
    <col min="89" max="89" width="16.375" style="1" bestFit="1" customWidth="1"/>
    <col min="90" max="90" width="20.25" style="1" bestFit="1" customWidth="1"/>
    <col min="91" max="91" width="12.5" style="1" bestFit="1" customWidth="1"/>
    <col min="92" max="93" width="11" style="1"/>
  </cols>
  <sheetData>
    <row r="1" spans="1:107" s="1" customFormat="1" ht="16.5" customHeight="1" x14ac:dyDescent="0.25">
      <c r="A1" s="6" t="s">
        <v>74</v>
      </c>
      <c r="B1" s="76" t="s">
        <v>108</v>
      </c>
      <c r="C1" s="76"/>
      <c r="D1" s="76"/>
      <c r="E1" s="76"/>
      <c r="F1" s="76"/>
      <c r="G1" s="76"/>
      <c r="H1" s="76"/>
      <c r="J1" s="6" t="s">
        <v>74</v>
      </c>
      <c r="K1" s="76" t="s">
        <v>75</v>
      </c>
      <c r="L1" s="76"/>
      <c r="M1" s="76"/>
      <c r="N1" s="76"/>
      <c r="O1" s="76"/>
      <c r="P1" s="76"/>
      <c r="Q1" s="76"/>
      <c r="S1" s="6" t="s">
        <v>74</v>
      </c>
      <c r="T1" s="76" t="s">
        <v>89</v>
      </c>
      <c r="U1" s="76"/>
      <c r="V1" s="76"/>
      <c r="W1" s="76"/>
      <c r="Y1" s="6" t="s">
        <v>74</v>
      </c>
      <c r="Z1" s="76" t="s">
        <v>75</v>
      </c>
      <c r="AA1" s="76"/>
      <c r="AB1" s="76"/>
      <c r="AC1" s="76"/>
      <c r="AD1" s="76"/>
      <c r="AE1" s="76"/>
      <c r="AF1" s="66"/>
      <c r="AG1" s="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K1" s="6" t="s">
        <v>74</v>
      </c>
      <c r="BL1" s="76" t="s">
        <v>89</v>
      </c>
      <c r="BM1" s="76"/>
      <c r="BN1" s="76"/>
      <c r="BO1" s="76"/>
      <c r="BP1" s="76"/>
      <c r="BQ1" s="76"/>
      <c r="BR1" s="76"/>
      <c r="BT1" s="6" t="s">
        <v>74</v>
      </c>
      <c r="BU1" s="76" t="s">
        <v>75</v>
      </c>
      <c r="BV1" s="76"/>
      <c r="BW1" s="76"/>
      <c r="BX1" s="76"/>
      <c r="BY1" s="76"/>
      <c r="CA1" s="6" t="s">
        <v>74</v>
      </c>
      <c r="CB1" s="76" t="s">
        <v>75</v>
      </c>
      <c r="CC1" s="76"/>
      <c r="CD1" s="76"/>
      <c r="CE1" s="76"/>
      <c r="CF1" s="76"/>
      <c r="CG1" s="76"/>
      <c r="CI1" s="6" t="s">
        <v>74</v>
      </c>
      <c r="CJ1" s="76" t="s">
        <v>75</v>
      </c>
      <c r="CK1" s="76"/>
      <c r="CL1" s="76"/>
      <c r="CM1" s="76"/>
      <c r="CN1" s="76"/>
      <c r="CO1" s="76"/>
      <c r="CQ1" s="6" t="s">
        <v>74</v>
      </c>
      <c r="CR1" s="76" t="s">
        <v>75</v>
      </c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</row>
    <row r="2" spans="1:107" s="1" customFormat="1" ht="15.75" customHeight="1" x14ac:dyDescent="0.25">
      <c r="A2" s="7" t="s">
        <v>76</v>
      </c>
      <c r="B2" s="76" t="s">
        <v>85</v>
      </c>
      <c r="C2" s="76"/>
      <c r="D2" s="76"/>
      <c r="E2" s="76"/>
      <c r="F2" s="76"/>
      <c r="G2" s="76"/>
      <c r="H2" s="76"/>
      <c r="J2" s="7" t="s">
        <v>76</v>
      </c>
      <c r="K2" s="76" t="s">
        <v>88</v>
      </c>
      <c r="L2" s="76"/>
      <c r="M2" s="76"/>
      <c r="N2" s="76"/>
      <c r="O2" s="76"/>
      <c r="P2" s="76"/>
      <c r="Q2" s="76"/>
      <c r="S2" s="7" t="s">
        <v>76</v>
      </c>
      <c r="T2" s="76" t="s">
        <v>88</v>
      </c>
      <c r="U2" s="76"/>
      <c r="V2" s="76"/>
      <c r="W2" s="76"/>
      <c r="Y2" s="7" t="s">
        <v>76</v>
      </c>
      <c r="Z2" s="76" t="s">
        <v>88</v>
      </c>
      <c r="AA2" s="76"/>
      <c r="AB2" s="76"/>
      <c r="AC2" s="76"/>
      <c r="AD2" s="76"/>
      <c r="AE2" s="76"/>
      <c r="AF2" s="66"/>
      <c r="AG2" s="7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K2" s="7" t="s">
        <v>76</v>
      </c>
      <c r="BL2" s="76" t="s">
        <v>95</v>
      </c>
      <c r="BM2" s="76"/>
      <c r="BN2" s="76"/>
      <c r="BO2" s="76"/>
      <c r="BP2" s="76"/>
      <c r="BQ2" s="76"/>
      <c r="BR2" s="76"/>
      <c r="BT2" s="7" t="s">
        <v>76</v>
      </c>
      <c r="BU2" s="76" t="s">
        <v>99</v>
      </c>
      <c r="BV2" s="76"/>
      <c r="BW2" s="76"/>
      <c r="BX2" s="76"/>
      <c r="BY2" s="76"/>
      <c r="CA2" s="7" t="s">
        <v>76</v>
      </c>
      <c r="CB2" s="76" t="s">
        <v>99</v>
      </c>
      <c r="CC2" s="76"/>
      <c r="CD2" s="76"/>
      <c r="CE2" s="76"/>
      <c r="CF2" s="76"/>
      <c r="CG2" s="76"/>
      <c r="CI2" s="7" t="s">
        <v>76</v>
      </c>
      <c r="CJ2" s="76" t="s">
        <v>101</v>
      </c>
      <c r="CK2" s="76"/>
      <c r="CL2" s="76"/>
      <c r="CM2" s="76"/>
      <c r="CN2" s="76"/>
      <c r="CO2" s="76"/>
      <c r="CQ2" s="7" t="s">
        <v>76</v>
      </c>
      <c r="CR2" s="76" t="s">
        <v>104</v>
      </c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</row>
    <row r="3" spans="1:107" s="1" customFormat="1" ht="15.75" customHeight="1" x14ac:dyDescent="0.25">
      <c r="A3" s="7" t="s">
        <v>77</v>
      </c>
      <c r="B3" s="76" t="s">
        <v>86</v>
      </c>
      <c r="C3" s="76"/>
      <c r="D3" s="76"/>
      <c r="E3" s="76"/>
      <c r="F3" s="76"/>
      <c r="G3" s="76"/>
      <c r="H3" s="76"/>
      <c r="J3" s="7" t="s">
        <v>77</v>
      </c>
      <c r="K3" s="76" t="s">
        <v>90</v>
      </c>
      <c r="L3" s="76"/>
      <c r="M3" s="76"/>
      <c r="N3" s="76"/>
      <c r="O3" s="76"/>
      <c r="P3" s="76"/>
      <c r="Q3" s="76"/>
      <c r="S3" s="7" t="s">
        <v>77</v>
      </c>
      <c r="T3" s="76" t="s">
        <v>90</v>
      </c>
      <c r="U3" s="76"/>
      <c r="V3" s="76"/>
      <c r="W3" s="76"/>
      <c r="Y3" s="7" t="s">
        <v>77</v>
      </c>
      <c r="Z3" s="76" t="s">
        <v>90</v>
      </c>
      <c r="AA3" s="76"/>
      <c r="AB3" s="76"/>
      <c r="AC3" s="76"/>
      <c r="AD3" s="76"/>
      <c r="AE3" s="76"/>
      <c r="AF3" s="66"/>
      <c r="AG3" s="7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K3" s="7" t="s">
        <v>77</v>
      </c>
      <c r="BL3" s="76" t="s">
        <v>97</v>
      </c>
      <c r="BM3" s="76"/>
      <c r="BN3" s="76"/>
      <c r="BO3" s="76"/>
      <c r="BP3" s="76"/>
      <c r="BQ3" s="76"/>
      <c r="BR3" s="76"/>
      <c r="BT3" s="7" t="s">
        <v>77</v>
      </c>
      <c r="BU3" s="76" t="s">
        <v>98</v>
      </c>
      <c r="BV3" s="76"/>
      <c r="BW3" s="76"/>
      <c r="BX3" s="76"/>
      <c r="BY3" s="76"/>
      <c r="CA3" s="7" t="s">
        <v>77</v>
      </c>
      <c r="CB3" s="76" t="s">
        <v>98</v>
      </c>
      <c r="CC3" s="76"/>
      <c r="CD3" s="76"/>
      <c r="CE3" s="76"/>
      <c r="CF3" s="76"/>
      <c r="CG3" s="76"/>
      <c r="CI3" s="7" t="s">
        <v>77</v>
      </c>
      <c r="CJ3" s="76" t="s">
        <v>102</v>
      </c>
      <c r="CK3" s="76"/>
      <c r="CL3" s="76"/>
      <c r="CM3" s="76"/>
      <c r="CN3" s="76"/>
      <c r="CO3" s="76"/>
      <c r="CQ3" s="7" t="s">
        <v>77</v>
      </c>
      <c r="CR3" s="76" t="s">
        <v>105</v>
      </c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</row>
    <row r="4" spans="1:107" s="1" customFormat="1" ht="15.75" customHeight="1" x14ac:dyDescent="0.25">
      <c r="A4" s="7" t="s">
        <v>78</v>
      </c>
      <c r="B4" s="77" t="s">
        <v>84</v>
      </c>
      <c r="C4" s="76"/>
      <c r="D4" s="76"/>
      <c r="E4" s="76"/>
      <c r="F4" s="76"/>
      <c r="G4" s="76"/>
      <c r="H4" s="76"/>
      <c r="J4" s="7" t="s">
        <v>78</v>
      </c>
      <c r="K4" s="77" t="s">
        <v>84</v>
      </c>
      <c r="L4" s="76"/>
      <c r="M4" s="76"/>
      <c r="N4" s="76"/>
      <c r="O4" s="76"/>
      <c r="P4" s="76"/>
      <c r="Q4" s="76"/>
      <c r="S4" s="7" t="s">
        <v>78</v>
      </c>
      <c r="T4" s="77" t="s">
        <v>84</v>
      </c>
      <c r="U4" s="76"/>
      <c r="V4" s="76"/>
      <c r="W4" s="76"/>
      <c r="Y4" s="7" t="s">
        <v>78</v>
      </c>
      <c r="Z4" s="77" t="s">
        <v>84</v>
      </c>
      <c r="AA4" s="76"/>
      <c r="AB4" s="76"/>
      <c r="AC4" s="76"/>
      <c r="AD4" s="76"/>
      <c r="AE4" s="76"/>
      <c r="AF4" s="66"/>
      <c r="AG4" s="7"/>
      <c r="AH4" s="77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K4" s="7" t="s">
        <v>78</v>
      </c>
      <c r="BL4" s="77" t="s">
        <v>96</v>
      </c>
      <c r="BM4" s="76"/>
      <c r="BN4" s="76"/>
      <c r="BO4" s="76"/>
      <c r="BP4" s="76"/>
      <c r="BQ4" s="76"/>
      <c r="BR4" s="76"/>
      <c r="BT4" s="7" t="s">
        <v>78</v>
      </c>
      <c r="BU4" s="77" t="s">
        <v>100</v>
      </c>
      <c r="BV4" s="76"/>
      <c r="BW4" s="76"/>
      <c r="BX4" s="76"/>
      <c r="BY4" s="76"/>
      <c r="CA4" s="7" t="s">
        <v>78</v>
      </c>
      <c r="CB4" s="77" t="s">
        <v>100</v>
      </c>
      <c r="CC4" s="76"/>
      <c r="CD4" s="76"/>
      <c r="CE4" s="76"/>
      <c r="CF4" s="76"/>
      <c r="CG4" s="76"/>
      <c r="CI4" s="7" t="s">
        <v>78</v>
      </c>
      <c r="CJ4" s="77" t="s">
        <v>103</v>
      </c>
      <c r="CK4" s="76"/>
      <c r="CL4" s="76"/>
      <c r="CM4" s="76"/>
      <c r="CN4" s="76"/>
      <c r="CO4" s="76"/>
      <c r="CQ4" s="7" t="s">
        <v>78</v>
      </c>
      <c r="CR4" s="77" t="s">
        <v>103</v>
      </c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</row>
    <row r="5" spans="1:107" s="1" customFormat="1" x14ac:dyDescent="0.25">
      <c r="A5" s="7" t="s">
        <v>79</v>
      </c>
      <c r="B5" s="76"/>
      <c r="C5" s="76"/>
      <c r="D5" s="76"/>
      <c r="E5" s="76"/>
      <c r="F5" s="76"/>
      <c r="G5" s="76"/>
      <c r="H5" s="76"/>
      <c r="J5" s="7" t="s">
        <v>79</v>
      </c>
      <c r="K5" s="76"/>
      <c r="L5" s="76"/>
      <c r="M5" s="76"/>
      <c r="N5" s="76"/>
      <c r="O5" s="76"/>
      <c r="P5" s="76"/>
      <c r="Q5" s="76"/>
      <c r="S5" s="7" t="s">
        <v>79</v>
      </c>
      <c r="T5" s="76"/>
      <c r="U5" s="76"/>
      <c r="V5" s="76"/>
      <c r="W5" s="76"/>
      <c r="Y5" s="7" t="s">
        <v>79</v>
      </c>
      <c r="Z5" s="76"/>
      <c r="AA5" s="76"/>
      <c r="AB5" s="76"/>
      <c r="AC5" s="76"/>
      <c r="AD5" s="76"/>
      <c r="AE5" s="76"/>
      <c r="AF5" s="66"/>
      <c r="AG5" s="7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K5" s="7" t="s">
        <v>79</v>
      </c>
      <c r="BL5" s="76"/>
      <c r="BM5" s="76"/>
      <c r="BN5" s="76"/>
      <c r="BO5" s="76"/>
      <c r="BP5" s="76"/>
      <c r="BQ5" s="76"/>
      <c r="BR5" s="76"/>
      <c r="BT5" s="7" t="s">
        <v>79</v>
      </c>
      <c r="BU5" s="76"/>
      <c r="BV5" s="76"/>
      <c r="BW5" s="76"/>
      <c r="BX5" s="76"/>
      <c r="BY5" s="76"/>
      <c r="CA5" s="7" t="s">
        <v>79</v>
      </c>
      <c r="CB5" s="76"/>
      <c r="CC5" s="76"/>
      <c r="CD5" s="76"/>
      <c r="CE5" s="76"/>
      <c r="CF5" s="76"/>
      <c r="CG5" s="76"/>
      <c r="CI5" s="7" t="s">
        <v>79</v>
      </c>
      <c r="CJ5" s="76"/>
      <c r="CK5" s="76"/>
      <c r="CL5" s="76"/>
      <c r="CM5" s="76"/>
      <c r="CN5" s="76"/>
      <c r="CO5" s="76"/>
      <c r="CQ5" s="7" t="s">
        <v>79</v>
      </c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</row>
    <row r="6" spans="1:107" s="1" customFormat="1" ht="15.75" customHeight="1" x14ac:dyDescent="0.25">
      <c r="A6" s="7" t="s">
        <v>80</v>
      </c>
      <c r="B6" s="76" t="s">
        <v>87</v>
      </c>
      <c r="C6" s="76"/>
      <c r="D6" s="76"/>
      <c r="E6" s="76"/>
      <c r="F6" s="76"/>
      <c r="G6" s="76"/>
      <c r="H6" s="76"/>
      <c r="J6" s="7" t="s">
        <v>80</v>
      </c>
      <c r="K6" s="76" t="s">
        <v>87</v>
      </c>
      <c r="L6" s="76"/>
      <c r="M6" s="76"/>
      <c r="N6" s="76"/>
      <c r="O6" s="76"/>
      <c r="P6" s="76"/>
      <c r="Q6" s="76"/>
      <c r="S6" s="7" t="s">
        <v>80</v>
      </c>
      <c r="T6" s="76" t="s">
        <v>87</v>
      </c>
      <c r="U6" s="76"/>
      <c r="V6" s="76"/>
      <c r="W6" s="76"/>
      <c r="Y6" s="7" t="s">
        <v>80</v>
      </c>
      <c r="Z6" s="76" t="s">
        <v>87</v>
      </c>
      <c r="AA6" s="76"/>
      <c r="AB6" s="76"/>
      <c r="AC6" s="76"/>
      <c r="AD6" s="76"/>
      <c r="AE6" s="76"/>
      <c r="AF6" s="66"/>
      <c r="AG6" s="7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K6" s="7" t="s">
        <v>80</v>
      </c>
      <c r="BL6" s="76" t="s">
        <v>87</v>
      </c>
      <c r="BM6" s="76"/>
      <c r="BN6" s="76"/>
      <c r="BO6" s="76"/>
      <c r="BP6" s="76"/>
      <c r="BQ6" s="76"/>
      <c r="BR6" s="76"/>
      <c r="BT6" s="7" t="s">
        <v>80</v>
      </c>
      <c r="BU6" s="76" t="s">
        <v>87</v>
      </c>
      <c r="BV6" s="76"/>
      <c r="BW6" s="76"/>
      <c r="BX6" s="76"/>
      <c r="BY6" s="76"/>
      <c r="CA6" s="7" t="s">
        <v>80</v>
      </c>
      <c r="CB6" s="76" t="s">
        <v>87</v>
      </c>
      <c r="CC6" s="76"/>
      <c r="CD6" s="76"/>
      <c r="CE6" s="76"/>
      <c r="CF6" s="76"/>
      <c r="CG6" s="76"/>
      <c r="CI6" s="7" t="s">
        <v>80</v>
      </c>
      <c r="CJ6" s="76" t="s">
        <v>87</v>
      </c>
      <c r="CK6" s="76"/>
      <c r="CL6" s="76"/>
      <c r="CM6" s="76"/>
      <c r="CN6" s="76"/>
      <c r="CO6" s="76"/>
      <c r="CQ6" s="7" t="s">
        <v>80</v>
      </c>
      <c r="CR6" s="76" t="s">
        <v>87</v>
      </c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</row>
    <row r="7" spans="1:107" s="1" customFormat="1" ht="14.25" customHeight="1" x14ac:dyDescent="0.25">
      <c r="A7" s="7" t="s">
        <v>81</v>
      </c>
      <c r="B7" s="76"/>
      <c r="C7" s="76"/>
      <c r="D7" s="76"/>
      <c r="E7" s="76"/>
      <c r="F7" s="76"/>
      <c r="G7" s="76"/>
      <c r="H7" s="76"/>
      <c r="J7" s="7" t="s">
        <v>81</v>
      </c>
      <c r="K7" s="76"/>
      <c r="L7" s="76"/>
      <c r="M7" s="76"/>
      <c r="N7" s="76"/>
      <c r="O7" s="76"/>
      <c r="P7" s="76"/>
      <c r="Q7" s="76"/>
      <c r="S7" s="7" t="s">
        <v>81</v>
      </c>
      <c r="T7" s="76"/>
      <c r="U7" s="76"/>
      <c r="V7" s="76"/>
      <c r="W7" s="76"/>
      <c r="Y7" s="7" t="s">
        <v>81</v>
      </c>
      <c r="Z7" s="76"/>
      <c r="AA7" s="76"/>
      <c r="AB7" s="76"/>
      <c r="AC7" s="76"/>
      <c r="AD7" s="76"/>
      <c r="AE7" s="76"/>
      <c r="AF7" s="66"/>
      <c r="AG7" s="7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K7" s="7" t="s">
        <v>81</v>
      </c>
      <c r="BL7" s="76"/>
      <c r="BM7" s="76"/>
      <c r="BN7" s="76"/>
      <c r="BO7" s="76"/>
      <c r="BP7" s="76"/>
      <c r="BQ7" s="76"/>
      <c r="BR7" s="76"/>
      <c r="BT7" s="7" t="s">
        <v>81</v>
      </c>
      <c r="BU7" s="76"/>
      <c r="BV7" s="76"/>
      <c r="BW7" s="76"/>
      <c r="BX7" s="76"/>
      <c r="BY7" s="76"/>
      <c r="CA7" s="7" t="s">
        <v>81</v>
      </c>
      <c r="CB7" s="76"/>
      <c r="CC7" s="76"/>
      <c r="CD7" s="76"/>
      <c r="CE7" s="76"/>
      <c r="CF7" s="76"/>
      <c r="CG7" s="76"/>
      <c r="CI7" s="7" t="s">
        <v>81</v>
      </c>
      <c r="CJ7" s="76"/>
      <c r="CK7" s="76"/>
      <c r="CL7" s="76"/>
      <c r="CM7" s="76"/>
      <c r="CN7" s="76"/>
      <c r="CO7" s="76"/>
      <c r="CQ7" s="7" t="s">
        <v>81</v>
      </c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</row>
    <row r="8" spans="1:107" s="1" customFormat="1" x14ac:dyDescent="0.25">
      <c r="S8" s="15"/>
      <c r="T8" s="16"/>
      <c r="U8" s="16"/>
      <c r="V8" s="16"/>
      <c r="W8" s="16"/>
      <c r="Y8" s="15"/>
      <c r="Z8" s="16"/>
      <c r="AA8" s="16"/>
      <c r="AB8" s="16"/>
      <c r="AC8" s="16"/>
      <c r="AD8" s="16"/>
      <c r="AG8" s="15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BK8" s="15"/>
      <c r="BL8" s="16"/>
      <c r="BM8" s="16"/>
      <c r="BN8" s="16"/>
      <c r="BO8" s="16"/>
      <c r="BP8" s="16"/>
      <c r="BQ8" s="16"/>
      <c r="BR8" s="16"/>
      <c r="BT8" s="15"/>
      <c r="BU8" s="16"/>
      <c r="BV8" s="16"/>
      <c r="BW8" s="16"/>
      <c r="BX8" s="16"/>
      <c r="BY8" s="16"/>
      <c r="CA8" s="15"/>
      <c r="CB8" s="16"/>
      <c r="CC8" s="16"/>
      <c r="CD8" s="16"/>
      <c r="CE8" s="16"/>
      <c r="CF8" s="16"/>
      <c r="CG8" s="16"/>
      <c r="CI8" s="15"/>
      <c r="CJ8" s="16"/>
      <c r="CK8" s="16"/>
      <c r="CL8" s="16"/>
      <c r="CM8" s="16"/>
      <c r="CN8" s="16"/>
      <c r="CO8" s="16"/>
      <c r="CQ8" s="15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</row>
    <row r="9" spans="1:107" s="1" customFormat="1" x14ac:dyDescent="0.25">
      <c r="S9" s="15"/>
      <c r="T9" s="16"/>
      <c r="U9" s="16"/>
      <c r="V9" s="16"/>
      <c r="W9" s="16"/>
      <c r="Y9" s="15"/>
      <c r="Z9" s="16"/>
      <c r="AA9" s="16"/>
      <c r="AB9" s="16"/>
      <c r="AC9" s="16"/>
      <c r="AD9" s="16"/>
      <c r="AG9" s="15"/>
      <c r="AH9" s="41"/>
      <c r="AI9" s="41"/>
      <c r="AJ9" s="41"/>
      <c r="AK9" s="41"/>
      <c r="AL9" s="41"/>
      <c r="AM9" s="16"/>
      <c r="AN9" s="16"/>
      <c r="AO9" s="16"/>
      <c r="AP9" s="16"/>
      <c r="AQ9" s="16"/>
      <c r="AR9" s="16"/>
      <c r="AS9" s="16"/>
      <c r="BK9" s="15"/>
      <c r="BL9" s="43"/>
      <c r="BM9" s="43"/>
      <c r="BN9" s="43"/>
      <c r="BO9" s="43"/>
      <c r="BP9" s="43"/>
      <c r="BQ9" s="16"/>
      <c r="BR9" s="16"/>
      <c r="BT9" s="15"/>
      <c r="BU9" s="43"/>
      <c r="BV9" s="43"/>
      <c r="BW9" s="43"/>
      <c r="BX9" s="43"/>
      <c r="BY9" s="43"/>
      <c r="CA9" s="15"/>
      <c r="CB9" s="43"/>
      <c r="CC9" s="43"/>
      <c r="CD9" s="43"/>
      <c r="CE9" s="43"/>
      <c r="CF9" s="43"/>
      <c r="CG9" s="16"/>
      <c r="CI9" s="15"/>
      <c r="CJ9" s="16"/>
      <c r="CK9" s="16"/>
      <c r="CL9" s="16"/>
      <c r="CM9" s="16"/>
      <c r="CN9" s="16"/>
      <c r="CO9" s="16"/>
      <c r="CQ9" s="15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</row>
    <row r="10" spans="1:107" ht="36" x14ac:dyDescent="0.25">
      <c r="A10" s="23" t="s">
        <v>44</v>
      </c>
      <c r="B10" s="24" t="s">
        <v>109</v>
      </c>
      <c r="C10" s="23" t="s">
        <v>71</v>
      </c>
      <c r="D10" s="24" t="s">
        <v>70</v>
      </c>
      <c r="E10" s="24" t="s">
        <v>82</v>
      </c>
      <c r="F10" s="24" t="s">
        <v>83</v>
      </c>
      <c r="J10" s="62" t="s">
        <v>0</v>
      </c>
      <c r="K10" s="62" t="s">
        <v>35</v>
      </c>
      <c r="L10" s="62" t="s">
        <v>36</v>
      </c>
      <c r="M10" s="62" t="s">
        <v>1</v>
      </c>
      <c r="N10" s="62" t="s">
        <v>37</v>
      </c>
      <c r="O10" s="62" t="s">
        <v>38</v>
      </c>
      <c r="S10" s="31" t="s">
        <v>45</v>
      </c>
      <c r="T10" s="31" t="s">
        <v>46</v>
      </c>
      <c r="U10" s="31" t="s">
        <v>47</v>
      </c>
      <c r="V10" s="1"/>
      <c r="W10" s="1"/>
      <c r="Y10" s="31" t="s">
        <v>0</v>
      </c>
      <c r="Z10" s="32" t="s">
        <v>35</v>
      </c>
      <c r="AA10" s="32" t="s">
        <v>36</v>
      </c>
      <c r="AB10" s="32" t="s">
        <v>1</v>
      </c>
      <c r="AC10" s="32" t="s">
        <v>37</v>
      </c>
      <c r="AD10" s="32" t="s">
        <v>38</v>
      </c>
      <c r="AG10" s="85" t="s">
        <v>0</v>
      </c>
      <c r="AH10" s="86" t="s">
        <v>51</v>
      </c>
      <c r="AI10" s="85" t="s">
        <v>48</v>
      </c>
      <c r="AJ10" s="85" t="s">
        <v>49</v>
      </c>
      <c r="AK10" s="85" t="s">
        <v>36</v>
      </c>
      <c r="AL10" s="85" t="s">
        <v>50</v>
      </c>
      <c r="AM10" s="85" t="s">
        <v>52</v>
      </c>
      <c r="AN10" s="85" t="s">
        <v>53</v>
      </c>
      <c r="AO10" s="85" t="s">
        <v>54</v>
      </c>
      <c r="AP10" s="85" t="s">
        <v>55</v>
      </c>
      <c r="AQ10" s="1"/>
      <c r="AR10" s="88" t="s">
        <v>39</v>
      </c>
      <c r="AS10" s="89" t="s">
        <v>1</v>
      </c>
      <c r="AT10" s="82" t="s">
        <v>57</v>
      </c>
      <c r="AU10" s="82"/>
      <c r="AV10" s="82"/>
      <c r="AW10" s="82"/>
      <c r="AX10" s="82" t="s">
        <v>58</v>
      </c>
      <c r="AY10" s="82"/>
      <c r="AZ10" s="82"/>
      <c r="BA10" s="82"/>
      <c r="BB10" s="82" t="s">
        <v>59</v>
      </c>
      <c r="BC10" s="82"/>
      <c r="BD10" s="82"/>
      <c r="BE10" s="82"/>
      <c r="BF10" s="82" t="s">
        <v>60</v>
      </c>
      <c r="BG10" s="82"/>
      <c r="BH10" s="82"/>
      <c r="BI10" s="82"/>
      <c r="BK10" s="67" t="s">
        <v>56</v>
      </c>
      <c r="BL10" s="67" t="s">
        <v>91</v>
      </c>
      <c r="BM10" s="68" t="s">
        <v>92</v>
      </c>
      <c r="BN10" s="67" t="s">
        <v>93</v>
      </c>
      <c r="BO10" s="67" t="s">
        <v>94</v>
      </c>
      <c r="BP10" s="69" t="s">
        <v>61</v>
      </c>
      <c r="BQ10" s="1"/>
      <c r="BR10" s="1"/>
      <c r="BT10" s="67" t="s">
        <v>0</v>
      </c>
      <c r="BU10" s="67" t="s">
        <v>62</v>
      </c>
      <c r="BV10" s="67" t="s">
        <v>63</v>
      </c>
      <c r="BW10" s="67" t="s">
        <v>64</v>
      </c>
      <c r="BX10" s="3"/>
      <c r="BY10" s="1"/>
      <c r="CA10" s="31" t="s">
        <v>0</v>
      </c>
      <c r="CB10" s="31" t="s">
        <v>65</v>
      </c>
      <c r="CC10" s="31" t="s">
        <v>107</v>
      </c>
      <c r="CD10" s="31" t="s">
        <v>66</v>
      </c>
      <c r="CE10" s="1"/>
      <c r="CF10" s="3"/>
      <c r="CG10" s="3"/>
      <c r="CI10" s="70" t="s">
        <v>0</v>
      </c>
      <c r="CJ10" s="70" t="s">
        <v>65</v>
      </c>
      <c r="CK10" s="70" t="s">
        <v>67</v>
      </c>
      <c r="CL10" s="70" t="s">
        <v>68</v>
      </c>
      <c r="CM10" s="70" t="s">
        <v>69</v>
      </c>
      <c r="CQ10" s="71" t="s">
        <v>0</v>
      </c>
      <c r="CR10" s="73">
        <v>2019</v>
      </c>
      <c r="CS10" s="74"/>
      <c r="CT10" s="75"/>
      <c r="CU10" s="73">
        <v>2018</v>
      </c>
      <c r="CV10" s="74"/>
      <c r="CW10" s="75"/>
      <c r="CX10" s="71" t="s">
        <v>73</v>
      </c>
      <c r="CY10" s="70" t="s">
        <v>72</v>
      </c>
      <c r="CZ10" s="70" t="s">
        <v>72</v>
      </c>
      <c r="DA10" s="71" t="s">
        <v>106</v>
      </c>
      <c r="DB10" s="1"/>
      <c r="DC10" s="1"/>
    </row>
    <row r="11" spans="1:107" ht="15.75" customHeight="1" x14ac:dyDescent="0.25">
      <c r="A11" s="8">
        <v>1993</v>
      </c>
      <c r="B11" s="13">
        <v>18</v>
      </c>
      <c r="C11" s="11">
        <v>13.8430548971257</v>
      </c>
      <c r="D11" s="13">
        <f>(B11/C11)*100</f>
        <v>130.0291022015482</v>
      </c>
      <c r="E11" s="64"/>
      <c r="F11" s="14"/>
      <c r="J11" s="17" t="s">
        <v>10</v>
      </c>
      <c r="K11" s="18">
        <v>78084.815576670007</v>
      </c>
      <c r="L11" s="18">
        <v>0</v>
      </c>
      <c r="M11" s="18">
        <v>78084.815576670007</v>
      </c>
      <c r="N11" s="19">
        <v>1</v>
      </c>
      <c r="O11" s="19">
        <v>0</v>
      </c>
      <c r="S11" s="25">
        <v>2008</v>
      </c>
      <c r="T11" s="25">
        <v>23.6</v>
      </c>
      <c r="U11" s="25">
        <v>179.5</v>
      </c>
      <c r="V11" s="1"/>
      <c r="W11" s="1"/>
      <c r="Y11" s="25" t="s">
        <v>2</v>
      </c>
      <c r="Z11" s="27">
        <v>2637.4870587700002</v>
      </c>
      <c r="AA11" s="27">
        <v>0.74955174999999996</v>
      </c>
      <c r="AB11" s="27">
        <v>2638.2366105200003</v>
      </c>
      <c r="AC11" s="28">
        <v>0.99971588911054787</v>
      </c>
      <c r="AD11" s="28">
        <v>2.8411088945212623E-4</v>
      </c>
      <c r="AG11" s="85"/>
      <c r="AH11" s="87"/>
      <c r="AI11" s="85"/>
      <c r="AJ11" s="85"/>
      <c r="AK11" s="85"/>
      <c r="AL11" s="85"/>
      <c r="AM11" s="85"/>
      <c r="AN11" s="85"/>
      <c r="AO11" s="85"/>
      <c r="AP11" s="85"/>
      <c r="AQ11" s="1"/>
      <c r="AR11" s="88"/>
      <c r="AS11" s="89"/>
      <c r="AT11" s="83" t="s">
        <v>40</v>
      </c>
      <c r="AU11" s="78" t="s">
        <v>41</v>
      </c>
      <c r="AV11" s="78" t="s">
        <v>42</v>
      </c>
      <c r="AW11" s="80" t="s">
        <v>43</v>
      </c>
      <c r="AX11" s="78" t="s">
        <v>40</v>
      </c>
      <c r="AY11" s="78" t="s">
        <v>41</v>
      </c>
      <c r="AZ11" s="78" t="s">
        <v>42</v>
      </c>
      <c r="BA11" s="80" t="s">
        <v>43</v>
      </c>
      <c r="BB11" s="78" t="s">
        <v>40</v>
      </c>
      <c r="BC11" s="78" t="s">
        <v>41</v>
      </c>
      <c r="BD11" s="78" t="s">
        <v>42</v>
      </c>
      <c r="BE11" s="80" t="s">
        <v>43</v>
      </c>
      <c r="BF11" s="78" t="s">
        <v>40</v>
      </c>
      <c r="BG11" s="78" t="s">
        <v>41</v>
      </c>
      <c r="BH11" s="78" t="s">
        <v>42</v>
      </c>
      <c r="BI11" s="80" t="s">
        <v>43</v>
      </c>
      <c r="BK11" s="47" t="s">
        <v>9</v>
      </c>
      <c r="BL11" s="48">
        <v>50266.936506470003</v>
      </c>
      <c r="BM11" s="48">
        <v>47716.037159901658</v>
      </c>
      <c r="BN11" s="48">
        <v>567395.31000000006</v>
      </c>
      <c r="BO11" s="53">
        <v>677324.7166545901</v>
      </c>
      <c r="BP11" s="49">
        <v>7.0447801455671699E-2</v>
      </c>
      <c r="BQ11" s="1"/>
      <c r="BR11" s="1"/>
      <c r="BT11" s="25" t="s">
        <v>20</v>
      </c>
      <c r="BU11" s="50">
        <v>76266.652017979999</v>
      </c>
      <c r="BV11" s="50">
        <v>101459.191528</v>
      </c>
      <c r="BW11" s="51">
        <f t="shared" ref="BW11:BW42" si="0">BU11/BV11</f>
        <v>0.75169780942845832</v>
      </c>
      <c r="BX11" s="2"/>
      <c r="BY11" s="1"/>
      <c r="CA11" s="25" t="s">
        <v>24</v>
      </c>
      <c r="CB11" s="50">
        <v>22444.450989839999</v>
      </c>
      <c r="CC11" s="50">
        <v>11162.614545</v>
      </c>
      <c r="CD11" s="61">
        <f>CB11/CC11</f>
        <v>2.010680463735389</v>
      </c>
      <c r="CE11" s="1"/>
      <c r="CF11" s="60"/>
      <c r="CG11" s="1"/>
      <c r="CI11" s="17" t="s">
        <v>20</v>
      </c>
      <c r="CJ11" s="18">
        <v>76266.652017979999</v>
      </c>
      <c r="CK11" s="17">
        <v>5494283</v>
      </c>
      <c r="CL11" s="54">
        <v>76266652017.979996</v>
      </c>
      <c r="CM11" s="55">
        <f>CL11/CK11</f>
        <v>13881.092768242916</v>
      </c>
      <c r="CQ11" s="72"/>
      <c r="CR11" s="70" t="s">
        <v>56</v>
      </c>
      <c r="CS11" s="70" t="s">
        <v>36</v>
      </c>
      <c r="CT11" s="70" t="s">
        <v>51</v>
      </c>
      <c r="CU11" s="70" t="s">
        <v>56</v>
      </c>
      <c r="CV11" s="70" t="s">
        <v>36</v>
      </c>
      <c r="CW11" s="70" t="s">
        <v>51</v>
      </c>
      <c r="CX11" s="72"/>
      <c r="CY11" s="70">
        <v>2019</v>
      </c>
      <c r="CZ11" s="70">
        <v>2018</v>
      </c>
      <c r="DA11" s="72"/>
      <c r="DB11" s="1"/>
      <c r="DC11" s="1"/>
    </row>
    <row r="12" spans="1:107" x14ac:dyDescent="0.25">
      <c r="A12" s="8">
        <v>1994</v>
      </c>
      <c r="B12" s="13">
        <v>28</v>
      </c>
      <c r="C12" s="11">
        <v>14.819204368159101</v>
      </c>
      <c r="D12" s="13">
        <f t="shared" ref="D12:D37" si="1">(B12/C12)*100</f>
        <v>188.94401686072618</v>
      </c>
      <c r="E12" s="65"/>
      <c r="F12" s="14">
        <f>(D12-D11)/D11</f>
        <v>0.45309022104804247</v>
      </c>
      <c r="J12" s="17" t="s">
        <v>20</v>
      </c>
      <c r="K12" s="18">
        <v>71549.323470479998</v>
      </c>
      <c r="L12" s="18">
        <v>4717.3285475000002</v>
      </c>
      <c r="M12" s="18">
        <v>76266.652017979999</v>
      </c>
      <c r="N12" s="19">
        <v>0.93814690401792011</v>
      </c>
      <c r="O12" s="19">
        <v>6.1853095982079845E-2</v>
      </c>
      <c r="S12" s="25">
        <v>2009</v>
      </c>
      <c r="T12" s="25">
        <v>30.6</v>
      </c>
      <c r="U12" s="25">
        <v>221.6</v>
      </c>
      <c r="V12" s="1"/>
      <c r="W12" s="1"/>
      <c r="Y12" s="25" t="s">
        <v>3</v>
      </c>
      <c r="Z12" s="27">
        <v>12822.116604360002</v>
      </c>
      <c r="AA12" s="27">
        <v>4608.7357688000002</v>
      </c>
      <c r="AB12" s="27">
        <v>17430.852373160003</v>
      </c>
      <c r="AC12" s="28">
        <v>0.73559894432377126</v>
      </c>
      <c r="AD12" s="28">
        <v>0.26440105567622862</v>
      </c>
      <c r="AG12" s="33" t="s">
        <v>2</v>
      </c>
      <c r="AH12" s="34">
        <v>2638.2366105200003</v>
      </c>
      <c r="AI12" s="35">
        <v>2637.4870587700002</v>
      </c>
      <c r="AJ12" s="35" t="s">
        <v>31</v>
      </c>
      <c r="AK12" s="35">
        <v>0.74955174999999996</v>
      </c>
      <c r="AL12" s="35">
        <v>0</v>
      </c>
      <c r="AM12" s="36">
        <v>0.99971588911054787</v>
      </c>
      <c r="AN12" s="36">
        <v>2.8038405162757066E-4</v>
      </c>
      <c r="AO12" s="36">
        <v>2.8411088945212623E-4</v>
      </c>
      <c r="AP12" s="36">
        <v>0</v>
      </c>
      <c r="AQ12" s="1"/>
      <c r="AR12" s="88"/>
      <c r="AS12" s="89"/>
      <c r="AT12" s="84"/>
      <c r="AU12" s="79"/>
      <c r="AV12" s="79"/>
      <c r="AW12" s="81"/>
      <c r="AX12" s="79"/>
      <c r="AY12" s="79"/>
      <c r="AZ12" s="79"/>
      <c r="BA12" s="81"/>
      <c r="BB12" s="79"/>
      <c r="BC12" s="79"/>
      <c r="BD12" s="79"/>
      <c r="BE12" s="81"/>
      <c r="BF12" s="79"/>
      <c r="BG12" s="79"/>
      <c r="BH12" s="79"/>
      <c r="BI12" s="81"/>
      <c r="BK12" s="47" t="s">
        <v>24</v>
      </c>
      <c r="BL12" s="48">
        <v>22444.450989839999</v>
      </c>
      <c r="BM12" s="48">
        <v>21305.461042507544</v>
      </c>
      <c r="BN12" s="48">
        <v>288571.66100000002</v>
      </c>
      <c r="BO12" s="53">
        <v>344480.6734855976</v>
      </c>
      <c r="BP12" s="49">
        <v>6.1848059070861938E-2</v>
      </c>
      <c r="BQ12" s="1"/>
      <c r="BR12" s="1"/>
      <c r="BT12" s="25" t="s">
        <v>6</v>
      </c>
      <c r="BU12" s="50">
        <v>36967.810062200006</v>
      </c>
      <c r="BV12" s="50">
        <v>49369.566358210002</v>
      </c>
      <c r="BW12" s="51">
        <f t="shared" si="0"/>
        <v>0.74879754450288738</v>
      </c>
      <c r="BX12" s="2"/>
      <c r="BY12" s="1"/>
      <c r="CA12" s="25" t="s">
        <v>20</v>
      </c>
      <c r="CB12" s="50">
        <v>76266.652017979999</v>
      </c>
      <c r="CC12" s="50">
        <v>38594.353784999999</v>
      </c>
      <c r="CD12" s="61">
        <f t="shared" ref="CD12:CD42" si="2">CB12/CC12</f>
        <v>1.9761090558179428</v>
      </c>
      <c r="CE12" s="1"/>
      <c r="CF12" s="60"/>
      <c r="CG12" s="1"/>
      <c r="CI12" s="17" t="s">
        <v>24</v>
      </c>
      <c r="CJ12" s="18">
        <v>22444.450989839999</v>
      </c>
      <c r="CK12" s="17">
        <v>1664973</v>
      </c>
      <c r="CL12" s="54">
        <v>22444450989.84</v>
      </c>
      <c r="CM12" s="55">
        <f t="shared" ref="CM12:CM42" si="3">CL12/CK12</f>
        <v>13480.369345232626</v>
      </c>
      <c r="CO12" s="63"/>
      <c r="CQ12" s="25" t="s">
        <v>2</v>
      </c>
      <c r="CR12" s="27">
        <v>2637.4870587700002</v>
      </c>
      <c r="CS12" s="27">
        <v>0.74955174999999996</v>
      </c>
      <c r="CT12" s="27">
        <v>2638.2366105200003</v>
      </c>
      <c r="CU12" s="27">
        <v>2574.97168341</v>
      </c>
      <c r="CV12" s="27">
        <v>99.65486915000001</v>
      </c>
      <c r="CW12" s="59">
        <v>2674.6265525600002</v>
      </c>
      <c r="CX12" s="27">
        <v>-36.389942039999823</v>
      </c>
      <c r="CY12" s="27">
        <v>2538.1814959496646</v>
      </c>
      <c r="CZ12" s="27">
        <v>2650.3230898262932</v>
      </c>
      <c r="DA12" s="19">
        <v>-4.2312423835079868E-2</v>
      </c>
      <c r="DB12" s="1"/>
      <c r="DC12" s="1"/>
    </row>
    <row r="13" spans="1:107" x14ac:dyDescent="0.25">
      <c r="A13" s="8">
        <v>1995</v>
      </c>
      <c r="B13" s="13">
        <v>41</v>
      </c>
      <c r="C13" s="11">
        <v>22.520167271191902</v>
      </c>
      <c r="D13" s="13">
        <f t="shared" si="1"/>
        <v>182.05903848879376</v>
      </c>
      <c r="E13" s="65"/>
      <c r="F13" s="14">
        <f t="shared" ref="F13:F37" si="4">(D13-D12)/D12</f>
        <v>-3.6439250558579224E-2</v>
      </c>
      <c r="J13" s="17" t="s">
        <v>9</v>
      </c>
      <c r="K13" s="18">
        <v>50109.133796260001</v>
      </c>
      <c r="L13" s="18">
        <v>157.80271020999999</v>
      </c>
      <c r="M13" s="18">
        <v>50266.936506470003</v>
      </c>
      <c r="N13" s="19">
        <v>0.99686070564117846</v>
      </c>
      <c r="O13" s="19">
        <v>3.1392943588215037E-3</v>
      </c>
      <c r="S13" s="25">
        <v>2010</v>
      </c>
      <c r="T13" s="25">
        <v>37.799999999999997</v>
      </c>
      <c r="U13" s="25">
        <v>276.8</v>
      </c>
      <c r="V13" s="1"/>
      <c r="W13" s="1"/>
      <c r="Y13" s="25" t="s">
        <v>4</v>
      </c>
      <c r="Z13" s="27">
        <v>1497.19583055</v>
      </c>
      <c r="AA13" s="27">
        <v>624.91535496000006</v>
      </c>
      <c r="AB13" s="27">
        <v>2122.1111855099998</v>
      </c>
      <c r="AC13" s="28">
        <v>0.70552185991620597</v>
      </c>
      <c r="AD13" s="28">
        <v>0.29447814008379408</v>
      </c>
      <c r="AG13" s="33" t="s">
        <v>3</v>
      </c>
      <c r="AH13" s="34">
        <v>17430.85237316</v>
      </c>
      <c r="AI13" s="35">
        <v>10228.953617410001</v>
      </c>
      <c r="AJ13" s="35">
        <v>2593.1629869500002</v>
      </c>
      <c r="AK13" s="35">
        <v>4573.2315439200001</v>
      </c>
      <c r="AL13" s="35">
        <v>35.504224880000002</v>
      </c>
      <c r="AM13" s="36">
        <v>0.58683037400744265</v>
      </c>
      <c r="AN13" s="36">
        <v>0.14876857031632881</v>
      </c>
      <c r="AO13" s="36">
        <v>0.26236419459107202</v>
      </c>
      <c r="AP13" s="36">
        <v>2.0368610851566474E-3</v>
      </c>
      <c r="AQ13" s="1"/>
      <c r="AR13" s="33" t="s">
        <v>2</v>
      </c>
      <c r="AS13" s="42">
        <v>2638.4870587700002</v>
      </c>
      <c r="AT13" s="42">
        <v>1837.4870587700002</v>
      </c>
      <c r="AU13" s="42">
        <v>800</v>
      </c>
      <c r="AV13" s="42">
        <v>0</v>
      </c>
      <c r="AW13" s="42">
        <v>0</v>
      </c>
      <c r="AX13" s="42">
        <v>0</v>
      </c>
      <c r="AY13" s="42">
        <v>1</v>
      </c>
      <c r="AZ13" s="42">
        <v>0</v>
      </c>
      <c r="BA13" s="42">
        <v>0</v>
      </c>
      <c r="BB13" s="42">
        <v>1837.48705877</v>
      </c>
      <c r="BC13" s="42">
        <v>801</v>
      </c>
      <c r="BD13" s="42">
        <v>0</v>
      </c>
      <c r="BE13" s="42">
        <v>0</v>
      </c>
      <c r="BF13" s="36">
        <v>0.69641693055208409</v>
      </c>
      <c r="BG13" s="36">
        <v>0.3035830694479158</v>
      </c>
      <c r="BH13" s="36">
        <v>0</v>
      </c>
      <c r="BI13" s="36">
        <v>0</v>
      </c>
      <c r="BK13" s="47" t="s">
        <v>8</v>
      </c>
      <c r="BL13" s="48">
        <v>20658.45065038</v>
      </c>
      <c r="BM13" s="48">
        <v>19610.094973117157</v>
      </c>
      <c r="BN13" s="48">
        <v>276850.55200000003</v>
      </c>
      <c r="BO13" s="53">
        <v>330488.6705691432</v>
      </c>
      <c r="BP13" s="49">
        <v>5.9336663309353686E-2</v>
      </c>
      <c r="BQ13" s="1"/>
      <c r="BR13" s="1"/>
      <c r="BT13" s="25" t="s">
        <v>9</v>
      </c>
      <c r="BU13" s="50">
        <v>50266.936506470003</v>
      </c>
      <c r="BV13" s="50">
        <v>69628.474851999999</v>
      </c>
      <c r="BW13" s="51">
        <f t="shared" si="0"/>
        <v>0.72193074188851258</v>
      </c>
      <c r="BX13" s="2"/>
      <c r="BY13" s="1"/>
      <c r="CA13" s="25" t="s">
        <v>9</v>
      </c>
      <c r="CB13" s="50">
        <v>50266.936506470003</v>
      </c>
      <c r="CC13" s="50">
        <v>25686.599134</v>
      </c>
      <c r="CD13" s="61">
        <f t="shared" si="2"/>
        <v>1.9569323383076549</v>
      </c>
      <c r="CE13" s="1"/>
      <c r="CF13" s="60"/>
      <c r="CG13" s="1"/>
      <c r="CI13" s="17" t="s">
        <v>9</v>
      </c>
      <c r="CJ13" s="18">
        <v>50266.936506470003</v>
      </c>
      <c r="CK13" s="17">
        <v>3746865</v>
      </c>
      <c r="CL13" s="54">
        <v>50266936506.470001</v>
      </c>
      <c r="CM13" s="55">
        <f t="shared" si="3"/>
        <v>13415.731953638575</v>
      </c>
      <c r="CQ13" s="25" t="s">
        <v>3</v>
      </c>
      <c r="CR13" s="27">
        <v>12822.116604360002</v>
      </c>
      <c r="CS13" s="27">
        <v>4608.7357688000002</v>
      </c>
      <c r="CT13" s="27">
        <v>17430.852373160003</v>
      </c>
      <c r="CU13" s="27">
        <v>15923.972111706669</v>
      </c>
      <c r="CV13" s="27">
        <v>4828.1624742100003</v>
      </c>
      <c r="CW13" s="59">
        <v>20752.134585916669</v>
      </c>
      <c r="CX13" s="27">
        <v>-3321.2822127566651</v>
      </c>
      <c r="CY13" s="27">
        <v>16769.787355602166</v>
      </c>
      <c r="CZ13" s="27">
        <v>20563.566679465963</v>
      </c>
      <c r="DA13" s="19">
        <v>-0.18449033589353583</v>
      </c>
      <c r="DB13" s="1"/>
      <c r="DC13" s="1"/>
    </row>
    <row r="14" spans="1:107" x14ac:dyDescent="0.25">
      <c r="A14" s="8">
        <v>1996</v>
      </c>
      <c r="B14" s="13">
        <v>53</v>
      </c>
      <c r="C14" s="11">
        <v>28.7593364537036</v>
      </c>
      <c r="D14" s="13">
        <f t="shared" si="1"/>
        <v>184.28797926307757</v>
      </c>
      <c r="E14" s="65"/>
      <c r="F14" s="14">
        <f t="shared" si="4"/>
        <v>1.2242955871817434E-2</v>
      </c>
      <c r="J14" s="17" t="s">
        <v>16</v>
      </c>
      <c r="K14" s="18">
        <v>43186.756100530009</v>
      </c>
      <c r="L14" s="18">
        <v>5004.1928903299995</v>
      </c>
      <c r="M14" s="18">
        <v>48190.948990860008</v>
      </c>
      <c r="N14" s="19">
        <v>0.89615907146217222</v>
      </c>
      <c r="O14" s="19">
        <v>0.10384092853782781</v>
      </c>
      <c r="S14" s="25">
        <v>2011</v>
      </c>
      <c r="T14" s="25">
        <v>50.1</v>
      </c>
      <c r="U14" s="25">
        <v>340.7</v>
      </c>
      <c r="V14" s="1"/>
      <c r="W14" s="1"/>
      <c r="Y14" s="25" t="s">
        <v>5</v>
      </c>
      <c r="Z14" s="27">
        <v>2514.8227550800002</v>
      </c>
      <c r="AA14" s="27">
        <v>324.60966535000006</v>
      </c>
      <c r="AB14" s="27">
        <v>2839.4324204300001</v>
      </c>
      <c r="AC14" s="28">
        <v>0.88567797457886266</v>
      </c>
      <c r="AD14" s="28">
        <v>0.11432202542113735</v>
      </c>
      <c r="AG14" s="33" t="s">
        <v>4</v>
      </c>
      <c r="AH14" s="34">
        <v>2122.1111855099998</v>
      </c>
      <c r="AI14" s="35">
        <v>1497.19583055</v>
      </c>
      <c r="AJ14" s="35" t="s">
        <v>31</v>
      </c>
      <c r="AK14" s="35">
        <v>624.91535496000006</v>
      </c>
      <c r="AL14" s="35">
        <v>0</v>
      </c>
      <c r="AM14" s="36">
        <v>0.70552185991620597</v>
      </c>
      <c r="AN14" s="36">
        <v>2.8038405162757066E-4</v>
      </c>
      <c r="AO14" s="36">
        <v>0.29447814008379408</v>
      </c>
      <c r="AP14" s="36">
        <v>0</v>
      </c>
      <c r="AQ14" s="1"/>
      <c r="AR14" s="33" t="s">
        <v>3</v>
      </c>
      <c r="AS14" s="42">
        <v>17431.116604360002</v>
      </c>
      <c r="AT14" s="42">
        <v>10157.022088650003</v>
      </c>
      <c r="AU14" s="42">
        <v>2405.6706807499995</v>
      </c>
      <c r="AV14" s="42">
        <v>0</v>
      </c>
      <c r="AW14" s="42">
        <v>259.42383496000002</v>
      </c>
      <c r="AX14" s="42">
        <v>1390</v>
      </c>
      <c r="AY14" s="42">
        <v>2976</v>
      </c>
      <c r="AZ14" s="42">
        <v>0</v>
      </c>
      <c r="BA14" s="42">
        <v>243</v>
      </c>
      <c r="BB14" s="42">
        <v>11547.022088650003</v>
      </c>
      <c r="BC14" s="42">
        <v>5381.6706807499995</v>
      </c>
      <c r="BD14" s="42">
        <v>0</v>
      </c>
      <c r="BE14" s="42">
        <v>259.42383496000002</v>
      </c>
      <c r="BF14" s="36">
        <v>0.66243731544781104</v>
      </c>
      <c r="BG14" s="36">
        <v>0.30873929667844086</v>
      </c>
      <c r="BH14" s="36">
        <v>0</v>
      </c>
      <c r="BI14" s="36">
        <v>1.4882800732060445E-2</v>
      </c>
      <c r="BK14" s="47" t="s">
        <v>6</v>
      </c>
      <c r="BL14" s="48">
        <v>36967.810062200006</v>
      </c>
      <c r="BM14" s="48">
        <v>35091.802310671505</v>
      </c>
      <c r="BN14" s="48">
        <v>621735.14</v>
      </c>
      <c r="BO14" s="53">
        <v>742192.55977759475</v>
      </c>
      <c r="BP14" s="49">
        <v>4.7281263936662349E-2</v>
      </c>
      <c r="BQ14" s="1"/>
      <c r="BR14" s="1"/>
      <c r="BT14" s="25" t="s">
        <v>24</v>
      </c>
      <c r="BU14" s="50">
        <v>22444.450989839999</v>
      </c>
      <c r="BV14" s="50">
        <v>34579.389104000002</v>
      </c>
      <c r="BW14" s="51">
        <f t="shared" si="0"/>
        <v>0.6490701996595919</v>
      </c>
      <c r="BX14" s="2"/>
      <c r="BY14" s="1"/>
      <c r="CA14" s="25" t="s">
        <v>6</v>
      </c>
      <c r="CB14" s="50">
        <v>36967.810062200006</v>
      </c>
      <c r="CC14" s="50">
        <v>19891.78744638</v>
      </c>
      <c r="CD14" s="61">
        <f t="shared" si="2"/>
        <v>1.8584458617331334</v>
      </c>
      <c r="CE14" s="1"/>
      <c r="CF14" s="60"/>
      <c r="CG14" s="1"/>
      <c r="CI14" s="17" t="s">
        <v>6</v>
      </c>
      <c r="CJ14" s="18">
        <v>36967.810062200006</v>
      </c>
      <c r="CK14" s="17">
        <v>3153984</v>
      </c>
      <c r="CL14" s="54">
        <v>36967810062.200005</v>
      </c>
      <c r="CM14" s="55">
        <f t="shared" si="3"/>
        <v>11720.988458470305</v>
      </c>
      <c r="CQ14" s="25" t="s">
        <v>4</v>
      </c>
      <c r="CR14" s="27">
        <v>1497.19583055</v>
      </c>
      <c r="CS14" s="27">
        <v>624.91535496000006</v>
      </c>
      <c r="CT14" s="27">
        <v>2122.1111855099998</v>
      </c>
      <c r="CU14" s="27">
        <v>1733.6844338400001</v>
      </c>
      <c r="CV14" s="27">
        <v>643.54408316999991</v>
      </c>
      <c r="CW14" s="59">
        <v>2377.2285170099999</v>
      </c>
      <c r="CX14" s="27">
        <v>-255.11733150000009</v>
      </c>
      <c r="CY14" s="27">
        <v>2041.6301259452387</v>
      </c>
      <c r="CZ14" s="27">
        <v>2355.6274136270399</v>
      </c>
      <c r="DA14" s="19">
        <v>-0.13329666901707896</v>
      </c>
      <c r="DB14" s="1"/>
      <c r="DC14" s="1"/>
    </row>
    <row r="15" spans="1:107" x14ac:dyDescent="0.25">
      <c r="A15" s="8">
        <v>1997</v>
      </c>
      <c r="B15" s="13">
        <v>60</v>
      </c>
      <c r="C15" s="11">
        <v>33.2798745076214</v>
      </c>
      <c r="D15" s="13">
        <f t="shared" si="1"/>
        <v>180.28914137359337</v>
      </c>
      <c r="E15" s="65"/>
      <c r="F15" s="14">
        <f t="shared" si="4"/>
        <v>-2.1698853639149873E-2</v>
      </c>
      <c r="J15" s="17" t="s">
        <v>32</v>
      </c>
      <c r="K15" s="18">
        <v>42207.482621750001</v>
      </c>
      <c r="L15" s="18">
        <v>2753.9231794299976</v>
      </c>
      <c r="M15" s="18">
        <v>44961.405801180001</v>
      </c>
      <c r="N15" s="19">
        <v>0.93874917542374259</v>
      </c>
      <c r="O15" s="19">
        <v>6.1250824576257391E-2</v>
      </c>
      <c r="S15" s="25">
        <v>2012</v>
      </c>
      <c r="T15" s="25">
        <v>49.5</v>
      </c>
      <c r="U15" s="25">
        <v>385.2</v>
      </c>
      <c r="V15" s="1"/>
      <c r="W15" s="1"/>
      <c r="Y15" s="25" t="s">
        <v>6</v>
      </c>
      <c r="Z15" s="27">
        <v>36735.948085560005</v>
      </c>
      <c r="AA15" s="27">
        <v>231.86197663999999</v>
      </c>
      <c r="AB15" s="27">
        <v>36967.810062200006</v>
      </c>
      <c r="AC15" s="28">
        <v>0.99372800346436851</v>
      </c>
      <c r="AD15" s="28">
        <v>6.2719965356314526E-3</v>
      </c>
      <c r="AG15" s="33" t="s">
        <v>5</v>
      </c>
      <c r="AH15" s="34">
        <v>2839.4324204300001</v>
      </c>
      <c r="AI15" s="35">
        <v>2345.42032062</v>
      </c>
      <c r="AJ15" s="35">
        <v>169.40243445999999</v>
      </c>
      <c r="AK15" s="35">
        <v>324.60966535000006</v>
      </c>
      <c r="AL15" s="35">
        <v>0</v>
      </c>
      <c r="AM15" s="36">
        <v>0.82601730674921736</v>
      </c>
      <c r="AN15" s="36">
        <v>5.9660667829645297E-2</v>
      </c>
      <c r="AO15" s="36">
        <v>0.11432202542113735</v>
      </c>
      <c r="AP15" s="36">
        <v>0</v>
      </c>
      <c r="AQ15" s="1"/>
      <c r="AR15" s="33" t="s">
        <v>4</v>
      </c>
      <c r="AS15" s="42">
        <v>2123.1958305500002</v>
      </c>
      <c r="AT15" s="42">
        <v>816.25076475000003</v>
      </c>
      <c r="AU15" s="42">
        <v>680.94506579999995</v>
      </c>
      <c r="AV15" s="42">
        <v>0</v>
      </c>
      <c r="AW15" s="42">
        <v>0</v>
      </c>
      <c r="AX15" s="42">
        <v>479</v>
      </c>
      <c r="AY15" s="42">
        <v>147</v>
      </c>
      <c r="AZ15" s="42">
        <v>0</v>
      </c>
      <c r="BA15" s="42">
        <v>0</v>
      </c>
      <c r="BB15" s="42">
        <v>1295.2507647500001</v>
      </c>
      <c r="BC15" s="42">
        <v>827.94506579999995</v>
      </c>
      <c r="BD15" s="42">
        <v>0</v>
      </c>
      <c r="BE15" s="42">
        <v>0</v>
      </c>
      <c r="BF15" s="36">
        <v>0.61004771491778687</v>
      </c>
      <c r="BG15" s="36">
        <v>0.38995228508221313</v>
      </c>
      <c r="BH15" s="36">
        <v>0</v>
      </c>
      <c r="BI15" s="36">
        <v>0</v>
      </c>
      <c r="BK15" s="47" t="s">
        <v>20</v>
      </c>
      <c r="BL15" s="48">
        <v>76266.652017979999</v>
      </c>
      <c r="BM15" s="48">
        <v>72396.343494750618</v>
      </c>
      <c r="BN15" s="48">
        <v>1324742.9650000001</v>
      </c>
      <c r="BO15" s="53">
        <v>1581403.8952997103</v>
      </c>
      <c r="BP15" s="49">
        <v>4.5779793327896119E-2</v>
      </c>
      <c r="BQ15" s="1"/>
      <c r="BR15" s="1"/>
      <c r="BT15" s="25" t="s">
        <v>27</v>
      </c>
      <c r="BU15" s="50">
        <v>28423.648748880005</v>
      </c>
      <c r="BV15" s="50">
        <v>68406.549939999997</v>
      </c>
      <c r="BW15" s="51">
        <f t="shared" si="0"/>
        <v>0.41551063127449994</v>
      </c>
      <c r="BX15" s="2"/>
      <c r="BY15" s="1"/>
      <c r="CA15" s="25" t="s">
        <v>27</v>
      </c>
      <c r="CB15" s="50">
        <v>28423.648748880005</v>
      </c>
      <c r="CC15" s="50">
        <v>23120.680336000001</v>
      </c>
      <c r="CD15" s="61">
        <f t="shared" si="2"/>
        <v>1.2293603966585287</v>
      </c>
      <c r="CE15" s="1"/>
      <c r="CF15" s="60"/>
      <c r="CG15" s="1"/>
      <c r="CI15" s="17" t="s">
        <v>27</v>
      </c>
      <c r="CJ15" s="18">
        <v>28423.648748880005</v>
      </c>
      <c r="CK15" s="17">
        <v>3019006</v>
      </c>
      <c r="CL15" s="54">
        <v>28423648748.880005</v>
      </c>
      <c r="CM15" s="55">
        <f t="shared" si="3"/>
        <v>9414.9030339389865</v>
      </c>
      <c r="CQ15" s="25" t="s">
        <v>5</v>
      </c>
      <c r="CR15" s="27">
        <v>2514.8227550800002</v>
      </c>
      <c r="CS15" s="27">
        <v>324.60966535000006</v>
      </c>
      <c r="CT15" s="27">
        <v>2839.4324204300001</v>
      </c>
      <c r="CU15" s="27">
        <v>2383.8765634499996</v>
      </c>
      <c r="CV15" s="27">
        <v>67.727656290000013</v>
      </c>
      <c r="CW15" s="59">
        <v>2451.6042197399997</v>
      </c>
      <c r="CX15" s="27">
        <v>387.82820069000036</v>
      </c>
      <c r="CY15" s="27">
        <v>2731.7469554463069</v>
      </c>
      <c r="CZ15" s="27">
        <v>2429.3272885044144</v>
      </c>
      <c r="DA15" s="19">
        <v>0.12448700032018883</v>
      </c>
      <c r="DB15" s="1"/>
      <c r="DC15" s="1"/>
    </row>
    <row r="16" spans="1:107" x14ac:dyDescent="0.25">
      <c r="A16" s="8">
        <v>1998</v>
      </c>
      <c r="B16" s="13">
        <v>75</v>
      </c>
      <c r="C16" s="11">
        <v>39.472974324693503</v>
      </c>
      <c r="D16" s="13">
        <f t="shared" si="1"/>
        <v>190.0034169785921</v>
      </c>
      <c r="E16" s="65"/>
      <c r="F16" s="14">
        <f t="shared" si="4"/>
        <v>5.3881645511134293E-2</v>
      </c>
      <c r="J16" s="17" t="s">
        <v>6</v>
      </c>
      <c r="K16" s="18">
        <v>36735.948085560005</v>
      </c>
      <c r="L16" s="18">
        <v>231.86197663999999</v>
      </c>
      <c r="M16" s="18">
        <v>36967.810062200006</v>
      </c>
      <c r="N16" s="19">
        <v>0.99372800346436851</v>
      </c>
      <c r="O16" s="19">
        <v>6.2719965356314526E-3</v>
      </c>
      <c r="S16" s="25">
        <v>2013</v>
      </c>
      <c r="T16" s="25">
        <v>52.4</v>
      </c>
      <c r="U16" s="25">
        <v>430.4</v>
      </c>
      <c r="V16" s="1"/>
      <c r="W16" s="1"/>
      <c r="Y16" s="25" t="s">
        <v>7</v>
      </c>
      <c r="Z16" s="27">
        <v>3339.4361393599997</v>
      </c>
      <c r="AA16" s="27">
        <v>271.34984859000002</v>
      </c>
      <c r="AB16" s="27">
        <v>3610.7859879499997</v>
      </c>
      <c r="AC16" s="28">
        <v>0.92485019896068199</v>
      </c>
      <c r="AD16" s="28">
        <v>7.5149801039318079E-2</v>
      </c>
      <c r="AG16" s="33" t="s">
        <v>6</v>
      </c>
      <c r="AH16" s="34">
        <v>36967.810062200006</v>
      </c>
      <c r="AI16" s="35">
        <v>36735.948085560005</v>
      </c>
      <c r="AJ16" s="35" t="s">
        <v>31</v>
      </c>
      <c r="AK16" s="35">
        <v>214.04076336</v>
      </c>
      <c r="AL16" s="35">
        <v>17.821213280000002</v>
      </c>
      <c r="AM16" s="36">
        <v>0.99372800346436851</v>
      </c>
      <c r="AN16" s="36">
        <v>2.8038405162757066E-4</v>
      </c>
      <c r="AO16" s="36">
        <v>5.7899227192486323E-3</v>
      </c>
      <c r="AP16" s="36">
        <v>4.8207381638282085E-4</v>
      </c>
      <c r="AQ16" s="1"/>
      <c r="AR16" s="33" t="s">
        <v>5</v>
      </c>
      <c r="AS16" s="42">
        <v>2838.8227550800002</v>
      </c>
      <c r="AT16" s="42">
        <v>2506.4957572600001</v>
      </c>
      <c r="AU16" s="42">
        <v>0</v>
      </c>
      <c r="AV16" s="42">
        <v>0</v>
      </c>
      <c r="AW16" s="42">
        <v>8.326997819999999</v>
      </c>
      <c r="AX16" s="42">
        <v>66</v>
      </c>
      <c r="AY16" s="42">
        <v>258</v>
      </c>
      <c r="AZ16" s="42">
        <v>0</v>
      </c>
      <c r="BA16" s="42">
        <v>0</v>
      </c>
      <c r="BB16" s="42">
        <v>2572.4957572600001</v>
      </c>
      <c r="BC16" s="42">
        <v>258</v>
      </c>
      <c r="BD16" s="42">
        <v>0</v>
      </c>
      <c r="BE16" s="42">
        <v>8.326997819999999</v>
      </c>
      <c r="BF16" s="36">
        <v>0.9061839992146693</v>
      </c>
      <c r="BG16" s="36">
        <v>9.0882743397176044E-2</v>
      </c>
      <c r="BH16" s="36">
        <v>0</v>
      </c>
      <c r="BI16" s="36">
        <v>2.9332573881546676E-3</v>
      </c>
      <c r="BK16" s="25" t="s">
        <v>21</v>
      </c>
      <c r="BL16" s="50">
        <v>14556.925208420002</v>
      </c>
      <c r="BM16" s="50">
        <v>13818.204021434132</v>
      </c>
      <c r="BN16" s="50">
        <v>262170.23800000001</v>
      </c>
      <c r="BO16" s="27">
        <v>312964.13459712325</v>
      </c>
      <c r="BP16" s="51">
        <v>4.4152675958292212E-2</v>
      </c>
      <c r="BQ16" s="1"/>
      <c r="BR16" s="1"/>
      <c r="BT16" s="25" t="s">
        <v>32</v>
      </c>
      <c r="BU16" s="50">
        <v>44961.405801180001</v>
      </c>
      <c r="BV16" s="50">
        <v>128361.911179</v>
      </c>
      <c r="BW16" s="51">
        <f t="shared" si="0"/>
        <v>0.35027061679131249</v>
      </c>
      <c r="BX16" s="2"/>
      <c r="BY16" s="1"/>
      <c r="CA16" s="25" t="s">
        <v>10</v>
      </c>
      <c r="CB16" s="50">
        <v>78084.815576670007</v>
      </c>
      <c r="CC16" s="50">
        <v>89929.926961000005</v>
      </c>
      <c r="CD16" s="51">
        <f t="shared" si="2"/>
        <v>0.86828509947009214</v>
      </c>
      <c r="CE16" s="1"/>
      <c r="CF16" s="60"/>
      <c r="CG16" s="1"/>
      <c r="CI16" s="17" t="s">
        <v>10</v>
      </c>
      <c r="CJ16" s="18">
        <v>78084.815576670007</v>
      </c>
      <c r="CK16" s="17">
        <v>9036958</v>
      </c>
      <c r="CL16" s="54">
        <v>78084815576.670013</v>
      </c>
      <c r="CM16" s="55">
        <f t="shared" si="3"/>
        <v>8640.6084411004249</v>
      </c>
      <c r="CQ16" s="25" t="s">
        <v>6</v>
      </c>
      <c r="CR16" s="27">
        <v>36735.948085560005</v>
      </c>
      <c r="CS16" s="27">
        <v>231.86197663999999</v>
      </c>
      <c r="CT16" s="27">
        <v>36967.810062200006</v>
      </c>
      <c r="CU16" s="27">
        <v>36321.28875595436</v>
      </c>
      <c r="CV16" s="27">
        <v>321.14566745999997</v>
      </c>
      <c r="CW16" s="59">
        <v>36642.434423414357</v>
      </c>
      <c r="CX16" s="27">
        <v>325.37563878564833</v>
      </c>
      <c r="CY16" s="27">
        <v>35565.8059900714</v>
      </c>
      <c r="CZ16" s="27">
        <v>36309.476523692101</v>
      </c>
      <c r="DA16" s="19">
        <v>-2.0481444648078388E-2</v>
      </c>
      <c r="DB16" s="1"/>
      <c r="DC16" s="1"/>
    </row>
    <row r="17" spans="1:107" x14ac:dyDescent="0.25">
      <c r="A17" s="8">
        <v>1999</v>
      </c>
      <c r="B17" s="13">
        <v>81</v>
      </c>
      <c r="C17" s="11">
        <v>44.335516388565999</v>
      </c>
      <c r="D17" s="13">
        <f t="shared" si="1"/>
        <v>182.69777054156441</v>
      </c>
      <c r="E17" s="65"/>
      <c r="F17" s="14">
        <f t="shared" si="4"/>
        <v>-3.8450079231211014E-2</v>
      </c>
      <c r="J17" s="17" t="s">
        <v>27</v>
      </c>
      <c r="K17" s="18">
        <v>23258.604855180001</v>
      </c>
      <c r="L17" s="18">
        <v>5165.0438937000026</v>
      </c>
      <c r="M17" s="18">
        <v>28423.648748880005</v>
      </c>
      <c r="N17" s="19">
        <v>0.81828357297359566</v>
      </c>
      <c r="O17" s="19">
        <v>0.18171642702640434</v>
      </c>
      <c r="S17" s="25">
        <v>2014</v>
      </c>
      <c r="T17" s="25">
        <v>56.4</v>
      </c>
      <c r="U17" s="25">
        <v>453.3</v>
      </c>
      <c r="V17" s="1"/>
      <c r="W17" s="1"/>
      <c r="Y17" s="25" t="s">
        <v>8</v>
      </c>
      <c r="Z17" s="27">
        <v>20137.6113893</v>
      </c>
      <c r="AA17" s="27">
        <v>520.83926108000003</v>
      </c>
      <c r="AB17" s="27">
        <v>20658.45065038</v>
      </c>
      <c r="AC17" s="28">
        <v>0.9747880772912455</v>
      </c>
      <c r="AD17" s="28">
        <v>2.5211922708754515E-2</v>
      </c>
      <c r="AG17" s="33" t="s">
        <v>7</v>
      </c>
      <c r="AH17" s="34">
        <v>3610.7859879499997</v>
      </c>
      <c r="AI17" s="35">
        <v>3225.1738457599999</v>
      </c>
      <c r="AJ17" s="35">
        <v>114.26229359999999</v>
      </c>
      <c r="AK17" s="35">
        <v>271.34984859000002</v>
      </c>
      <c r="AL17" s="35">
        <v>0</v>
      </c>
      <c r="AM17" s="36">
        <v>0.89320548393705035</v>
      </c>
      <c r="AN17" s="36">
        <v>3.1644715023631649E-2</v>
      </c>
      <c r="AO17" s="36">
        <v>7.5149801039318079E-2</v>
      </c>
      <c r="AP17" s="36">
        <v>0</v>
      </c>
      <c r="AQ17" s="1"/>
      <c r="AR17" s="33" t="s">
        <v>6</v>
      </c>
      <c r="AS17" s="42">
        <v>36967.948085559998</v>
      </c>
      <c r="AT17" s="42">
        <v>24210.101317909997</v>
      </c>
      <c r="AU17" s="42">
        <v>12525.84676765</v>
      </c>
      <c r="AV17" s="42">
        <v>0</v>
      </c>
      <c r="AW17" s="42">
        <v>0</v>
      </c>
      <c r="AX17" s="42">
        <v>0</v>
      </c>
      <c r="AY17" s="42">
        <v>214</v>
      </c>
      <c r="AZ17" s="42">
        <v>0</v>
      </c>
      <c r="BA17" s="42">
        <v>18</v>
      </c>
      <c r="BB17" s="42">
        <v>24210.101317909997</v>
      </c>
      <c r="BC17" s="42">
        <v>12739.84676765</v>
      </c>
      <c r="BD17" s="42">
        <v>0</v>
      </c>
      <c r="BE17" s="42">
        <v>0</v>
      </c>
      <c r="BF17" s="36">
        <v>0.65489437666048533</v>
      </c>
      <c r="BG17" s="36">
        <v>0.3446187150599872</v>
      </c>
      <c r="BH17" s="36">
        <v>0</v>
      </c>
      <c r="BI17" s="36">
        <v>0</v>
      </c>
      <c r="BK17" s="25" t="s">
        <v>32</v>
      </c>
      <c r="BL17" s="50">
        <v>44961.405801180001</v>
      </c>
      <c r="BM17" s="50">
        <v>42679.746550585689</v>
      </c>
      <c r="BN17" s="50">
        <v>815080.51100000006</v>
      </c>
      <c r="BO17" s="27">
        <v>972997.42601635808</v>
      </c>
      <c r="BP17" s="51">
        <v>4.3864192658067888E-2</v>
      </c>
      <c r="BQ17" s="1"/>
      <c r="BR17" s="1"/>
      <c r="BT17" s="25" t="s">
        <v>10</v>
      </c>
      <c r="BU17" s="50">
        <v>78084.815576670007</v>
      </c>
      <c r="BV17" s="50">
        <v>234016.325575</v>
      </c>
      <c r="BW17" s="51">
        <f t="shared" si="0"/>
        <v>0.3336725135941192</v>
      </c>
      <c r="BX17" s="2"/>
      <c r="BY17" s="1"/>
      <c r="CA17" s="25" t="s">
        <v>32</v>
      </c>
      <c r="CB17" s="50">
        <v>44961.405801180001</v>
      </c>
      <c r="CC17" s="50">
        <v>54820.752260000001</v>
      </c>
      <c r="CD17" s="51">
        <f t="shared" si="2"/>
        <v>0.82015302504314813</v>
      </c>
      <c r="CE17" s="1"/>
      <c r="CF17" s="60"/>
      <c r="CG17" s="1"/>
      <c r="CI17" s="17" t="s">
        <v>32</v>
      </c>
      <c r="CJ17" s="18">
        <v>44961.405801180001</v>
      </c>
      <c r="CK17" s="17">
        <v>8462063</v>
      </c>
      <c r="CL17" s="54">
        <v>44961405801.18</v>
      </c>
      <c r="CM17" s="55">
        <f t="shared" si="3"/>
        <v>5313.2913098354384</v>
      </c>
      <c r="CQ17" s="25" t="s">
        <v>7</v>
      </c>
      <c r="CR17" s="27">
        <v>3339.4361393599997</v>
      </c>
      <c r="CS17" s="27">
        <v>271.34984859000002</v>
      </c>
      <c r="CT17" s="27">
        <v>3610.7859879499997</v>
      </c>
      <c r="CU17" s="27">
        <v>3273.8667003399996</v>
      </c>
      <c r="CV17" s="27">
        <v>278.43746882999994</v>
      </c>
      <c r="CW17" s="59">
        <v>3552.3041691699996</v>
      </c>
      <c r="CX17" s="27">
        <v>58.48181878000014</v>
      </c>
      <c r="CY17" s="27">
        <v>3473.8469415154605</v>
      </c>
      <c r="CZ17" s="27">
        <v>3520.0255350139214</v>
      </c>
      <c r="DA17" s="19">
        <v>-1.3118823440091411E-2</v>
      </c>
      <c r="DB17" s="1"/>
      <c r="DC17" s="1"/>
    </row>
    <row r="18" spans="1:107" x14ac:dyDescent="0.25">
      <c r="A18" s="8">
        <v>2000</v>
      </c>
      <c r="B18" s="13">
        <v>91</v>
      </c>
      <c r="C18" s="11">
        <v>48.307671180741004</v>
      </c>
      <c r="D18" s="13">
        <f t="shared" si="1"/>
        <v>188.37587856290475</v>
      </c>
      <c r="E18" s="65"/>
      <c r="F18" s="14">
        <f t="shared" si="4"/>
        <v>3.1079240893355869E-2</v>
      </c>
      <c r="J18" s="17" t="s">
        <v>15</v>
      </c>
      <c r="K18" s="18">
        <v>19605.29095825</v>
      </c>
      <c r="L18" s="18">
        <v>6469.4170708699985</v>
      </c>
      <c r="M18" s="18">
        <v>26074.708029119996</v>
      </c>
      <c r="N18" s="19">
        <v>0.75188918458281451</v>
      </c>
      <c r="O18" s="19">
        <v>0.2481108154171856</v>
      </c>
      <c r="S18" s="25">
        <v>2015</v>
      </c>
      <c r="T18" s="25">
        <v>54.3</v>
      </c>
      <c r="U18" s="26">
        <v>482</v>
      </c>
      <c r="V18" s="1"/>
      <c r="W18" s="1"/>
      <c r="Y18" s="25" t="s">
        <v>9</v>
      </c>
      <c r="Z18" s="27">
        <v>50109.133796260001</v>
      </c>
      <c r="AA18" s="27">
        <v>157.80271020999999</v>
      </c>
      <c r="AB18" s="27">
        <v>50266.936506470003</v>
      </c>
      <c r="AC18" s="28">
        <v>0.99686070564117846</v>
      </c>
      <c r="AD18" s="28">
        <v>3.1392943588215037E-3</v>
      </c>
      <c r="AG18" s="33" t="s">
        <v>8</v>
      </c>
      <c r="AH18" s="34">
        <v>20658.45065038</v>
      </c>
      <c r="AI18" s="35">
        <v>20137.6113893</v>
      </c>
      <c r="AJ18" s="35" t="s">
        <v>31</v>
      </c>
      <c r="AK18" s="35">
        <v>477.56839223000003</v>
      </c>
      <c r="AL18" s="35">
        <v>43.270868849999999</v>
      </c>
      <c r="AM18" s="36">
        <v>0.9747880772912455</v>
      </c>
      <c r="AN18" s="36">
        <v>2.8038405162757066E-4</v>
      </c>
      <c r="AO18" s="36">
        <v>2.3117338289898107E-2</v>
      </c>
      <c r="AP18" s="36">
        <v>2.0945844188564092E-3</v>
      </c>
      <c r="AQ18" s="1"/>
      <c r="AR18" s="33" t="s">
        <v>7</v>
      </c>
      <c r="AS18" s="42">
        <v>3610.4361393600002</v>
      </c>
      <c r="AT18" s="42">
        <v>1888.1362860499999</v>
      </c>
      <c r="AU18" s="42">
        <v>1451.2998533100001</v>
      </c>
      <c r="AV18" s="42">
        <v>0</v>
      </c>
      <c r="AW18" s="42">
        <v>0</v>
      </c>
      <c r="AX18" s="42">
        <v>8</v>
      </c>
      <c r="AY18" s="42">
        <v>263</v>
      </c>
      <c r="AZ18" s="42">
        <v>0</v>
      </c>
      <c r="BA18" s="42">
        <v>0</v>
      </c>
      <c r="BB18" s="42">
        <v>1896.1362860499999</v>
      </c>
      <c r="BC18" s="42">
        <v>1714.2998533100001</v>
      </c>
      <c r="BD18" s="42">
        <v>0</v>
      </c>
      <c r="BE18" s="42">
        <v>0</v>
      </c>
      <c r="BF18" s="36">
        <v>0.52518205913652205</v>
      </c>
      <c r="BG18" s="36">
        <v>0.47481794086347795</v>
      </c>
      <c r="BH18" s="36">
        <v>0</v>
      </c>
      <c r="BI18" s="36">
        <v>0</v>
      </c>
      <c r="BK18" s="25" t="s">
        <v>19</v>
      </c>
      <c r="BL18" s="50">
        <v>6335.20843074</v>
      </c>
      <c r="BM18" s="50">
        <v>6013.715215328536</v>
      </c>
      <c r="BN18" s="50">
        <v>120415.54700000001</v>
      </c>
      <c r="BO18" s="27">
        <v>143745.33031050695</v>
      </c>
      <c r="BP18" s="51">
        <v>4.183589965905813E-2</v>
      </c>
      <c r="BQ18" s="1"/>
      <c r="BR18" s="1"/>
      <c r="BT18" s="25" t="s">
        <v>3</v>
      </c>
      <c r="BU18" s="50">
        <v>17430.852373160003</v>
      </c>
      <c r="BV18" s="50">
        <v>54933.972420999999</v>
      </c>
      <c r="BW18" s="51">
        <f t="shared" si="0"/>
        <v>0.3173055143286268</v>
      </c>
      <c r="BX18" s="2"/>
      <c r="BY18" s="1"/>
      <c r="CA18" s="25" t="s">
        <v>19</v>
      </c>
      <c r="CB18" s="50">
        <v>6335.20843074</v>
      </c>
      <c r="CC18" s="50">
        <v>8482.6</v>
      </c>
      <c r="CD18" s="51">
        <f t="shared" si="2"/>
        <v>0.74684747963360287</v>
      </c>
      <c r="CE18" s="1"/>
      <c r="CF18" s="60"/>
      <c r="CG18" s="1"/>
      <c r="CI18" s="17" t="s">
        <v>19</v>
      </c>
      <c r="CJ18" s="18">
        <v>6335.20843074</v>
      </c>
      <c r="CK18" s="17">
        <v>1261525</v>
      </c>
      <c r="CL18" s="54">
        <v>6335208430.7399998</v>
      </c>
      <c r="CM18" s="55">
        <f t="shared" si="3"/>
        <v>5021.8651479281025</v>
      </c>
      <c r="CQ18" s="25" t="s">
        <v>8</v>
      </c>
      <c r="CR18" s="27">
        <v>20137.6113893</v>
      </c>
      <c r="CS18" s="27">
        <v>520.83926108000003</v>
      </c>
      <c r="CT18" s="27">
        <v>20658.45065038</v>
      </c>
      <c r="CU18" s="27">
        <v>19837.431088467441</v>
      </c>
      <c r="CV18" s="27">
        <v>631.46242018000021</v>
      </c>
      <c r="CW18" s="59">
        <v>20468.893508647441</v>
      </c>
      <c r="CX18" s="27">
        <v>189.5571417325591</v>
      </c>
      <c r="CY18" s="27">
        <v>19874.978979026768</v>
      </c>
      <c r="CZ18" s="27">
        <v>20282.899321865931</v>
      </c>
      <c r="DA18" s="19">
        <v>-2.0111540089310868E-2</v>
      </c>
      <c r="DB18" s="1"/>
      <c r="DC18" s="1"/>
    </row>
    <row r="19" spans="1:107" x14ac:dyDescent="0.25">
      <c r="A19" s="8">
        <v>2001</v>
      </c>
      <c r="B19" s="13">
        <v>100</v>
      </c>
      <c r="C19" s="11">
        <v>50.434898785092997</v>
      </c>
      <c r="D19" s="13">
        <f t="shared" si="1"/>
        <v>198.27540534205835</v>
      </c>
      <c r="E19" s="65"/>
      <c r="F19" s="14">
        <f t="shared" si="4"/>
        <v>5.2551987306845308E-2</v>
      </c>
      <c r="J19" s="17" t="s">
        <v>24</v>
      </c>
      <c r="K19" s="18">
        <v>19861.951685600001</v>
      </c>
      <c r="L19" s="18">
        <v>2582.4993042399997</v>
      </c>
      <c r="M19" s="18">
        <v>22444.450989839999</v>
      </c>
      <c r="N19" s="19">
        <v>0.88493818336616803</v>
      </c>
      <c r="O19" s="19">
        <v>0.11506181663383203</v>
      </c>
      <c r="S19" s="25">
        <v>2016</v>
      </c>
      <c r="T19" s="25">
        <v>53.5</v>
      </c>
      <c r="U19" s="26">
        <v>515.08900000000006</v>
      </c>
      <c r="V19" s="1"/>
      <c r="W19" s="1"/>
      <c r="Y19" s="25" t="s">
        <v>10</v>
      </c>
      <c r="Z19" s="27">
        <v>78084.815576670007</v>
      </c>
      <c r="AA19" s="27">
        <v>0</v>
      </c>
      <c r="AB19" s="27">
        <v>78084.815576670007</v>
      </c>
      <c r="AC19" s="28">
        <v>1</v>
      </c>
      <c r="AD19" s="28">
        <v>0</v>
      </c>
      <c r="AG19" s="33" t="s">
        <v>9</v>
      </c>
      <c r="AH19" s="34">
        <v>50266.936506470003</v>
      </c>
      <c r="AI19" s="35">
        <v>49703.977412419998</v>
      </c>
      <c r="AJ19" s="35">
        <v>405.15638383999999</v>
      </c>
      <c r="AK19" s="35">
        <v>157.80271020999999</v>
      </c>
      <c r="AL19" s="35">
        <v>0</v>
      </c>
      <c r="AM19" s="36">
        <v>0.98880060864704689</v>
      </c>
      <c r="AN19" s="36">
        <v>8.0600969941315437E-3</v>
      </c>
      <c r="AO19" s="36">
        <v>3.1392943588215037E-3</v>
      </c>
      <c r="AP19" s="36">
        <v>0</v>
      </c>
      <c r="AQ19" s="1"/>
      <c r="AR19" s="33" t="s">
        <v>8</v>
      </c>
      <c r="AS19" s="42">
        <v>20658.6113893</v>
      </c>
      <c r="AT19" s="42">
        <v>3908.54630189</v>
      </c>
      <c r="AU19" s="42">
        <v>9876.903515850001</v>
      </c>
      <c r="AV19" s="42">
        <v>6352.1615715600001</v>
      </c>
      <c r="AW19" s="42">
        <v>0</v>
      </c>
      <c r="AX19" s="42">
        <v>0</v>
      </c>
      <c r="AY19" s="42">
        <v>521</v>
      </c>
      <c r="AZ19" s="42">
        <v>0</v>
      </c>
      <c r="BA19" s="42">
        <v>0</v>
      </c>
      <c r="BB19" s="42">
        <v>3908.54630189</v>
      </c>
      <c r="BC19" s="42">
        <v>10397.903515850001</v>
      </c>
      <c r="BD19" s="42">
        <v>6352.1615715600001</v>
      </c>
      <c r="BE19" s="42">
        <v>6352.1615715600001</v>
      </c>
      <c r="BF19" s="36">
        <v>0.18919695173289369</v>
      </c>
      <c r="BG19" s="36">
        <v>0.50332054366614065</v>
      </c>
      <c r="BH19" s="36">
        <v>0.30748250460096571</v>
      </c>
      <c r="BI19" s="36">
        <v>0.30748250460096571</v>
      </c>
      <c r="BK19" s="25" t="s">
        <v>34</v>
      </c>
      <c r="BL19" s="50">
        <v>7672.4042166899999</v>
      </c>
      <c r="BM19" s="50">
        <v>7283.0522437396767</v>
      </c>
      <c r="BN19" s="50">
        <v>155967.054</v>
      </c>
      <c r="BO19" s="27">
        <v>186184.72658507022</v>
      </c>
      <c r="BP19" s="51">
        <v>3.9117345323231738E-2</v>
      </c>
      <c r="BQ19" s="1"/>
      <c r="BR19" s="1"/>
      <c r="BT19" s="25" t="s">
        <v>29</v>
      </c>
      <c r="BU19" s="50">
        <v>16123.124632569999</v>
      </c>
      <c r="BV19" s="50">
        <v>54933.398535</v>
      </c>
      <c r="BW19" s="51">
        <f t="shared" si="0"/>
        <v>0.29350313402323708</v>
      </c>
      <c r="BX19" s="2"/>
      <c r="BY19" s="1"/>
      <c r="CA19" s="25" t="s">
        <v>29</v>
      </c>
      <c r="CB19" s="50">
        <v>16123.124632569999</v>
      </c>
      <c r="CC19" s="50">
        <v>22397.025354000001</v>
      </c>
      <c r="CD19" s="51">
        <f t="shared" si="2"/>
        <v>0.71987794708150776</v>
      </c>
      <c r="CE19" s="1"/>
      <c r="CF19" s="60"/>
      <c r="CG19" s="1"/>
      <c r="CI19" s="17" t="s">
        <v>3</v>
      </c>
      <c r="CJ19" s="18">
        <v>17430.852373160003</v>
      </c>
      <c r="CK19" s="17">
        <v>3550079</v>
      </c>
      <c r="CL19" s="54">
        <v>17430852373.160004</v>
      </c>
      <c r="CM19" s="55">
        <f t="shared" si="3"/>
        <v>4909.9899954789753</v>
      </c>
      <c r="CQ19" s="25" t="s">
        <v>9</v>
      </c>
      <c r="CR19" s="27">
        <v>50109.133796260001</v>
      </c>
      <c r="CS19" s="27">
        <v>157.80271020999999</v>
      </c>
      <c r="CT19" s="27">
        <v>50266.936506470003</v>
      </c>
      <c r="CU19" s="27">
        <v>48611.399948170001</v>
      </c>
      <c r="CV19" s="27">
        <v>229.69623773000001</v>
      </c>
      <c r="CW19" s="59">
        <v>48841.096185900002</v>
      </c>
      <c r="CX19" s="27">
        <v>1425.8403205700015</v>
      </c>
      <c r="CY19" s="27">
        <v>48360.563108724105</v>
      </c>
      <c r="CZ19" s="27">
        <v>48397.293009007408</v>
      </c>
      <c r="DA19" s="19">
        <v>-7.5892468358646566E-4</v>
      </c>
      <c r="DB19" s="1"/>
      <c r="DC19" s="1"/>
    </row>
    <row r="20" spans="1:107" x14ac:dyDescent="0.25">
      <c r="A20" s="8">
        <v>2002</v>
      </c>
      <c r="B20" s="13">
        <v>116</v>
      </c>
      <c r="C20" s="11">
        <v>53.309929803065103</v>
      </c>
      <c r="D20" s="13">
        <f t="shared" si="1"/>
        <v>217.59548442198562</v>
      </c>
      <c r="E20" s="65"/>
      <c r="F20" s="14">
        <f t="shared" si="4"/>
        <v>9.7440623291612433E-2</v>
      </c>
      <c r="J20" s="17" t="s">
        <v>8</v>
      </c>
      <c r="K20" s="18">
        <v>20137.6113893</v>
      </c>
      <c r="L20" s="18">
        <v>520.83926108000003</v>
      </c>
      <c r="M20" s="18">
        <v>20658.45065038</v>
      </c>
      <c r="N20" s="19">
        <v>0.9747880772912455</v>
      </c>
      <c r="O20" s="19">
        <v>2.5211922708754515E-2</v>
      </c>
      <c r="S20" s="25">
        <v>2017</v>
      </c>
      <c r="T20" s="26">
        <v>51.47</v>
      </c>
      <c r="U20" s="26">
        <v>529.17399999999998</v>
      </c>
      <c r="V20" s="1"/>
      <c r="W20" s="1"/>
      <c r="Y20" s="25" t="s">
        <v>11</v>
      </c>
      <c r="Z20" s="27">
        <v>7501.7855471999992</v>
      </c>
      <c r="AA20" s="27">
        <v>672.68050504000007</v>
      </c>
      <c r="AB20" s="27">
        <v>8174.466052239999</v>
      </c>
      <c r="AC20" s="28">
        <v>0.91770954815383088</v>
      </c>
      <c r="AD20" s="28">
        <v>8.2290451846169149E-2</v>
      </c>
      <c r="AG20" s="33" t="s">
        <v>10</v>
      </c>
      <c r="AH20" s="34">
        <v>78084.815576670007</v>
      </c>
      <c r="AI20" s="35">
        <v>78084.815576670007</v>
      </c>
      <c r="AJ20" s="35" t="s">
        <v>31</v>
      </c>
      <c r="AK20" s="35">
        <v>0</v>
      </c>
      <c r="AL20" s="35">
        <v>0</v>
      </c>
      <c r="AM20" s="36">
        <v>1</v>
      </c>
      <c r="AN20" s="36">
        <v>2.8038405162757066E-4</v>
      </c>
      <c r="AO20" s="36">
        <v>0</v>
      </c>
      <c r="AP20" s="36">
        <v>0</v>
      </c>
      <c r="AQ20" s="1"/>
      <c r="AR20" s="33" t="s">
        <v>9</v>
      </c>
      <c r="AS20" s="42">
        <v>50267.133796259994</v>
      </c>
      <c r="AT20" s="42">
        <v>15161.885410819999</v>
      </c>
      <c r="AU20" s="42">
        <v>16563.522767439998</v>
      </c>
      <c r="AV20" s="42">
        <v>18383.725618</v>
      </c>
      <c r="AW20" s="42">
        <v>0</v>
      </c>
      <c r="AX20" s="42">
        <v>146</v>
      </c>
      <c r="AY20" s="42">
        <v>12</v>
      </c>
      <c r="AZ20" s="42">
        <v>0</v>
      </c>
      <c r="BA20" s="42">
        <v>0</v>
      </c>
      <c r="BB20" s="42">
        <v>15307.885410819999</v>
      </c>
      <c r="BC20" s="42">
        <v>16575.522767439998</v>
      </c>
      <c r="BD20" s="42">
        <v>18383.725618</v>
      </c>
      <c r="BE20" s="42">
        <v>18383.725618</v>
      </c>
      <c r="BF20" s="36">
        <v>0.30453069938033639</v>
      </c>
      <c r="BG20" s="36">
        <v>0.32974871482871898</v>
      </c>
      <c r="BH20" s="36">
        <v>0.36572058579094474</v>
      </c>
      <c r="BI20" s="36">
        <v>0.36572058579094474</v>
      </c>
      <c r="BK20" s="25" t="s">
        <v>27</v>
      </c>
      <c r="BL20" s="50">
        <v>28423.648748880005</v>
      </c>
      <c r="BM20" s="50">
        <v>26981.232081787635</v>
      </c>
      <c r="BN20" s="50">
        <v>578668.79</v>
      </c>
      <c r="BO20" s="27">
        <v>690782.36516196188</v>
      </c>
      <c r="BP20" s="51">
        <v>3.9058947423276466E-2</v>
      </c>
      <c r="BQ20" s="1"/>
      <c r="BR20" s="1"/>
      <c r="BT20" s="25" t="s">
        <v>19</v>
      </c>
      <c r="BU20" s="50">
        <v>6335.20843074</v>
      </c>
      <c r="BV20" s="50">
        <v>23223.128208999999</v>
      </c>
      <c r="BW20" s="51">
        <f t="shared" si="0"/>
        <v>0.27279737569053353</v>
      </c>
      <c r="BX20" s="2"/>
      <c r="BY20" s="1"/>
      <c r="CA20" s="25" t="s">
        <v>21</v>
      </c>
      <c r="CB20" s="50">
        <v>14556.925208420002</v>
      </c>
      <c r="CC20" s="50">
        <v>20312.830280999999</v>
      </c>
      <c r="CD20" s="51">
        <f t="shared" si="2"/>
        <v>0.71663697313692942</v>
      </c>
      <c r="CE20" s="1"/>
      <c r="CF20" s="60"/>
      <c r="CG20" s="1"/>
      <c r="CI20" s="17" t="s">
        <v>7</v>
      </c>
      <c r="CJ20" s="18">
        <v>3610.7859879499997</v>
      </c>
      <c r="CK20" s="17">
        <v>766595</v>
      </c>
      <c r="CL20" s="54">
        <v>3610785987.9499998</v>
      </c>
      <c r="CM20" s="55">
        <f t="shared" si="3"/>
        <v>4710.1611515206851</v>
      </c>
      <c r="CQ20" s="25" t="s">
        <v>10</v>
      </c>
      <c r="CR20" s="27">
        <v>78084.815576670007</v>
      </c>
      <c r="CS20" s="27">
        <v>0</v>
      </c>
      <c r="CT20" s="27">
        <v>78084.815576670007</v>
      </c>
      <c r="CU20" s="27">
        <v>74969.587046426546</v>
      </c>
      <c r="CV20" s="27">
        <v>0</v>
      </c>
      <c r="CW20" s="59">
        <v>74969.587046426546</v>
      </c>
      <c r="CX20" s="27">
        <v>3115.2285302434611</v>
      </c>
      <c r="CY20" s="27">
        <v>75123.44920885688</v>
      </c>
      <c r="CZ20" s="27">
        <v>74288.362759918091</v>
      </c>
      <c r="DA20" s="19">
        <v>1.1241147575665191E-2</v>
      </c>
      <c r="DB20" s="1"/>
      <c r="DC20" s="1"/>
    </row>
    <row r="21" spans="1:107" x14ac:dyDescent="0.25">
      <c r="A21" s="8">
        <v>2003</v>
      </c>
      <c r="B21" s="13">
        <v>126</v>
      </c>
      <c r="C21" s="11">
        <v>55.429810786838097</v>
      </c>
      <c r="D21" s="13">
        <f t="shared" si="1"/>
        <v>227.31450497738109</v>
      </c>
      <c r="E21" s="65"/>
      <c r="F21" s="14">
        <f t="shared" si="4"/>
        <v>4.4665543410575825E-2</v>
      </c>
      <c r="J21" s="17" t="s">
        <v>17</v>
      </c>
      <c r="K21" s="18">
        <v>18201.690878329999</v>
      </c>
      <c r="L21" s="18">
        <v>129.40164220999998</v>
      </c>
      <c r="M21" s="18">
        <v>18331.092520539998</v>
      </c>
      <c r="N21" s="19">
        <v>0.99294086579591456</v>
      </c>
      <c r="O21" s="19">
        <v>7.0591342040855105E-3</v>
      </c>
      <c r="S21" s="25">
        <v>2018</v>
      </c>
      <c r="T21" s="26">
        <v>48.404000000000003</v>
      </c>
      <c r="U21" s="26">
        <v>552.81299999999999</v>
      </c>
      <c r="V21" s="1"/>
      <c r="W21" s="1"/>
      <c r="Y21" s="25" t="s">
        <v>12</v>
      </c>
      <c r="Z21" s="27">
        <v>4703.6547030400006</v>
      </c>
      <c r="AA21" s="27">
        <v>2009.79610473</v>
      </c>
      <c r="AB21" s="27">
        <v>6713.4508077700011</v>
      </c>
      <c r="AC21" s="28">
        <v>0.70063143943738937</v>
      </c>
      <c r="AD21" s="28">
        <v>0.29936856056261052</v>
      </c>
      <c r="AG21" s="33" t="s">
        <v>11</v>
      </c>
      <c r="AH21" s="34">
        <v>8174.466052239999</v>
      </c>
      <c r="AI21" s="35">
        <v>7501.7855471999992</v>
      </c>
      <c r="AJ21" s="35" t="s">
        <v>31</v>
      </c>
      <c r="AK21" s="35">
        <v>653.1608233500001</v>
      </c>
      <c r="AL21" s="35">
        <v>19.519681689999999</v>
      </c>
      <c r="AM21" s="36">
        <v>0.91770954815383088</v>
      </c>
      <c r="AN21" s="36">
        <v>2.8038405162757066E-4</v>
      </c>
      <c r="AO21" s="36">
        <v>7.9902567235081781E-2</v>
      </c>
      <c r="AP21" s="36">
        <v>2.3878846110873676E-3</v>
      </c>
      <c r="AQ21" s="1"/>
      <c r="AR21" s="33" t="s">
        <v>10</v>
      </c>
      <c r="AS21" s="42">
        <v>78084.815576669993</v>
      </c>
      <c r="AT21" s="42">
        <v>35273.437272299998</v>
      </c>
      <c r="AU21" s="42">
        <v>19282.385537719998</v>
      </c>
      <c r="AV21" s="42">
        <v>16528.992766650001</v>
      </c>
      <c r="AW21" s="42">
        <v>7000</v>
      </c>
      <c r="AX21" s="42">
        <v>0</v>
      </c>
      <c r="AY21" s="42">
        <v>0</v>
      </c>
      <c r="AZ21" s="42">
        <v>0</v>
      </c>
      <c r="BA21" s="42">
        <v>0</v>
      </c>
      <c r="BB21" s="42">
        <v>35273.437272299998</v>
      </c>
      <c r="BC21" s="42">
        <v>19282.385537719998</v>
      </c>
      <c r="BD21" s="42">
        <v>16528.992766650001</v>
      </c>
      <c r="BE21" s="42">
        <v>23528.992766650001</v>
      </c>
      <c r="BF21" s="36">
        <v>0.45173235041665277</v>
      </c>
      <c r="BG21" s="36">
        <v>0.24694155189221126</v>
      </c>
      <c r="BH21" s="36">
        <v>0.2116799872623186</v>
      </c>
      <c r="BI21" s="36">
        <v>0.301326097691136</v>
      </c>
      <c r="BK21" s="25" t="s">
        <v>17</v>
      </c>
      <c r="BL21" s="50">
        <v>18331.092520539998</v>
      </c>
      <c r="BM21" s="50">
        <v>17400.84343073301</v>
      </c>
      <c r="BN21" s="50">
        <v>430351.92599999998</v>
      </c>
      <c r="BO21" s="27">
        <v>513730.00657990476</v>
      </c>
      <c r="BP21" s="51">
        <v>3.3871573020577514E-2</v>
      </c>
      <c r="BQ21" s="1"/>
      <c r="BR21" s="1"/>
      <c r="BT21" s="25" t="s">
        <v>11</v>
      </c>
      <c r="BU21" s="50">
        <v>8174.466052239999</v>
      </c>
      <c r="BV21" s="50">
        <v>30830.774624999998</v>
      </c>
      <c r="BW21" s="51">
        <f t="shared" si="0"/>
        <v>0.26513982057432656</v>
      </c>
      <c r="BX21" s="2"/>
      <c r="BY21" s="1"/>
      <c r="CA21" s="25" t="s">
        <v>7</v>
      </c>
      <c r="CB21" s="50">
        <v>3610.7859879499997</v>
      </c>
      <c r="CC21" s="50">
        <v>5227.9385050000001</v>
      </c>
      <c r="CD21" s="51">
        <f t="shared" si="2"/>
        <v>0.69067109043012731</v>
      </c>
      <c r="CE21" s="1"/>
      <c r="CF21" s="60"/>
      <c r="CG21" s="1"/>
      <c r="CI21" s="17" t="s">
        <v>34</v>
      </c>
      <c r="CJ21" s="18">
        <v>7672.4042166899999</v>
      </c>
      <c r="CK21" s="17">
        <v>1648541</v>
      </c>
      <c r="CL21" s="54">
        <v>7672404216.6899996</v>
      </c>
      <c r="CM21" s="55">
        <f t="shared" si="3"/>
        <v>4654.0572643871155</v>
      </c>
      <c r="CQ21" s="25" t="s">
        <v>11</v>
      </c>
      <c r="CR21" s="27">
        <v>7501.7855471999992</v>
      </c>
      <c r="CS21" s="27">
        <v>672.68050504000007</v>
      </c>
      <c r="CT21" s="27">
        <v>8174.466052239999</v>
      </c>
      <c r="CU21" s="27">
        <v>6731.7004015900002</v>
      </c>
      <c r="CV21" s="27">
        <v>595.86788180000008</v>
      </c>
      <c r="CW21" s="59">
        <v>7327.56828339</v>
      </c>
      <c r="CX21" s="27">
        <v>846.89776884999901</v>
      </c>
      <c r="CY21" s="27">
        <v>7864.4494547343711</v>
      </c>
      <c r="CZ21" s="27">
        <v>7260.9850504771248</v>
      </c>
      <c r="DA21" s="19">
        <v>8.3110542173281607E-2</v>
      </c>
      <c r="DB21" s="1"/>
      <c r="DC21" s="1"/>
    </row>
    <row r="22" spans="1:107" x14ac:dyDescent="0.25">
      <c r="A22" s="8">
        <v>2004</v>
      </c>
      <c r="B22" s="13">
        <v>135</v>
      </c>
      <c r="C22" s="11">
        <v>58.3070881533761</v>
      </c>
      <c r="D22" s="13">
        <f t="shared" si="1"/>
        <v>231.53274203109598</v>
      </c>
      <c r="E22" s="65"/>
      <c r="F22" s="14">
        <f t="shared" si="4"/>
        <v>1.8556831884241714E-2</v>
      </c>
      <c r="J22" s="17" t="s">
        <v>3</v>
      </c>
      <c r="K22" s="18">
        <v>12822.116604360002</v>
      </c>
      <c r="L22" s="18">
        <v>4608.7357688000002</v>
      </c>
      <c r="M22" s="18">
        <v>17430.852373160003</v>
      </c>
      <c r="N22" s="19">
        <v>0.73559894432377126</v>
      </c>
      <c r="O22" s="19">
        <v>0.26440105567622862</v>
      </c>
      <c r="Y22" s="25" t="s">
        <v>13</v>
      </c>
      <c r="Z22" s="27">
        <v>2161.7320917100001</v>
      </c>
      <c r="AA22" s="27">
        <v>489.62462605000002</v>
      </c>
      <c r="AB22" s="27">
        <v>2651.3567177600003</v>
      </c>
      <c r="AC22" s="28">
        <v>0.81533053520476118</v>
      </c>
      <c r="AD22" s="28">
        <v>0.18466946479523871</v>
      </c>
      <c r="AG22" s="33" t="s">
        <v>12</v>
      </c>
      <c r="AH22" s="34">
        <v>6713.4508077700002</v>
      </c>
      <c r="AI22" s="35">
        <v>4703.6547030400006</v>
      </c>
      <c r="AJ22" s="35" t="s">
        <v>31</v>
      </c>
      <c r="AK22" s="35">
        <v>2001.03963952</v>
      </c>
      <c r="AL22" s="35">
        <v>8.7564652100000018</v>
      </c>
      <c r="AM22" s="36">
        <v>0.70063143943738948</v>
      </c>
      <c r="AN22" s="36">
        <v>2.8038405162757066E-4</v>
      </c>
      <c r="AO22" s="36">
        <v>0.29806424398076187</v>
      </c>
      <c r="AP22" s="36">
        <v>1.3043165818487062E-3</v>
      </c>
      <c r="AQ22" s="1"/>
      <c r="AR22" s="33" t="s">
        <v>11</v>
      </c>
      <c r="AS22" s="42">
        <v>8174.7855471999992</v>
      </c>
      <c r="AT22" s="42">
        <v>7501.7855471999992</v>
      </c>
      <c r="AU22" s="42">
        <v>0</v>
      </c>
      <c r="AV22" s="42">
        <v>0</v>
      </c>
      <c r="AW22" s="42">
        <v>0</v>
      </c>
      <c r="AX22" s="42">
        <v>85</v>
      </c>
      <c r="AY22" s="42">
        <v>588</v>
      </c>
      <c r="AZ22" s="42">
        <v>0</v>
      </c>
      <c r="BA22" s="42">
        <v>0</v>
      </c>
      <c r="BB22" s="42">
        <v>7586.7855471999992</v>
      </c>
      <c r="BC22" s="42">
        <v>588</v>
      </c>
      <c r="BD22" s="42">
        <v>0</v>
      </c>
      <c r="BE22" s="42">
        <v>0</v>
      </c>
      <c r="BF22" s="36">
        <v>0.92807150761264923</v>
      </c>
      <c r="BG22" s="36">
        <v>7.1928492387350745E-2</v>
      </c>
      <c r="BH22" s="36">
        <v>0</v>
      </c>
      <c r="BI22" s="36">
        <v>0</v>
      </c>
      <c r="BK22" s="25" t="s">
        <v>11</v>
      </c>
      <c r="BL22" s="50">
        <v>8174.466052239999</v>
      </c>
      <c r="BM22" s="50">
        <v>7759.6359161619785</v>
      </c>
      <c r="BN22" s="50">
        <v>201196.05</v>
      </c>
      <c r="BO22" s="27">
        <v>240176.56677189088</v>
      </c>
      <c r="BP22" s="51">
        <v>3.2308047452155222E-2</v>
      </c>
      <c r="BQ22" s="1"/>
      <c r="BR22" s="1"/>
      <c r="BT22" s="25" t="s">
        <v>17</v>
      </c>
      <c r="BU22" s="50">
        <v>18331.092520539998</v>
      </c>
      <c r="BV22" s="50">
        <v>70017.541440000001</v>
      </c>
      <c r="BW22" s="51">
        <f t="shared" si="0"/>
        <v>0.26180714351772016</v>
      </c>
      <c r="BX22" s="2"/>
      <c r="BY22" s="1"/>
      <c r="CA22" s="25" t="s">
        <v>17</v>
      </c>
      <c r="CB22" s="50">
        <v>18331.092520539998</v>
      </c>
      <c r="CC22" s="50">
        <v>26598.906877000001</v>
      </c>
      <c r="CD22" s="51">
        <f t="shared" si="2"/>
        <v>0.68916713778154703</v>
      </c>
      <c r="CE22" s="1"/>
      <c r="CF22" s="60"/>
      <c r="CG22" s="1"/>
      <c r="CI22" s="17" t="s">
        <v>29</v>
      </c>
      <c r="CJ22" s="18">
        <v>16123.124632569999</v>
      </c>
      <c r="CK22" s="17">
        <v>3605885</v>
      </c>
      <c r="CL22" s="54">
        <v>16123124632.57</v>
      </c>
      <c r="CM22" s="55">
        <f t="shared" si="3"/>
        <v>4471.3363383940423</v>
      </c>
      <c r="CQ22" s="25" t="s">
        <v>12</v>
      </c>
      <c r="CR22" s="27">
        <v>4703.6547030400006</v>
      </c>
      <c r="CS22" s="27">
        <v>2009.79610473</v>
      </c>
      <c r="CT22" s="27">
        <v>6713.4508077700011</v>
      </c>
      <c r="CU22" s="27">
        <v>5506.1780189700003</v>
      </c>
      <c r="CV22" s="27">
        <v>2169.2606233300003</v>
      </c>
      <c r="CW22" s="59">
        <v>7675.4386423000005</v>
      </c>
      <c r="CX22" s="27">
        <v>-961.98783452999942</v>
      </c>
      <c r="CY22" s="27">
        <v>6458.8432084912756</v>
      </c>
      <c r="CZ22" s="27">
        <v>7605.6944244279957</v>
      </c>
      <c r="DA22" s="19">
        <v>-0.15078849503251923</v>
      </c>
      <c r="DB22" s="1"/>
      <c r="DC22" s="1"/>
    </row>
    <row r="23" spans="1:107" x14ac:dyDescent="0.25">
      <c r="A23" s="8">
        <v>2005</v>
      </c>
      <c r="B23" s="13">
        <v>147</v>
      </c>
      <c r="C23" s="11">
        <v>60.250312388500703</v>
      </c>
      <c r="D23" s="13">
        <f t="shared" si="1"/>
        <v>243.9821374736245</v>
      </c>
      <c r="E23" s="65"/>
      <c r="F23" s="14">
        <f t="shared" si="4"/>
        <v>5.3769481298055512E-2</v>
      </c>
      <c r="J23" s="17" t="s">
        <v>29</v>
      </c>
      <c r="K23" s="18">
        <v>14885.252533249999</v>
      </c>
      <c r="L23" s="18">
        <v>1237.87209932</v>
      </c>
      <c r="M23" s="18">
        <v>16123.124632569999</v>
      </c>
      <c r="N23" s="19">
        <v>0.92322380881312549</v>
      </c>
      <c r="O23" s="19">
        <v>7.6776191186874496E-2</v>
      </c>
      <c r="Y23" s="25" t="s">
        <v>14</v>
      </c>
      <c r="Z23" s="27">
        <v>4827.8860085599999</v>
      </c>
      <c r="AA23" s="27">
        <v>60.70036666</v>
      </c>
      <c r="AB23" s="27">
        <v>4888.5863752200003</v>
      </c>
      <c r="AC23" s="28">
        <v>0.98758324758918292</v>
      </c>
      <c r="AD23" s="28">
        <v>1.2416752410816984E-2</v>
      </c>
      <c r="AG23" s="33" t="s">
        <v>13</v>
      </c>
      <c r="AH23" s="34">
        <v>2651.3567177599998</v>
      </c>
      <c r="AI23" s="35">
        <v>2161.7320917100001</v>
      </c>
      <c r="AJ23" s="35" t="s">
        <v>31</v>
      </c>
      <c r="AK23" s="35">
        <v>450.34458000000001</v>
      </c>
      <c r="AL23" s="35">
        <v>39.280046049999996</v>
      </c>
      <c r="AM23" s="36">
        <v>0.8153305352047614</v>
      </c>
      <c r="AN23" s="36">
        <v>2.8038405162757066E-4</v>
      </c>
      <c r="AO23" s="36">
        <v>0.16985439076657852</v>
      </c>
      <c r="AP23" s="36">
        <v>1.4815074028660226E-2</v>
      </c>
      <c r="AQ23" s="1"/>
      <c r="AR23" s="33" t="s">
        <v>12</v>
      </c>
      <c r="AS23" s="42">
        <v>6713.6547030399997</v>
      </c>
      <c r="AT23" s="42">
        <v>4507.4564616600001</v>
      </c>
      <c r="AU23" s="42">
        <v>196.19824137999998</v>
      </c>
      <c r="AV23" s="42">
        <v>0</v>
      </c>
      <c r="AW23" s="42">
        <v>0</v>
      </c>
      <c r="AX23" s="42">
        <v>1562</v>
      </c>
      <c r="AY23" s="42">
        <v>448</v>
      </c>
      <c r="AZ23" s="42">
        <v>0</v>
      </c>
      <c r="BA23" s="42">
        <v>0</v>
      </c>
      <c r="BB23" s="42">
        <v>6069.4564616600001</v>
      </c>
      <c r="BC23" s="42">
        <v>644.19824138000001</v>
      </c>
      <c r="BD23" s="42">
        <v>0</v>
      </c>
      <c r="BE23" s="42">
        <v>0</v>
      </c>
      <c r="BF23" s="36">
        <v>0.90404656332886746</v>
      </c>
      <c r="BG23" s="36">
        <v>9.5953436671132583E-2</v>
      </c>
      <c r="BH23" s="36">
        <v>0</v>
      </c>
      <c r="BI23" s="36">
        <v>0</v>
      </c>
      <c r="BK23" s="25" t="s">
        <v>7</v>
      </c>
      <c r="BL23" s="50">
        <v>3610.7859879499997</v>
      </c>
      <c r="BM23" s="50">
        <v>3427.5492073263335</v>
      </c>
      <c r="BN23" s="50">
        <v>108110.288</v>
      </c>
      <c r="BO23" s="27">
        <v>129056.00186763288</v>
      </c>
      <c r="BP23" s="51">
        <v>2.6558619186435217E-2</v>
      </c>
      <c r="BQ23" s="1"/>
      <c r="BR23" s="1"/>
      <c r="BT23" s="25" t="s">
        <v>34</v>
      </c>
      <c r="BU23" s="50">
        <v>7672.4042166899999</v>
      </c>
      <c r="BV23" s="50">
        <v>29833.418916999999</v>
      </c>
      <c r="BW23" s="51">
        <f t="shared" si="0"/>
        <v>0.25717482257181151</v>
      </c>
      <c r="BX23" s="2"/>
      <c r="BY23" s="1"/>
      <c r="CA23" s="25" t="s">
        <v>11</v>
      </c>
      <c r="CB23" s="50">
        <v>8174.466052239999</v>
      </c>
      <c r="CC23" s="50">
        <v>11892.75483</v>
      </c>
      <c r="CD23" s="51">
        <f t="shared" si="2"/>
        <v>0.68734840405685882</v>
      </c>
      <c r="CE23" s="1"/>
      <c r="CF23" s="60"/>
      <c r="CG23" s="1"/>
      <c r="CI23" s="17" t="s">
        <v>11</v>
      </c>
      <c r="CJ23" s="18">
        <v>8174.466052239999</v>
      </c>
      <c r="CK23" s="17">
        <v>1844737</v>
      </c>
      <c r="CL23" s="54">
        <v>8174466052.2399988</v>
      </c>
      <c r="CM23" s="55">
        <f t="shared" si="3"/>
        <v>4431.2365677275402</v>
      </c>
      <c r="CQ23" s="25" t="s">
        <v>13</v>
      </c>
      <c r="CR23" s="27">
        <v>2161.7320917100001</v>
      </c>
      <c r="CS23" s="27">
        <v>489.62462605000002</v>
      </c>
      <c r="CT23" s="27">
        <v>2651.3567177600003</v>
      </c>
      <c r="CU23" s="27">
        <v>3351.2532627700002</v>
      </c>
      <c r="CV23" s="27">
        <v>510.68939136</v>
      </c>
      <c r="CW23" s="59">
        <v>3861.9426541300004</v>
      </c>
      <c r="CX23" s="27">
        <v>-1210.5859363700001</v>
      </c>
      <c r="CY23" s="27">
        <v>2550.8040231667665</v>
      </c>
      <c r="CZ23" s="27">
        <v>3826.850435635225</v>
      </c>
      <c r="DA23" s="19">
        <v>-0.33344559290482056</v>
      </c>
      <c r="DB23" s="1"/>
      <c r="DC23" s="1"/>
    </row>
    <row r="24" spans="1:107" x14ac:dyDescent="0.25">
      <c r="A24" s="8">
        <v>2006</v>
      </c>
      <c r="B24" s="13">
        <v>160</v>
      </c>
      <c r="C24" s="11">
        <v>62.692423570686302</v>
      </c>
      <c r="D24" s="13">
        <f t="shared" si="1"/>
        <v>255.21425219683601</v>
      </c>
      <c r="E24" s="65"/>
      <c r="F24" s="14">
        <f t="shared" si="4"/>
        <v>4.6036627269181736E-2</v>
      </c>
      <c r="J24" s="17" t="s">
        <v>21</v>
      </c>
      <c r="K24" s="18">
        <v>14520.879754420002</v>
      </c>
      <c r="L24" s="18">
        <v>36.045453999999999</v>
      </c>
      <c r="M24" s="18">
        <v>14556.925208420002</v>
      </c>
      <c r="N24" s="19">
        <v>0.99752382776692772</v>
      </c>
      <c r="O24" s="19">
        <v>2.4761722330723128E-3</v>
      </c>
      <c r="Y24" s="25" t="s">
        <v>15</v>
      </c>
      <c r="Z24" s="27">
        <v>19605.29095825</v>
      </c>
      <c r="AA24" s="27">
        <v>6469.4170708699985</v>
      </c>
      <c r="AB24" s="27">
        <v>26074.708029119996</v>
      </c>
      <c r="AC24" s="28">
        <v>0.75188918458281451</v>
      </c>
      <c r="AD24" s="28">
        <v>0.2481108154171856</v>
      </c>
      <c r="AG24" s="33" t="s">
        <v>14</v>
      </c>
      <c r="AH24" s="34">
        <v>4888.5863752200003</v>
      </c>
      <c r="AI24" s="35">
        <v>4827.8860085599999</v>
      </c>
      <c r="AJ24" s="35" t="s">
        <v>31</v>
      </c>
      <c r="AK24" s="35">
        <v>60.70036666</v>
      </c>
      <c r="AL24" s="35">
        <v>0</v>
      </c>
      <c r="AM24" s="36">
        <v>0.98758324758918292</v>
      </c>
      <c r="AN24" s="36">
        <v>2.8038405162757066E-4</v>
      </c>
      <c r="AO24" s="36">
        <v>1.2416752410816984E-2</v>
      </c>
      <c r="AP24" s="36">
        <v>0</v>
      </c>
      <c r="AQ24" s="1"/>
      <c r="AR24" s="33" t="s">
        <v>13</v>
      </c>
      <c r="AS24" s="42">
        <v>2650.7320917100001</v>
      </c>
      <c r="AT24" s="42">
        <v>1393.12507762</v>
      </c>
      <c r="AU24" s="42">
        <v>768.60701409000001</v>
      </c>
      <c r="AV24" s="42">
        <v>0</v>
      </c>
      <c r="AW24" s="42">
        <v>0</v>
      </c>
      <c r="AX24" s="42">
        <v>489</v>
      </c>
      <c r="AY24" s="42">
        <v>0</v>
      </c>
      <c r="AZ24" s="42">
        <v>0</v>
      </c>
      <c r="BA24" s="42">
        <v>0</v>
      </c>
      <c r="BB24" s="42">
        <v>1882.12507762</v>
      </c>
      <c r="BC24" s="42">
        <v>768.60701409000001</v>
      </c>
      <c r="BD24" s="42">
        <v>0</v>
      </c>
      <c r="BE24" s="42">
        <v>0</v>
      </c>
      <c r="BF24" s="36">
        <v>0.71003972204744081</v>
      </c>
      <c r="BG24" s="36">
        <v>0.28996027795255908</v>
      </c>
      <c r="BH24" s="36">
        <v>0</v>
      </c>
      <c r="BI24" s="36">
        <v>0</v>
      </c>
      <c r="BK24" s="25" t="s">
        <v>1</v>
      </c>
      <c r="BL24" s="50">
        <v>579709.38388510991</v>
      </c>
      <c r="BM24" s="50">
        <v>550290.83580307732</v>
      </c>
      <c r="BN24" s="52">
        <v>17739436.758000005</v>
      </c>
      <c r="BO24" s="27">
        <v>21176345.246358089</v>
      </c>
      <c r="BP24" s="51">
        <v>2.5986109944902622E-2</v>
      </c>
      <c r="BQ24" s="1"/>
      <c r="BR24" s="1"/>
      <c r="BT24" s="25" t="s">
        <v>18</v>
      </c>
      <c r="BU24" s="50">
        <v>6162.2891463700007</v>
      </c>
      <c r="BV24" s="50">
        <v>24653.008999999998</v>
      </c>
      <c r="BW24" s="51">
        <f t="shared" si="0"/>
        <v>0.24996093362761523</v>
      </c>
      <c r="BX24" s="2"/>
      <c r="BY24" s="1"/>
      <c r="CA24" s="25" t="s">
        <v>34</v>
      </c>
      <c r="CB24" s="50">
        <v>7672.4042166899999</v>
      </c>
      <c r="CC24" s="50">
        <v>11279.502048</v>
      </c>
      <c r="CD24" s="51">
        <f t="shared" si="2"/>
        <v>0.68020770633668315</v>
      </c>
      <c r="CE24" s="1"/>
      <c r="CF24" s="60"/>
      <c r="CG24" s="1"/>
      <c r="CI24" s="17" t="s">
        <v>17</v>
      </c>
      <c r="CJ24" s="18">
        <v>18331.092520539998</v>
      </c>
      <c r="CK24" s="17">
        <v>4775052</v>
      </c>
      <c r="CL24" s="54">
        <v>18331092520.539997</v>
      </c>
      <c r="CM24" s="55">
        <f t="shared" si="3"/>
        <v>3838.9304494568851</v>
      </c>
      <c r="CQ24" s="25" t="s">
        <v>14</v>
      </c>
      <c r="CR24" s="27">
        <v>4827.8860085599999</v>
      </c>
      <c r="CS24" s="27">
        <v>60.70036666</v>
      </c>
      <c r="CT24" s="27">
        <v>4888.5863752200003</v>
      </c>
      <c r="CU24" s="27">
        <v>5103.6352849399991</v>
      </c>
      <c r="CV24" s="27">
        <v>75.005532230000014</v>
      </c>
      <c r="CW24" s="59">
        <v>5178.6408171699995</v>
      </c>
      <c r="CX24" s="27">
        <v>-290.05444194999927</v>
      </c>
      <c r="CY24" s="27">
        <v>4703.1867534009361</v>
      </c>
      <c r="CZ24" s="27">
        <v>5131.5841901463573</v>
      </c>
      <c r="DA24" s="19">
        <v>-8.3482492125536559E-2</v>
      </c>
      <c r="DB24" s="1"/>
      <c r="DC24" s="1"/>
    </row>
    <row r="25" spans="1:107" x14ac:dyDescent="0.25">
      <c r="A25" s="8">
        <v>2007</v>
      </c>
      <c r="B25" s="13">
        <v>186</v>
      </c>
      <c r="C25" s="11">
        <v>65.049055680946097</v>
      </c>
      <c r="D25" s="13">
        <f t="shared" si="1"/>
        <v>285.93804791309577</v>
      </c>
      <c r="E25" s="65"/>
      <c r="F25" s="14">
        <f t="shared" si="4"/>
        <v>0.12038432592143712</v>
      </c>
      <c r="J25" s="17" t="s">
        <v>11</v>
      </c>
      <c r="K25" s="18">
        <v>7501.7855471999992</v>
      </c>
      <c r="L25" s="18">
        <v>672.68050504000007</v>
      </c>
      <c r="M25" s="18">
        <v>8174.466052239999</v>
      </c>
      <c r="N25" s="19">
        <v>0.91770954815383088</v>
      </c>
      <c r="O25" s="19">
        <v>8.2290451846169149E-2</v>
      </c>
      <c r="Y25" s="25" t="s">
        <v>16</v>
      </c>
      <c r="Z25" s="27">
        <v>43186.756100530009</v>
      </c>
      <c r="AA25" s="27">
        <v>5004.1928903299995</v>
      </c>
      <c r="AB25" s="27">
        <v>48190.948990860008</v>
      </c>
      <c r="AC25" s="28">
        <v>0.89615907146217222</v>
      </c>
      <c r="AD25" s="28">
        <v>0.10384092853782781</v>
      </c>
      <c r="AG25" s="33" t="s">
        <v>15</v>
      </c>
      <c r="AH25" s="34">
        <v>26074.708029119996</v>
      </c>
      <c r="AI25" s="35">
        <v>16942.61107047</v>
      </c>
      <c r="AJ25" s="35">
        <v>2662.6798877800002</v>
      </c>
      <c r="AK25" s="35">
        <v>6468.1756918299989</v>
      </c>
      <c r="AL25" s="35">
        <v>1.24137904</v>
      </c>
      <c r="AM25" s="36">
        <v>0.64977184218318562</v>
      </c>
      <c r="AN25" s="36">
        <v>0.10211734239962893</v>
      </c>
      <c r="AO25" s="36">
        <v>0.24806320686722164</v>
      </c>
      <c r="AP25" s="36">
        <v>4.7608549963958911E-5</v>
      </c>
      <c r="AQ25" s="1"/>
      <c r="AR25" s="33" t="s">
        <v>14</v>
      </c>
      <c r="AS25" s="42">
        <v>4888.8860085599999</v>
      </c>
      <c r="AT25" s="42">
        <v>4603.1586069100003</v>
      </c>
      <c r="AU25" s="42">
        <v>224.72740165000002</v>
      </c>
      <c r="AV25" s="42">
        <v>0</v>
      </c>
      <c r="AW25" s="42">
        <v>0</v>
      </c>
      <c r="AX25" s="42">
        <v>41</v>
      </c>
      <c r="AY25" s="42">
        <v>20</v>
      </c>
      <c r="AZ25" s="42">
        <v>0</v>
      </c>
      <c r="BA25" s="42">
        <v>0</v>
      </c>
      <c r="BB25" s="42">
        <v>4644.1586069100003</v>
      </c>
      <c r="BC25" s="42">
        <v>244.72740165000002</v>
      </c>
      <c r="BD25" s="42">
        <v>0</v>
      </c>
      <c r="BE25" s="42">
        <v>0</v>
      </c>
      <c r="BF25" s="36">
        <v>0.94994209289774723</v>
      </c>
      <c r="BG25" s="36">
        <v>5.0057907102252809E-2</v>
      </c>
      <c r="BH25" s="36">
        <v>0</v>
      </c>
      <c r="BI25" s="36">
        <v>0</v>
      </c>
      <c r="BK25" s="25" t="s">
        <v>29</v>
      </c>
      <c r="BL25" s="50">
        <v>16123.124632569999</v>
      </c>
      <c r="BM25" s="50">
        <v>15304.923426205076</v>
      </c>
      <c r="BN25" s="50">
        <v>500964.94699999999</v>
      </c>
      <c r="BO25" s="27">
        <v>598023.87295139383</v>
      </c>
      <c r="BP25" s="51">
        <v>2.5592495748826116E-2</v>
      </c>
      <c r="BQ25" s="1"/>
      <c r="BR25" s="1"/>
      <c r="BT25" s="25" t="s">
        <v>8</v>
      </c>
      <c r="BU25" s="50">
        <v>20658.45065038</v>
      </c>
      <c r="BV25" s="50">
        <v>91844.784333000003</v>
      </c>
      <c r="BW25" s="51">
        <f t="shared" si="0"/>
        <v>0.22492785845605584</v>
      </c>
      <c r="BX25" s="2"/>
      <c r="BY25" s="1"/>
      <c r="CA25" s="25" t="s">
        <v>3</v>
      </c>
      <c r="CB25" s="50">
        <v>17430.852373160003</v>
      </c>
      <c r="CC25" s="50">
        <v>26198.023688000001</v>
      </c>
      <c r="CD25" s="51">
        <f t="shared" si="2"/>
        <v>0.66534989741016992</v>
      </c>
      <c r="CE25" s="1"/>
      <c r="CF25" s="60"/>
      <c r="CG25" s="1"/>
      <c r="CI25" s="17" t="s">
        <v>8</v>
      </c>
      <c r="CJ25" s="18">
        <v>20658.45065038</v>
      </c>
      <c r="CK25" s="17">
        <v>5605965</v>
      </c>
      <c r="CL25" s="54">
        <v>20658450650.380001</v>
      </c>
      <c r="CM25" s="55">
        <f t="shared" si="3"/>
        <v>3685.0837724423895</v>
      </c>
      <c r="CQ25" s="25" t="s">
        <v>15</v>
      </c>
      <c r="CR25" s="27">
        <v>19605.29095825</v>
      </c>
      <c r="CS25" s="27">
        <v>6469.4170708699985</v>
      </c>
      <c r="CT25" s="27">
        <v>26074.708029119996</v>
      </c>
      <c r="CU25" s="27">
        <v>17546.096044705926</v>
      </c>
      <c r="CV25" s="27">
        <v>9421.4432772834662</v>
      </c>
      <c r="CW25" s="59">
        <v>26967.539321989392</v>
      </c>
      <c r="CX25" s="27">
        <v>-892.83129286939584</v>
      </c>
      <c r="CY25" s="27">
        <v>25085.82481491601</v>
      </c>
      <c r="CZ25" s="27">
        <v>26722.494051536803</v>
      </c>
      <c r="DA25" s="19">
        <v>-6.1246874392200272E-2</v>
      </c>
      <c r="DB25" s="1"/>
      <c r="DC25" s="1"/>
    </row>
    <row r="26" spans="1:107" x14ac:dyDescent="0.25">
      <c r="A26" s="8">
        <v>2008</v>
      </c>
      <c r="B26" s="13">
        <v>203</v>
      </c>
      <c r="C26" s="11">
        <v>69.295552363249001</v>
      </c>
      <c r="D26" s="13">
        <f t="shared" si="1"/>
        <v>292.94809418051682</v>
      </c>
      <c r="E26" s="65"/>
      <c r="F26" s="14">
        <f t="shared" si="4"/>
        <v>2.4515961826638708E-2</v>
      </c>
      <c r="J26" s="17" t="s">
        <v>34</v>
      </c>
      <c r="K26" s="18">
        <v>7368.17207745</v>
      </c>
      <c r="L26" s="18">
        <v>304.23213924000004</v>
      </c>
      <c r="M26" s="18">
        <v>7672.4042166899999</v>
      </c>
      <c r="N26" s="19">
        <v>0.96034722224642499</v>
      </c>
      <c r="O26" s="19">
        <v>3.9652777753574973E-2</v>
      </c>
      <c r="Y26" s="25" t="s">
        <v>17</v>
      </c>
      <c r="Z26" s="27">
        <v>18201.690878329999</v>
      </c>
      <c r="AA26" s="27">
        <v>129.40164220999998</v>
      </c>
      <c r="AB26" s="27">
        <v>18331.092520539998</v>
      </c>
      <c r="AC26" s="28">
        <v>0.99294086579591456</v>
      </c>
      <c r="AD26" s="28">
        <v>7.0591342040855105E-3</v>
      </c>
      <c r="AG26" s="33" t="s">
        <v>16</v>
      </c>
      <c r="AH26" s="34">
        <v>48190.948990860008</v>
      </c>
      <c r="AI26" s="35">
        <v>37215.372370540012</v>
      </c>
      <c r="AJ26" s="35">
        <v>5971.3837299899997</v>
      </c>
      <c r="AK26" s="35">
        <v>5004.1928903299995</v>
      </c>
      <c r="AL26" s="35">
        <v>0</v>
      </c>
      <c r="AM26" s="36">
        <v>0.7722481741871976</v>
      </c>
      <c r="AN26" s="36">
        <v>0.12391089727497469</v>
      </c>
      <c r="AO26" s="36">
        <v>0.10384092853782781</v>
      </c>
      <c r="AP26" s="36">
        <v>0</v>
      </c>
      <c r="AQ26" s="1"/>
      <c r="AR26" s="33" t="s">
        <v>15</v>
      </c>
      <c r="AS26" s="42">
        <v>26075.29095825</v>
      </c>
      <c r="AT26" s="42">
        <v>12926.77040076</v>
      </c>
      <c r="AU26" s="42">
        <v>6678.5205574899983</v>
      </c>
      <c r="AV26" s="42">
        <v>0</v>
      </c>
      <c r="AW26" s="42">
        <v>0</v>
      </c>
      <c r="AX26" s="42">
        <v>3739</v>
      </c>
      <c r="AY26" s="42">
        <v>2731</v>
      </c>
      <c r="AZ26" s="42">
        <v>0</v>
      </c>
      <c r="BA26" s="42">
        <v>0</v>
      </c>
      <c r="BB26" s="42">
        <v>16665.77040076</v>
      </c>
      <c r="BC26" s="42">
        <v>9409.5205574899992</v>
      </c>
      <c r="BD26" s="42">
        <v>0</v>
      </c>
      <c r="BE26" s="42">
        <v>0</v>
      </c>
      <c r="BF26" s="36">
        <v>0.6391403427652681</v>
      </c>
      <c r="BG26" s="36">
        <v>0.3608596572347319</v>
      </c>
      <c r="BH26" s="36">
        <v>0</v>
      </c>
      <c r="BI26" s="36">
        <v>0</v>
      </c>
      <c r="BK26" s="25" t="s">
        <v>3</v>
      </c>
      <c r="BL26" s="50">
        <v>17430.852373160003</v>
      </c>
      <c r="BM26" s="50">
        <v>16546.287825982956</v>
      </c>
      <c r="BN26" s="50">
        <v>557853.09100000001</v>
      </c>
      <c r="BO26" s="27">
        <v>665933.75048599241</v>
      </c>
      <c r="BP26" s="51">
        <v>2.4846747614019601E-2</v>
      </c>
      <c r="BQ26" s="1"/>
      <c r="BR26" s="1"/>
      <c r="BT26" s="25" t="s">
        <v>15</v>
      </c>
      <c r="BU26" s="50">
        <v>26074.708029119996</v>
      </c>
      <c r="BV26" s="50">
        <v>116946.234556</v>
      </c>
      <c r="BW26" s="51">
        <f t="shared" si="0"/>
        <v>0.22296321149728046</v>
      </c>
      <c r="BX26" s="2"/>
      <c r="BY26" s="1"/>
      <c r="CA26" s="25" t="s">
        <v>8</v>
      </c>
      <c r="CB26" s="50">
        <v>20658.45065038</v>
      </c>
      <c r="CC26" s="50">
        <v>32455.643592</v>
      </c>
      <c r="CD26" s="51">
        <f t="shared" si="2"/>
        <v>0.63651335681638144</v>
      </c>
      <c r="CE26" s="1"/>
      <c r="CF26" s="60"/>
      <c r="CG26" s="1"/>
      <c r="CI26" s="17" t="s">
        <v>21</v>
      </c>
      <c r="CJ26" s="18">
        <v>14556.925208420002</v>
      </c>
      <c r="CK26" s="17">
        <v>4109069</v>
      </c>
      <c r="CL26" s="54">
        <v>14556925208.420002</v>
      </c>
      <c r="CM26" s="55">
        <f t="shared" si="3"/>
        <v>3542.6334306919648</v>
      </c>
      <c r="CQ26" s="25" t="s">
        <v>16</v>
      </c>
      <c r="CR26" s="27">
        <v>43186.756100530009</v>
      </c>
      <c r="CS26" s="27">
        <v>5004.1928903299995</v>
      </c>
      <c r="CT26" s="27">
        <v>48190.948990860008</v>
      </c>
      <c r="CU26" s="27">
        <v>41530.453992589588</v>
      </c>
      <c r="CV26" s="27">
        <v>5284.9744745800008</v>
      </c>
      <c r="CW26" s="59">
        <v>46815.428467169586</v>
      </c>
      <c r="CX26" s="27">
        <v>1375.5205236904221</v>
      </c>
      <c r="CY26" s="27">
        <v>46363.307412653223</v>
      </c>
      <c r="CZ26" s="27">
        <v>46390.031874876964</v>
      </c>
      <c r="DA26" s="19">
        <v>-5.7608199743907078E-4</v>
      </c>
      <c r="DB26" s="1"/>
      <c r="DC26" s="1"/>
    </row>
    <row r="27" spans="1:107" x14ac:dyDescent="0.25">
      <c r="A27" s="9">
        <v>2009</v>
      </c>
      <c r="B27" s="13">
        <v>252</v>
      </c>
      <c r="C27" s="10">
        <v>71.7718551742052</v>
      </c>
      <c r="D27" s="13">
        <f t="shared" si="1"/>
        <v>351.11256270071834</v>
      </c>
      <c r="E27" s="65"/>
      <c r="F27" s="14">
        <f t="shared" si="4"/>
        <v>0.19854871793212672</v>
      </c>
      <c r="J27" s="17" t="s">
        <v>26</v>
      </c>
      <c r="K27" s="18">
        <v>5420.7604123900001</v>
      </c>
      <c r="L27" s="18">
        <v>1609.1185636199998</v>
      </c>
      <c r="M27" s="18">
        <v>7029.8789760099999</v>
      </c>
      <c r="N27" s="19">
        <v>0.77110294940905244</v>
      </c>
      <c r="O27" s="19">
        <v>0.22889705059094759</v>
      </c>
      <c r="Y27" s="25" t="s">
        <v>18</v>
      </c>
      <c r="Z27" s="27">
        <v>5321.1510349300006</v>
      </c>
      <c r="AA27" s="27">
        <v>841.13811143999988</v>
      </c>
      <c r="AB27" s="27">
        <v>6162.2891463700007</v>
      </c>
      <c r="AC27" s="28">
        <v>0.86350232982243513</v>
      </c>
      <c r="AD27" s="28">
        <v>0.13649767017756484</v>
      </c>
      <c r="AG27" s="33" t="s">
        <v>17</v>
      </c>
      <c r="AH27" s="34">
        <v>18331.092520539998</v>
      </c>
      <c r="AI27" s="35">
        <v>18201.690878329999</v>
      </c>
      <c r="AJ27" s="35" t="s">
        <v>31</v>
      </c>
      <c r="AK27" s="35">
        <v>129.40164220999998</v>
      </c>
      <c r="AL27" s="35">
        <v>0</v>
      </c>
      <c r="AM27" s="36">
        <v>0.99294086579591456</v>
      </c>
      <c r="AN27" s="36">
        <v>2.8038405162757066E-4</v>
      </c>
      <c r="AO27" s="36">
        <v>7.0591342040855105E-3</v>
      </c>
      <c r="AP27" s="36">
        <v>0</v>
      </c>
      <c r="AQ27" s="1"/>
      <c r="AR27" s="33" t="s">
        <v>16</v>
      </c>
      <c r="AS27" s="42">
        <v>48191.756100530001</v>
      </c>
      <c r="AT27" s="42">
        <v>27911.760682690001</v>
      </c>
      <c r="AU27" s="42">
        <v>9985.4629864899998</v>
      </c>
      <c r="AV27" s="42">
        <v>5236.3661514899995</v>
      </c>
      <c r="AW27" s="42">
        <v>53.166279859999996</v>
      </c>
      <c r="AX27" s="42">
        <v>788</v>
      </c>
      <c r="AY27" s="42">
        <v>4217</v>
      </c>
      <c r="AZ27" s="42">
        <v>0</v>
      </c>
      <c r="BA27" s="42">
        <v>0</v>
      </c>
      <c r="BB27" s="42">
        <v>28699.760682690001</v>
      </c>
      <c r="BC27" s="42">
        <v>14202.46298649</v>
      </c>
      <c r="BD27" s="42">
        <v>5236.3661514899995</v>
      </c>
      <c r="BE27" s="42">
        <v>5289.5324313499996</v>
      </c>
      <c r="BF27" s="36">
        <v>0.59553257662619952</v>
      </c>
      <c r="BG27" s="36">
        <v>0.29470731377505882</v>
      </c>
      <c r="BH27" s="36">
        <v>0.1086568860567505</v>
      </c>
      <c r="BI27" s="36">
        <v>0.10976010959874165</v>
      </c>
      <c r="BK27" s="25" t="s">
        <v>18</v>
      </c>
      <c r="BL27" s="50">
        <v>6162.2891463700007</v>
      </c>
      <c r="BM27" s="50">
        <v>5849.5710766142056</v>
      </c>
      <c r="BN27" s="50">
        <v>201299.745</v>
      </c>
      <c r="BO27" s="27">
        <v>240300.35205043596</v>
      </c>
      <c r="BP27" s="51">
        <v>2.4342748675567714E-2</v>
      </c>
      <c r="BQ27" s="1"/>
      <c r="BR27" s="1"/>
      <c r="BT27" s="25" t="s">
        <v>21</v>
      </c>
      <c r="BU27" s="50">
        <v>14556.925208420002</v>
      </c>
      <c r="BV27" s="50">
        <v>69786.574928000002</v>
      </c>
      <c r="BW27" s="51">
        <f t="shared" si="0"/>
        <v>0.20859205690261529</v>
      </c>
      <c r="BX27" s="2"/>
      <c r="BY27" s="1"/>
      <c r="CA27" s="25" t="s">
        <v>18</v>
      </c>
      <c r="CB27" s="50">
        <v>6162.2891463700007</v>
      </c>
      <c r="CC27" s="50">
        <v>11243.227000000001</v>
      </c>
      <c r="CD27" s="51">
        <f t="shared" si="2"/>
        <v>0.54808900917592429</v>
      </c>
      <c r="CE27" s="1"/>
      <c r="CF27" s="60"/>
      <c r="CG27" s="1"/>
      <c r="CI27" s="17" t="s">
        <v>15</v>
      </c>
      <c r="CJ27" s="18">
        <v>26074.708029119996</v>
      </c>
      <c r="CK27" s="17">
        <v>8282892</v>
      </c>
      <c r="CL27" s="54">
        <v>26074708029.119995</v>
      </c>
      <c r="CM27" s="55">
        <f t="shared" si="3"/>
        <v>3148.0198014316734</v>
      </c>
      <c r="CQ27" s="25" t="s">
        <v>17</v>
      </c>
      <c r="CR27" s="27">
        <v>18201.690878329999</v>
      </c>
      <c r="CS27" s="27">
        <v>129.40164220999998</v>
      </c>
      <c r="CT27" s="27">
        <v>18331.092520539998</v>
      </c>
      <c r="CU27" s="27">
        <v>20784.577304999999</v>
      </c>
      <c r="CV27" s="27">
        <v>190.35889950999999</v>
      </c>
      <c r="CW27" s="59">
        <v>20974.936204509999</v>
      </c>
      <c r="CX27" s="27">
        <v>-2643.8436839700007</v>
      </c>
      <c r="CY27" s="27">
        <v>17635.88589842412</v>
      </c>
      <c r="CZ27" s="27">
        <v>20784.343772119661</v>
      </c>
      <c r="DA27" s="19">
        <v>-0.15148218814196654</v>
      </c>
      <c r="DB27" s="1"/>
      <c r="DC27" s="1"/>
    </row>
    <row r="28" spans="1:107" x14ac:dyDescent="0.25">
      <c r="A28" s="9">
        <v>2010</v>
      </c>
      <c r="B28" s="13">
        <v>315</v>
      </c>
      <c r="C28" s="10">
        <v>74.930954450610002</v>
      </c>
      <c r="D28" s="13">
        <f t="shared" si="1"/>
        <v>420.38701136207885</v>
      </c>
      <c r="E28" s="65"/>
      <c r="F28" s="14">
        <f t="shared" si="4"/>
        <v>0.19729982923000317</v>
      </c>
      <c r="J28" s="17" t="s">
        <v>22</v>
      </c>
      <c r="K28" s="18">
        <v>5186.7334108600007</v>
      </c>
      <c r="L28" s="18">
        <v>1786.6854370199999</v>
      </c>
      <c r="M28" s="18">
        <v>6973.4188478800006</v>
      </c>
      <c r="N28" s="19">
        <v>0.74378630109631627</v>
      </c>
      <c r="O28" s="19">
        <v>0.25621369890368378</v>
      </c>
      <c r="Y28" s="25" t="s">
        <v>19</v>
      </c>
      <c r="Z28" s="27">
        <v>5826.5938731699998</v>
      </c>
      <c r="AA28" s="27">
        <v>508.61455756999999</v>
      </c>
      <c r="AB28" s="27">
        <v>6335.20843074</v>
      </c>
      <c r="AC28" s="28">
        <v>0.91971620774115714</v>
      </c>
      <c r="AD28" s="28">
        <v>8.0283792258842857E-2</v>
      </c>
      <c r="AG28" s="33" t="s">
        <v>18</v>
      </c>
      <c r="AH28" s="34">
        <v>6162.2891463700007</v>
      </c>
      <c r="AI28" s="35">
        <v>5321.1510349300006</v>
      </c>
      <c r="AJ28" s="35" t="s">
        <v>31</v>
      </c>
      <c r="AK28" s="35">
        <v>841.13811143999988</v>
      </c>
      <c r="AL28" s="35">
        <v>0</v>
      </c>
      <c r="AM28" s="36">
        <v>0.86350232982243513</v>
      </c>
      <c r="AN28" s="36">
        <v>2.8038405162757066E-4</v>
      </c>
      <c r="AO28" s="36">
        <v>0.13649767017756484</v>
      </c>
      <c r="AP28" s="36">
        <v>0</v>
      </c>
      <c r="AQ28" s="1"/>
      <c r="AR28" s="33" t="s">
        <v>17</v>
      </c>
      <c r="AS28" s="42">
        <v>18330.690878329999</v>
      </c>
      <c r="AT28" s="42">
        <v>5767.38578409</v>
      </c>
      <c r="AU28" s="42">
        <v>11570.12599753</v>
      </c>
      <c r="AV28" s="42">
        <v>0</v>
      </c>
      <c r="AW28" s="42">
        <v>864.17909671000007</v>
      </c>
      <c r="AX28" s="42">
        <v>0</v>
      </c>
      <c r="AY28" s="42">
        <v>129</v>
      </c>
      <c r="AZ28" s="42">
        <v>0</v>
      </c>
      <c r="BA28" s="42">
        <v>0</v>
      </c>
      <c r="BB28" s="42">
        <v>5767.38578409</v>
      </c>
      <c r="BC28" s="42">
        <v>11699.12599753</v>
      </c>
      <c r="BD28" s="42">
        <v>0</v>
      </c>
      <c r="BE28" s="42">
        <v>864.17909671000007</v>
      </c>
      <c r="BF28" s="36">
        <v>0.31463002798809037</v>
      </c>
      <c r="BG28" s="36">
        <v>0.63822613534770589</v>
      </c>
      <c r="BH28" s="36">
        <v>0</v>
      </c>
      <c r="BI28" s="36">
        <v>4.7143836664203805E-2</v>
      </c>
      <c r="BK28" s="25" t="s">
        <v>16</v>
      </c>
      <c r="BL28" s="50">
        <v>48190.948990860008</v>
      </c>
      <c r="BM28" s="50">
        <v>45745.399911586588</v>
      </c>
      <c r="BN28" s="50">
        <v>1584063.7849999999</v>
      </c>
      <c r="BO28" s="27">
        <v>1890966.5544079356</v>
      </c>
      <c r="BP28" s="51">
        <v>2.4191543634101736E-2</v>
      </c>
      <c r="BQ28" s="1"/>
      <c r="BR28" s="1"/>
      <c r="BT28" s="25" t="s">
        <v>7</v>
      </c>
      <c r="BU28" s="50">
        <v>3610.7859879499997</v>
      </c>
      <c r="BV28" s="50">
        <v>18137.669999999998</v>
      </c>
      <c r="BW28" s="51">
        <f t="shared" si="0"/>
        <v>0.19907661722536577</v>
      </c>
      <c r="BX28" s="2"/>
      <c r="BY28" s="1"/>
      <c r="CA28" s="25" t="s">
        <v>15</v>
      </c>
      <c r="CB28" s="50">
        <v>26074.708029119996</v>
      </c>
      <c r="CC28" s="50">
        <v>56714.328223999997</v>
      </c>
      <c r="CD28" s="51">
        <f t="shared" si="2"/>
        <v>0.45975521258287377</v>
      </c>
      <c r="CE28" s="1"/>
      <c r="CF28" s="60"/>
      <c r="CG28" s="1"/>
      <c r="CI28" s="17" t="s">
        <v>18</v>
      </c>
      <c r="CJ28" s="18">
        <v>6162.2891463700007</v>
      </c>
      <c r="CK28" s="17">
        <v>2011648</v>
      </c>
      <c r="CL28" s="54">
        <v>6162289146.3700008</v>
      </c>
      <c r="CM28" s="55">
        <f t="shared" si="3"/>
        <v>3063.3038913219416</v>
      </c>
      <c r="CQ28" s="25" t="s">
        <v>18</v>
      </c>
      <c r="CR28" s="27">
        <v>5321.1510349300006</v>
      </c>
      <c r="CS28" s="27">
        <v>841.13811143999988</v>
      </c>
      <c r="CT28" s="27">
        <v>6162.2891463700007</v>
      </c>
      <c r="CU28" s="27">
        <v>5377.6213089999992</v>
      </c>
      <c r="CV28" s="27">
        <v>943.16160387000002</v>
      </c>
      <c r="CW28" s="59">
        <v>6320.7829128699996</v>
      </c>
      <c r="CX28" s="27">
        <v>-158.49376649999886</v>
      </c>
      <c r="CY28" s="27">
        <v>5928.5843512439642</v>
      </c>
      <c r="CZ28" s="27">
        <v>6263.3480116035944</v>
      </c>
      <c r="DA28" s="19">
        <v>-5.3448037653255231E-2</v>
      </c>
      <c r="DB28" s="1"/>
      <c r="DC28" s="1"/>
    </row>
    <row r="29" spans="1:107" x14ac:dyDescent="0.25">
      <c r="A29" s="9">
        <v>2011</v>
      </c>
      <c r="B29" s="13">
        <v>391</v>
      </c>
      <c r="C29" s="10">
        <v>77.792385359697107</v>
      </c>
      <c r="D29" s="13">
        <f t="shared" si="1"/>
        <v>502.61988778476302</v>
      </c>
      <c r="E29" s="65"/>
      <c r="F29" s="14">
        <f t="shared" si="4"/>
        <v>0.1956123148435171</v>
      </c>
      <c r="J29" s="17" t="s">
        <v>12</v>
      </c>
      <c r="K29" s="18">
        <v>4703.6547030400006</v>
      </c>
      <c r="L29" s="18">
        <v>2009.79610473</v>
      </c>
      <c r="M29" s="18">
        <v>6713.4508077700011</v>
      </c>
      <c r="N29" s="19">
        <v>0.70063143943738937</v>
      </c>
      <c r="O29" s="19">
        <v>0.29936856056261052</v>
      </c>
      <c r="Y29" s="25" t="s">
        <v>20</v>
      </c>
      <c r="Z29" s="27">
        <v>71549.323470479998</v>
      </c>
      <c r="AA29" s="27">
        <v>4717.3285475000002</v>
      </c>
      <c r="AB29" s="27">
        <v>76266.652017979999</v>
      </c>
      <c r="AC29" s="28">
        <v>0.93814690401792011</v>
      </c>
      <c r="AD29" s="28">
        <v>6.1853095982079845E-2</v>
      </c>
      <c r="AG29" s="33" t="s">
        <v>19</v>
      </c>
      <c r="AH29" s="34">
        <v>6335.20843074</v>
      </c>
      <c r="AI29" s="35">
        <v>5826.5938731699998</v>
      </c>
      <c r="AJ29" s="35" t="s">
        <v>31</v>
      </c>
      <c r="AK29" s="35">
        <v>499.61455756999999</v>
      </c>
      <c r="AL29" s="35">
        <v>9</v>
      </c>
      <c r="AM29" s="36">
        <v>0.91971620774115714</v>
      </c>
      <c r="AN29" s="36">
        <v>2.8038405162757066E-4</v>
      </c>
      <c r="AO29" s="36">
        <v>7.8863160230963583E-2</v>
      </c>
      <c r="AP29" s="36">
        <v>1.4206320278792677E-3</v>
      </c>
      <c r="AQ29" s="1"/>
      <c r="AR29" s="33" t="s">
        <v>18</v>
      </c>
      <c r="AS29" s="42">
        <v>6162.1510349299997</v>
      </c>
      <c r="AT29" s="42">
        <v>3811.5132039299997</v>
      </c>
      <c r="AU29" s="42">
        <v>1509.637831</v>
      </c>
      <c r="AV29" s="42">
        <v>0</v>
      </c>
      <c r="AW29" s="42">
        <v>0</v>
      </c>
      <c r="AX29" s="42">
        <v>703</v>
      </c>
      <c r="AY29" s="42">
        <v>138</v>
      </c>
      <c r="AZ29" s="42">
        <v>0</v>
      </c>
      <c r="BA29" s="42">
        <v>0</v>
      </c>
      <c r="BB29" s="42">
        <v>4514.5132039299997</v>
      </c>
      <c r="BC29" s="42">
        <v>1647.637831</v>
      </c>
      <c r="BD29" s="42">
        <v>0</v>
      </c>
      <c r="BE29" s="42">
        <v>0</v>
      </c>
      <c r="BF29" s="36">
        <v>0.73261969373025648</v>
      </c>
      <c r="BG29" s="36">
        <v>0.26738030626974346</v>
      </c>
      <c r="BH29" s="36">
        <v>0</v>
      </c>
      <c r="BI29" s="36">
        <v>0</v>
      </c>
      <c r="BK29" s="25" t="s">
        <v>10</v>
      </c>
      <c r="BL29" s="50">
        <v>78084.815576670007</v>
      </c>
      <c r="BM29" s="50">
        <v>74122.240594488641</v>
      </c>
      <c r="BN29" s="50">
        <v>3129179.8769999999</v>
      </c>
      <c r="BO29" s="27">
        <v>3735439.5360622033</v>
      </c>
      <c r="BP29" s="51">
        <v>1.9842976945258294E-2</v>
      </c>
      <c r="BQ29" s="1"/>
      <c r="BR29" s="1"/>
      <c r="BT29" s="25" t="s">
        <v>16</v>
      </c>
      <c r="BU29" s="50">
        <v>48190.948990860008</v>
      </c>
      <c r="BV29" s="50">
        <v>291059.43033599999</v>
      </c>
      <c r="BW29" s="51">
        <f t="shared" si="0"/>
        <v>0.1655708215165137</v>
      </c>
      <c r="BX29" s="2"/>
      <c r="BY29" s="1"/>
      <c r="CA29" s="25" t="s">
        <v>16</v>
      </c>
      <c r="CB29" s="50">
        <v>48190.948990860008</v>
      </c>
      <c r="CC29" s="50">
        <v>114764.158708</v>
      </c>
      <c r="CD29" s="51">
        <f t="shared" si="2"/>
        <v>0.41991288511489522</v>
      </c>
      <c r="CE29" s="1"/>
      <c r="CF29" s="60"/>
      <c r="CG29" s="1"/>
      <c r="CI29" s="17" t="s">
        <v>5</v>
      </c>
      <c r="CJ29" s="18">
        <v>2839.4324204300001</v>
      </c>
      <c r="CK29" s="17">
        <v>975685</v>
      </c>
      <c r="CL29" s="54">
        <v>2839432420.4300003</v>
      </c>
      <c r="CM29" s="55">
        <f t="shared" si="3"/>
        <v>2910.1937822452946</v>
      </c>
      <c r="CQ29" s="25" t="s">
        <v>19</v>
      </c>
      <c r="CR29" s="27">
        <v>5826.5938731699998</v>
      </c>
      <c r="CS29" s="27">
        <v>508.61455756999999</v>
      </c>
      <c r="CT29" s="27">
        <v>6335.20843074</v>
      </c>
      <c r="CU29" s="27">
        <v>5325.4496908900001</v>
      </c>
      <c r="CV29" s="27">
        <v>452.99962178000004</v>
      </c>
      <c r="CW29" s="59">
        <v>5778.4493126699999</v>
      </c>
      <c r="CX29" s="27">
        <v>556.75911807000011</v>
      </c>
      <c r="CY29" s="27">
        <v>6094.9456723364965</v>
      </c>
      <c r="CZ29" s="27">
        <v>5725.9424206724334</v>
      </c>
      <c r="DA29" s="19">
        <v>6.4444107983315818E-2</v>
      </c>
      <c r="DB29" s="1"/>
      <c r="DC29" s="1"/>
    </row>
    <row r="30" spans="1:107" x14ac:dyDescent="0.25">
      <c r="A30" s="9">
        <v>2012</v>
      </c>
      <c r="B30" s="10">
        <v>435</v>
      </c>
      <c r="C30" s="10">
        <v>80.568243283851203</v>
      </c>
      <c r="D30" s="10">
        <f t="shared" si="1"/>
        <v>539.9149618633794</v>
      </c>
      <c r="E30" s="65"/>
      <c r="F30" s="14">
        <f>(D30-D29)/D29</f>
        <v>7.4201349737651551E-2</v>
      </c>
      <c r="J30" s="17" t="s">
        <v>19</v>
      </c>
      <c r="K30" s="18">
        <v>5826.5938731699998</v>
      </c>
      <c r="L30" s="18">
        <v>508.61455756999999</v>
      </c>
      <c r="M30" s="18">
        <v>6335.20843074</v>
      </c>
      <c r="N30" s="19">
        <v>0.91971620774115714</v>
      </c>
      <c r="O30" s="19">
        <v>8.0283792258842857E-2</v>
      </c>
      <c r="Y30" s="25" t="s">
        <v>21</v>
      </c>
      <c r="Z30" s="27">
        <v>14520.879754420002</v>
      </c>
      <c r="AA30" s="27">
        <v>36.045453999999999</v>
      </c>
      <c r="AB30" s="27">
        <v>14556.925208420002</v>
      </c>
      <c r="AC30" s="28">
        <v>0.99752382776692772</v>
      </c>
      <c r="AD30" s="28">
        <v>2.4761722330723128E-3</v>
      </c>
      <c r="AG30" s="33" t="s">
        <v>20</v>
      </c>
      <c r="AH30" s="34">
        <v>76266.652017979999</v>
      </c>
      <c r="AI30" s="35">
        <v>45089.769740169992</v>
      </c>
      <c r="AJ30" s="35">
        <v>26459.553730310003</v>
      </c>
      <c r="AK30" s="35">
        <v>4717.3285475000002</v>
      </c>
      <c r="AL30" s="35">
        <v>0</v>
      </c>
      <c r="AM30" s="36">
        <v>0.59121212937916823</v>
      </c>
      <c r="AN30" s="36">
        <v>0.34693477463875189</v>
      </c>
      <c r="AO30" s="36">
        <v>6.1853095982079845E-2</v>
      </c>
      <c r="AP30" s="36">
        <v>0</v>
      </c>
      <c r="AQ30" s="1"/>
      <c r="AR30" s="33" t="s">
        <v>19</v>
      </c>
      <c r="AS30" s="42">
        <v>6334.5938731699998</v>
      </c>
      <c r="AT30" s="42">
        <v>1021.31836805</v>
      </c>
      <c r="AU30" s="42">
        <v>4805.2755051200002</v>
      </c>
      <c r="AV30" s="42">
        <v>0</v>
      </c>
      <c r="AW30" s="42">
        <v>0</v>
      </c>
      <c r="AX30" s="42">
        <v>434</v>
      </c>
      <c r="AY30" s="42">
        <v>74</v>
      </c>
      <c r="AZ30" s="42">
        <v>0</v>
      </c>
      <c r="BA30" s="42">
        <v>0</v>
      </c>
      <c r="BB30" s="42">
        <v>1455.3183680500001</v>
      </c>
      <c r="BC30" s="42">
        <v>4879.2755051200002</v>
      </c>
      <c r="BD30" s="42">
        <v>0</v>
      </c>
      <c r="BE30" s="42">
        <v>0</v>
      </c>
      <c r="BF30" s="36">
        <v>0.22974138471827871</v>
      </c>
      <c r="BG30" s="36">
        <v>0.77025861528172135</v>
      </c>
      <c r="BH30" s="36">
        <v>0</v>
      </c>
      <c r="BI30" s="36">
        <v>0</v>
      </c>
      <c r="BK30" s="25" t="s">
        <v>15</v>
      </c>
      <c r="BL30" s="50">
        <v>26074.708029119996</v>
      </c>
      <c r="BM30" s="50">
        <v>24751.493202513619</v>
      </c>
      <c r="BN30" s="50">
        <v>1226570.1410000001</v>
      </c>
      <c r="BO30" s="27">
        <v>1464210.680926858</v>
      </c>
      <c r="BP30" s="51">
        <v>1.6904324988836792E-2</v>
      </c>
      <c r="BQ30" s="1"/>
      <c r="BR30" s="1"/>
      <c r="BT30" s="25" t="s">
        <v>5</v>
      </c>
      <c r="BU30" s="50">
        <v>2839.4324204300001</v>
      </c>
      <c r="BV30" s="50">
        <v>21179.763006000001</v>
      </c>
      <c r="BW30" s="51">
        <f t="shared" si="0"/>
        <v>0.13406346518729315</v>
      </c>
      <c r="BX30" s="2"/>
      <c r="BY30" s="1"/>
      <c r="CA30" s="25" t="s">
        <v>4</v>
      </c>
      <c r="CB30" s="50">
        <v>2122.1111855099998</v>
      </c>
      <c r="CC30" s="50">
        <v>5495.7584569999999</v>
      </c>
      <c r="CD30" s="51">
        <f t="shared" si="2"/>
        <v>0.38613618158691937</v>
      </c>
      <c r="CE30" s="1"/>
      <c r="CF30" s="60"/>
      <c r="CG30" s="1"/>
      <c r="CI30" s="17" t="s">
        <v>16</v>
      </c>
      <c r="CJ30" s="18">
        <v>48190.948990860008</v>
      </c>
      <c r="CK30" s="17">
        <v>17152777</v>
      </c>
      <c r="CL30" s="54">
        <v>48190948990.860008</v>
      </c>
      <c r="CM30" s="55">
        <f t="shared" si="3"/>
        <v>2809.5129430563929</v>
      </c>
      <c r="CQ30" s="25" t="s">
        <v>20</v>
      </c>
      <c r="CR30" s="27">
        <v>71549.323470479998</v>
      </c>
      <c r="CS30" s="27">
        <v>4717.3285475000002</v>
      </c>
      <c r="CT30" s="27">
        <v>76266.652017979999</v>
      </c>
      <c r="CU30" s="27">
        <v>70309.775958913538</v>
      </c>
      <c r="CV30" s="27">
        <v>4378.5951929700004</v>
      </c>
      <c r="CW30" s="59">
        <v>74688.371151883533</v>
      </c>
      <c r="CX30" s="27">
        <v>1578.2808660964656</v>
      </c>
      <c r="CY30" s="27">
        <v>73374.239497007948</v>
      </c>
      <c r="CZ30" s="27">
        <v>74009.702182866647</v>
      </c>
      <c r="DA30" s="19">
        <v>-8.5862078500001087E-3</v>
      </c>
      <c r="DB30" s="1"/>
      <c r="DC30" s="1"/>
    </row>
    <row r="31" spans="1:107" x14ac:dyDescent="0.25">
      <c r="A31" s="8">
        <v>2013</v>
      </c>
      <c r="B31" s="13">
        <v>483</v>
      </c>
      <c r="C31" s="11">
        <v>83.770058296772604</v>
      </c>
      <c r="D31" s="13">
        <f t="shared" si="1"/>
        <v>576.57832621874695</v>
      </c>
      <c r="E31" s="65"/>
      <c r="F31" s="14">
        <f t="shared" si="4"/>
        <v>6.7905812850292679E-2</v>
      </c>
      <c r="J31" s="17" t="s">
        <v>18</v>
      </c>
      <c r="K31" s="18">
        <v>5321.1510349300006</v>
      </c>
      <c r="L31" s="18">
        <v>841.13811143999988</v>
      </c>
      <c r="M31" s="18">
        <v>6162.2891463700007</v>
      </c>
      <c r="N31" s="19">
        <v>0.86350232982243513</v>
      </c>
      <c r="O31" s="19">
        <v>0.13649767017756484</v>
      </c>
      <c r="Y31" s="25" t="s">
        <v>22</v>
      </c>
      <c r="Z31" s="27">
        <v>5186.7334108600007</v>
      </c>
      <c r="AA31" s="27">
        <v>1786.6854370199999</v>
      </c>
      <c r="AB31" s="27">
        <v>6973.4188478800006</v>
      </c>
      <c r="AC31" s="28">
        <v>0.74378630109631627</v>
      </c>
      <c r="AD31" s="28">
        <v>0.25621369890368378</v>
      </c>
      <c r="AG31" s="33" t="s">
        <v>21</v>
      </c>
      <c r="AH31" s="34">
        <v>14556.925208420002</v>
      </c>
      <c r="AI31" s="35">
        <v>14520.879754420002</v>
      </c>
      <c r="AJ31" s="35" t="s">
        <v>31</v>
      </c>
      <c r="AK31" s="35">
        <v>36.045453999999999</v>
      </c>
      <c r="AL31" s="35">
        <v>0</v>
      </c>
      <c r="AM31" s="36">
        <v>0.99752382776692772</v>
      </c>
      <c r="AN31" s="36">
        <v>2.8038405162757066E-4</v>
      </c>
      <c r="AO31" s="36">
        <v>2.4761722330723128E-3</v>
      </c>
      <c r="AP31" s="36">
        <v>0</v>
      </c>
      <c r="AQ31" s="1"/>
      <c r="AR31" s="33" t="s">
        <v>20</v>
      </c>
      <c r="AS31" s="42">
        <v>76266.323470479998</v>
      </c>
      <c r="AT31" s="42">
        <v>38574.750238439992</v>
      </c>
      <c r="AU31" s="42">
        <v>13177.651827740001</v>
      </c>
      <c r="AV31" s="42">
        <v>19671.935404299998</v>
      </c>
      <c r="AW31" s="42">
        <v>124.986</v>
      </c>
      <c r="AX31" s="42">
        <v>2864</v>
      </c>
      <c r="AY31" s="42">
        <v>1853</v>
      </c>
      <c r="AZ31" s="42">
        <v>0</v>
      </c>
      <c r="BA31" s="42">
        <v>0</v>
      </c>
      <c r="BB31" s="42">
        <v>41438.750238439992</v>
      </c>
      <c r="BC31" s="42">
        <v>15030.651827740001</v>
      </c>
      <c r="BD31" s="42">
        <v>19671.935404299998</v>
      </c>
      <c r="BE31" s="42">
        <v>19796.921404299999</v>
      </c>
      <c r="BF31" s="36">
        <v>0.54334270163789222</v>
      </c>
      <c r="BG31" s="36">
        <v>0.19708111186922281</v>
      </c>
      <c r="BH31" s="36">
        <v>0.25793737667077016</v>
      </c>
      <c r="BI31" s="36">
        <v>0.25957618649288489</v>
      </c>
      <c r="BK31" s="25" t="s">
        <v>14</v>
      </c>
      <c r="BL31" s="50">
        <v>4888.5863752200003</v>
      </c>
      <c r="BM31" s="50">
        <v>4640.5049790404955</v>
      </c>
      <c r="BN31" s="50">
        <v>272561.29700000002</v>
      </c>
      <c r="BO31" s="27">
        <v>325368.39837737218</v>
      </c>
      <c r="BP31" s="51">
        <v>1.4262310052798356E-2</v>
      </c>
      <c r="BQ31" s="1"/>
      <c r="BR31" s="1"/>
      <c r="BT31" s="25" t="s">
        <v>26</v>
      </c>
      <c r="BU31" s="50">
        <v>7029.8789760099999</v>
      </c>
      <c r="BV31" s="50">
        <v>54073.045010000002</v>
      </c>
      <c r="BW31" s="51">
        <f t="shared" si="0"/>
        <v>0.13000708531783126</v>
      </c>
      <c r="BX31" s="2"/>
      <c r="BY31" s="1"/>
      <c r="CA31" s="25" t="s">
        <v>26</v>
      </c>
      <c r="CB31" s="50">
        <v>7029.8789760099999</v>
      </c>
      <c r="CC31" s="50">
        <v>19883.740784000001</v>
      </c>
      <c r="CD31" s="51">
        <f t="shared" si="2"/>
        <v>0.35354911595240596</v>
      </c>
      <c r="CE31" s="1"/>
      <c r="CF31" s="60"/>
      <c r="CG31" s="1"/>
      <c r="CI31" s="17" t="s">
        <v>4</v>
      </c>
      <c r="CJ31" s="18">
        <v>2122.1111855099998</v>
      </c>
      <c r="CK31" s="17">
        <v>779726</v>
      </c>
      <c r="CL31" s="54">
        <v>2122111185.5099998</v>
      </c>
      <c r="CM31" s="55">
        <f t="shared" si="3"/>
        <v>2721.611419280619</v>
      </c>
      <c r="CQ31" s="25" t="s">
        <v>21</v>
      </c>
      <c r="CR31" s="27">
        <v>14520.879754420002</v>
      </c>
      <c r="CS31" s="27">
        <v>36.045453999999999</v>
      </c>
      <c r="CT31" s="27">
        <v>14556.925208420002</v>
      </c>
      <c r="CU31" s="27">
        <v>12822.352883899999</v>
      </c>
      <c r="CV31" s="27">
        <v>0</v>
      </c>
      <c r="CW31" s="59">
        <v>12822.352883899999</v>
      </c>
      <c r="CX31" s="27">
        <v>1734.5723245200024</v>
      </c>
      <c r="CY31" s="27">
        <v>14004.853868907663</v>
      </c>
      <c r="CZ31" s="27">
        <v>12705.840328091401</v>
      </c>
      <c r="DA31" s="19">
        <v>0.10223751497524074</v>
      </c>
      <c r="DB31" s="1"/>
      <c r="DC31" s="1"/>
    </row>
    <row r="32" spans="1:107" x14ac:dyDescent="0.25">
      <c r="A32" s="8">
        <v>2014</v>
      </c>
      <c r="B32" s="13">
        <v>510</v>
      </c>
      <c r="C32" s="11">
        <v>87.188983712963505</v>
      </c>
      <c r="D32" s="13">
        <f t="shared" si="1"/>
        <v>584.93628240808562</v>
      </c>
      <c r="E32" s="65"/>
      <c r="F32" s="14">
        <f t="shared" si="4"/>
        <v>1.4495786277904169E-2</v>
      </c>
      <c r="J32" s="17" t="s">
        <v>14</v>
      </c>
      <c r="K32" s="18">
        <v>4827.8860085599999</v>
      </c>
      <c r="L32" s="18">
        <v>60.70036666</v>
      </c>
      <c r="M32" s="18">
        <v>4888.5863752200003</v>
      </c>
      <c r="N32" s="19">
        <v>0.98758324758918292</v>
      </c>
      <c r="O32" s="19">
        <v>1.2416752410816984E-2</v>
      </c>
      <c r="Y32" s="25" t="s">
        <v>23</v>
      </c>
      <c r="Z32" s="27">
        <v>393.87350249000002</v>
      </c>
      <c r="AA32" s="27">
        <v>149.97582477999998</v>
      </c>
      <c r="AB32" s="27">
        <v>543.84932727</v>
      </c>
      <c r="AC32" s="28">
        <v>0.7242327658418839</v>
      </c>
      <c r="AD32" s="28">
        <v>0.27576723415811605</v>
      </c>
      <c r="AG32" s="33" t="s">
        <v>22</v>
      </c>
      <c r="AH32" s="34">
        <v>6973.4188478800006</v>
      </c>
      <c r="AI32" s="35">
        <v>5186.7334108600007</v>
      </c>
      <c r="AJ32" s="35" t="s">
        <v>31</v>
      </c>
      <c r="AK32" s="35">
        <v>260.54280670000003</v>
      </c>
      <c r="AL32" s="35">
        <v>1526.1426303199999</v>
      </c>
      <c r="AM32" s="36">
        <v>0.74378630109631627</v>
      </c>
      <c r="AN32" s="36">
        <v>2.8038405162757066E-4</v>
      </c>
      <c r="AO32" s="36">
        <v>3.7362277009821095E-2</v>
      </c>
      <c r="AP32" s="36">
        <v>0.2188514218938627</v>
      </c>
      <c r="AQ32" s="1"/>
      <c r="AR32" s="33" t="s">
        <v>21</v>
      </c>
      <c r="AS32" s="42">
        <v>14556.879754420002</v>
      </c>
      <c r="AT32" s="42">
        <v>2385.9544999999998</v>
      </c>
      <c r="AU32" s="42">
        <v>12134.925254420003</v>
      </c>
      <c r="AV32" s="42">
        <v>0</v>
      </c>
      <c r="AW32" s="42">
        <v>0</v>
      </c>
      <c r="AX32" s="42">
        <v>36</v>
      </c>
      <c r="AY32" s="42">
        <v>0</v>
      </c>
      <c r="AZ32" s="42">
        <v>0</v>
      </c>
      <c r="BA32" s="42">
        <v>0</v>
      </c>
      <c r="BB32" s="42">
        <v>2421.9544999999998</v>
      </c>
      <c r="BC32" s="42">
        <v>12134.925254420003</v>
      </c>
      <c r="BD32" s="42">
        <v>0</v>
      </c>
      <c r="BE32" s="42">
        <v>0</v>
      </c>
      <c r="BF32" s="36">
        <v>0.16637868422761448</v>
      </c>
      <c r="BG32" s="36">
        <v>0.83362131577238552</v>
      </c>
      <c r="BH32" s="36">
        <v>0</v>
      </c>
      <c r="BI32" s="36">
        <v>0</v>
      </c>
      <c r="BK32" s="25" t="s">
        <v>26</v>
      </c>
      <c r="BL32" s="50">
        <v>7029.8789760099999</v>
      </c>
      <c r="BM32" s="50">
        <v>6673.1332713249667</v>
      </c>
      <c r="BN32" s="50">
        <v>395849.29300000001</v>
      </c>
      <c r="BO32" s="27">
        <v>472542.69729361148</v>
      </c>
      <c r="BP32" s="51">
        <v>1.4121757270917376E-2</v>
      </c>
      <c r="BQ32" s="1"/>
      <c r="BR32" s="1"/>
      <c r="BT32" s="25" t="s">
        <v>4</v>
      </c>
      <c r="BU32" s="50">
        <v>2122.1111855099998</v>
      </c>
      <c r="BV32" s="50">
        <v>16910.285881</v>
      </c>
      <c r="BW32" s="51">
        <f t="shared" si="0"/>
        <v>0.12549233055216139</v>
      </c>
      <c r="BX32" s="2"/>
      <c r="BY32" s="1"/>
      <c r="CA32" s="25" t="s">
        <v>5</v>
      </c>
      <c r="CB32" s="50">
        <v>2839.4324204300001</v>
      </c>
      <c r="CC32" s="50">
        <v>8493.1851110000007</v>
      </c>
      <c r="CD32" s="51">
        <f t="shared" si="2"/>
        <v>0.33431891373149181</v>
      </c>
      <c r="CE32" s="1"/>
      <c r="CF32" s="60"/>
      <c r="CG32" s="1"/>
      <c r="CI32" s="17" t="s">
        <v>26</v>
      </c>
      <c r="CJ32" s="18">
        <v>7029.8789760099999</v>
      </c>
      <c r="CK32" s="17">
        <v>3117935</v>
      </c>
      <c r="CL32" s="54">
        <v>7029878976.0100002</v>
      </c>
      <c r="CM32" s="55">
        <f t="shared" si="3"/>
        <v>2254.6586044962451</v>
      </c>
      <c r="CQ32" s="25" t="s">
        <v>22</v>
      </c>
      <c r="CR32" s="27">
        <v>5186.7334108600007</v>
      </c>
      <c r="CS32" s="27">
        <v>1786.6854370199999</v>
      </c>
      <c r="CT32" s="27">
        <v>6973.4188478800006</v>
      </c>
      <c r="CU32" s="27">
        <v>5364.8390142800008</v>
      </c>
      <c r="CV32" s="27">
        <v>2054.8320240699995</v>
      </c>
      <c r="CW32" s="59">
        <v>7419.6710383500003</v>
      </c>
      <c r="CX32" s="27">
        <v>-446.25219046999973</v>
      </c>
      <c r="CY32" s="27">
        <v>6708.9519615554836</v>
      </c>
      <c r="CZ32" s="27">
        <v>7352.2508976188346</v>
      </c>
      <c r="DA32" s="19">
        <v>-8.7496869329050708E-2</v>
      </c>
      <c r="DB32" s="1"/>
      <c r="DC32" s="1"/>
    </row>
    <row r="33" spans="1:107" x14ac:dyDescent="0.25">
      <c r="A33" s="8">
        <v>2015</v>
      </c>
      <c r="B33" s="13">
        <v>536</v>
      </c>
      <c r="C33" s="11">
        <v>89.046817717410903</v>
      </c>
      <c r="D33" s="13">
        <f t="shared" si="1"/>
        <v>601.93055039989201</v>
      </c>
      <c r="E33" s="65"/>
      <c r="F33" s="14">
        <f t="shared" si="4"/>
        <v>2.9053195199045978E-2</v>
      </c>
      <c r="J33" s="17" t="s">
        <v>28</v>
      </c>
      <c r="K33" s="18">
        <v>4409.11391172</v>
      </c>
      <c r="L33" s="18">
        <v>384.98531226999995</v>
      </c>
      <c r="M33" s="18">
        <v>4794.0992239899997</v>
      </c>
      <c r="N33" s="19">
        <v>0.91969600663592721</v>
      </c>
      <c r="O33" s="19">
        <v>8.0303993364072901E-2</v>
      </c>
      <c r="Y33" s="25" t="s">
        <v>24</v>
      </c>
      <c r="Z33" s="27">
        <v>19861.951685600001</v>
      </c>
      <c r="AA33" s="27">
        <v>2582.4993042399997</v>
      </c>
      <c r="AB33" s="27">
        <v>22444.450989839999</v>
      </c>
      <c r="AC33" s="28">
        <v>0.88493818336616803</v>
      </c>
      <c r="AD33" s="28">
        <v>0.11506181663383203</v>
      </c>
      <c r="AG33" s="33" t="s">
        <v>23</v>
      </c>
      <c r="AH33" s="34">
        <v>543.84932727</v>
      </c>
      <c r="AI33" s="35">
        <v>393.87350249000002</v>
      </c>
      <c r="AJ33" s="35" t="s">
        <v>31</v>
      </c>
      <c r="AK33" s="35">
        <v>149.97582477999998</v>
      </c>
      <c r="AL33" s="35">
        <v>0</v>
      </c>
      <c r="AM33" s="36">
        <v>0.7242327658418839</v>
      </c>
      <c r="AN33" s="36">
        <v>2.8038405162757066E-4</v>
      </c>
      <c r="AO33" s="36">
        <v>0.27576723415811605</v>
      </c>
      <c r="AP33" s="36">
        <v>0</v>
      </c>
      <c r="AQ33" s="1"/>
      <c r="AR33" s="33" t="s">
        <v>22</v>
      </c>
      <c r="AS33" s="42">
        <v>6972.7334108600007</v>
      </c>
      <c r="AT33" s="42">
        <v>5186.7334108600007</v>
      </c>
      <c r="AU33" s="42">
        <v>0</v>
      </c>
      <c r="AV33" s="42">
        <v>0</v>
      </c>
      <c r="AW33" s="42">
        <v>0</v>
      </c>
      <c r="AX33" s="42">
        <v>241</v>
      </c>
      <c r="AY33" s="42">
        <v>1545</v>
      </c>
      <c r="AZ33" s="42">
        <v>0</v>
      </c>
      <c r="BA33" s="42">
        <v>0</v>
      </c>
      <c r="BB33" s="42">
        <v>5427.7334108600007</v>
      </c>
      <c r="BC33" s="42">
        <v>1545</v>
      </c>
      <c r="BD33" s="42">
        <v>0</v>
      </c>
      <c r="BE33" s="42">
        <v>0</v>
      </c>
      <c r="BF33" s="36">
        <v>0.77842262008846208</v>
      </c>
      <c r="BG33" s="36">
        <v>0.22157737991153792</v>
      </c>
      <c r="BH33" s="36">
        <v>0</v>
      </c>
      <c r="BI33" s="36">
        <v>0</v>
      </c>
      <c r="BK33" s="25" t="s">
        <v>33</v>
      </c>
      <c r="BL33" s="50">
        <v>3735.08509491</v>
      </c>
      <c r="BM33" s="50">
        <v>3545.5404997911642</v>
      </c>
      <c r="BN33" s="50">
        <v>258936.101</v>
      </c>
      <c r="BO33" s="27">
        <v>309103.40313082485</v>
      </c>
      <c r="BP33" s="51">
        <v>1.1470402667454782E-2</v>
      </c>
      <c r="BQ33" s="1"/>
      <c r="BR33" s="1"/>
      <c r="BT33" s="25" t="s">
        <v>14</v>
      </c>
      <c r="BU33" s="50">
        <v>4888.5863752200003</v>
      </c>
      <c r="BV33" s="50">
        <v>46271.73628266</v>
      </c>
      <c r="BW33" s="51">
        <f t="shared" si="0"/>
        <v>0.10564951237958976</v>
      </c>
      <c r="BX33" s="2"/>
      <c r="BY33" s="1"/>
      <c r="CA33" s="25" t="s">
        <v>2</v>
      </c>
      <c r="CB33" s="50">
        <v>2638.2366105200003</v>
      </c>
      <c r="CC33" s="50">
        <v>8607.0499999999993</v>
      </c>
      <c r="CD33" s="51">
        <f t="shared" si="2"/>
        <v>0.30652042343427777</v>
      </c>
      <c r="CE33" s="1"/>
      <c r="CF33" s="60"/>
      <c r="CG33" s="1"/>
      <c r="CI33" s="17" t="s">
        <v>28</v>
      </c>
      <c r="CJ33" s="18">
        <v>4794.0992239899997</v>
      </c>
      <c r="CK33" s="17">
        <v>2530298</v>
      </c>
      <c r="CL33" s="54">
        <v>4794099223.9899998</v>
      </c>
      <c r="CM33" s="55">
        <f t="shared" si="3"/>
        <v>1894.677711475091</v>
      </c>
      <c r="CQ33" s="25" t="s">
        <v>23</v>
      </c>
      <c r="CR33" s="27">
        <v>393.87350249000002</v>
      </c>
      <c r="CS33" s="27">
        <v>149.97582477999998</v>
      </c>
      <c r="CT33" s="27">
        <v>543.84932727</v>
      </c>
      <c r="CU33" s="27">
        <v>541.2171803</v>
      </c>
      <c r="CV33" s="27">
        <v>181.53171061999998</v>
      </c>
      <c r="CW33" s="59">
        <v>722.74889092000001</v>
      </c>
      <c r="CX33" s="27">
        <v>-178.89956365</v>
      </c>
      <c r="CY33" s="27">
        <v>523.22384336456867</v>
      </c>
      <c r="CZ33" s="27">
        <v>716.18150650534596</v>
      </c>
      <c r="DA33" s="19">
        <v>-0.26942564334330094</v>
      </c>
      <c r="DB33" s="1"/>
      <c r="DC33" s="1"/>
    </row>
    <row r="34" spans="1:107" x14ac:dyDescent="0.25">
      <c r="A34" s="8">
        <v>2016</v>
      </c>
      <c r="B34" s="13">
        <v>569</v>
      </c>
      <c r="C34" s="11">
        <v>92.039034797764302</v>
      </c>
      <c r="D34" s="13">
        <f t="shared" si="1"/>
        <v>618.21595722972688</v>
      </c>
      <c r="E34" s="65"/>
      <c r="F34" s="14">
        <f t="shared" si="4"/>
        <v>2.7055292041607913E-2</v>
      </c>
      <c r="J34" s="17" t="s">
        <v>25</v>
      </c>
      <c r="K34" s="18">
        <v>3485.17898797</v>
      </c>
      <c r="L34" s="18">
        <v>507.81251469</v>
      </c>
      <c r="M34" s="18">
        <v>3992.9915026600002</v>
      </c>
      <c r="N34" s="19">
        <v>0.87282404323883178</v>
      </c>
      <c r="O34" s="19">
        <v>0.12717595676116814</v>
      </c>
      <c r="Y34" s="25" t="s">
        <v>25</v>
      </c>
      <c r="Z34" s="27">
        <v>3485.17898797</v>
      </c>
      <c r="AA34" s="27">
        <v>507.81251469</v>
      </c>
      <c r="AB34" s="27">
        <v>3992.9915026600002</v>
      </c>
      <c r="AC34" s="28">
        <v>0.87282404323883178</v>
      </c>
      <c r="AD34" s="28">
        <v>0.12717595676116814</v>
      </c>
      <c r="AG34" s="33" t="s">
        <v>24</v>
      </c>
      <c r="AH34" s="34">
        <v>22444.450989839999</v>
      </c>
      <c r="AI34" s="35">
        <v>19377.533728599999</v>
      </c>
      <c r="AJ34" s="35">
        <v>484.417957</v>
      </c>
      <c r="AK34" s="35">
        <v>2582.4993042399997</v>
      </c>
      <c r="AL34" s="35">
        <v>0</v>
      </c>
      <c r="AM34" s="36">
        <v>0.86335521137815707</v>
      </c>
      <c r="AN34" s="36">
        <v>2.1582971988010891E-2</v>
      </c>
      <c r="AO34" s="36">
        <v>0.11506181663383203</v>
      </c>
      <c r="AP34" s="36">
        <v>0</v>
      </c>
      <c r="AQ34" s="1"/>
      <c r="AR34" s="33" t="s">
        <v>23</v>
      </c>
      <c r="AS34" s="42">
        <v>543.87350248999996</v>
      </c>
      <c r="AT34" s="42">
        <v>393.87350249000002</v>
      </c>
      <c r="AU34" s="42">
        <v>0</v>
      </c>
      <c r="AV34" s="42">
        <v>0</v>
      </c>
      <c r="AW34" s="42">
        <v>0</v>
      </c>
      <c r="AX34" s="42">
        <v>109</v>
      </c>
      <c r="AY34" s="42">
        <v>41</v>
      </c>
      <c r="AZ34" s="42">
        <v>0</v>
      </c>
      <c r="BA34" s="42">
        <v>0</v>
      </c>
      <c r="BB34" s="42">
        <v>502.87350249000002</v>
      </c>
      <c r="BC34" s="42">
        <v>41</v>
      </c>
      <c r="BD34" s="42">
        <v>0</v>
      </c>
      <c r="BE34" s="42">
        <v>0</v>
      </c>
      <c r="BF34" s="36">
        <v>0.92461482346117096</v>
      </c>
      <c r="BG34" s="36">
        <v>7.5385176538829188E-2</v>
      </c>
      <c r="BH34" s="36">
        <v>0</v>
      </c>
      <c r="BI34" s="36">
        <v>0</v>
      </c>
      <c r="BK34" s="25" t="s">
        <v>4</v>
      </c>
      <c r="BL34" s="50">
        <v>2122.1111855099998</v>
      </c>
      <c r="BM34" s="50">
        <v>2014.4202774761261</v>
      </c>
      <c r="BN34" s="50">
        <v>174246.239</v>
      </c>
      <c r="BO34" s="27">
        <v>208005.39302801603</v>
      </c>
      <c r="BP34" s="51">
        <v>9.6844617735695245E-3</v>
      </c>
      <c r="BQ34" s="1"/>
      <c r="BR34" s="1"/>
      <c r="BT34" s="25" t="s">
        <v>2</v>
      </c>
      <c r="BU34" s="50">
        <v>2638.2366105200003</v>
      </c>
      <c r="BV34" s="50">
        <v>25804.618999999999</v>
      </c>
      <c r="BW34" s="51">
        <f t="shared" si="0"/>
        <v>0.10223892902739624</v>
      </c>
      <c r="BX34" s="2"/>
      <c r="BY34" s="1"/>
      <c r="CA34" s="25" t="s">
        <v>14</v>
      </c>
      <c r="CB34" s="50">
        <v>4888.5863752200003</v>
      </c>
      <c r="CC34" s="50">
        <v>17999.433584999999</v>
      </c>
      <c r="CD34" s="51">
        <f t="shared" si="2"/>
        <v>0.27159667842514507</v>
      </c>
      <c r="CE34" s="1"/>
      <c r="CF34" s="60"/>
      <c r="CG34" s="1"/>
      <c r="CI34" s="17" t="s">
        <v>2</v>
      </c>
      <c r="CJ34" s="18">
        <v>2638.2366105200003</v>
      </c>
      <c r="CK34" s="17">
        <v>1405625</v>
      </c>
      <c r="CL34" s="54">
        <v>2638236610.5200005</v>
      </c>
      <c r="CM34" s="55">
        <f t="shared" si="3"/>
        <v>1876.9135512814587</v>
      </c>
      <c r="CQ34" s="25" t="s">
        <v>24</v>
      </c>
      <c r="CR34" s="27">
        <v>19861.951685600001</v>
      </c>
      <c r="CS34" s="27">
        <v>2582.4993042399997</v>
      </c>
      <c r="CT34" s="27">
        <v>22444.450989839999</v>
      </c>
      <c r="CU34" s="27">
        <v>19402.667514519999</v>
      </c>
      <c r="CV34" s="27">
        <v>2688.6434024199998</v>
      </c>
      <c r="CW34" s="59">
        <v>22091.310916939998</v>
      </c>
      <c r="CX34" s="27">
        <v>353.14007290000154</v>
      </c>
      <c r="CY34" s="27">
        <v>21593.245261626678</v>
      </c>
      <c r="CZ34" s="27">
        <v>21890.574350149127</v>
      </c>
      <c r="DA34" s="19">
        <v>-1.3582516555597968E-2</v>
      </c>
      <c r="DB34" s="1"/>
      <c r="DC34" s="1"/>
    </row>
    <row r="35" spans="1:107" x14ac:dyDescent="0.25">
      <c r="A35" s="8">
        <v>2017</v>
      </c>
      <c r="B35" s="13">
        <v>581</v>
      </c>
      <c r="C35" s="11">
        <v>98.272882985756297</v>
      </c>
      <c r="D35" s="13">
        <f t="shared" si="1"/>
        <v>591.21090411503485</v>
      </c>
      <c r="E35" s="65"/>
      <c r="F35" s="14">
        <f t="shared" si="4"/>
        <v>-4.3682232396109195E-2</v>
      </c>
      <c r="J35" s="17" t="s">
        <v>33</v>
      </c>
      <c r="K35" s="18">
        <v>3700.7728798600001</v>
      </c>
      <c r="L35" s="18">
        <v>34.312215049999992</v>
      </c>
      <c r="M35" s="18">
        <v>3735.08509491</v>
      </c>
      <c r="N35" s="19">
        <v>0.99081353860002841</v>
      </c>
      <c r="O35" s="19">
        <v>9.1864613999716044E-3</v>
      </c>
      <c r="Y35" s="25" t="s">
        <v>26</v>
      </c>
      <c r="Z35" s="27">
        <v>5420.7604123900001</v>
      </c>
      <c r="AA35" s="27">
        <v>1609.1185636199998</v>
      </c>
      <c r="AB35" s="27">
        <v>7029.8789760099999</v>
      </c>
      <c r="AC35" s="28">
        <v>0.77110294940905244</v>
      </c>
      <c r="AD35" s="28">
        <v>0.22889705059094759</v>
      </c>
      <c r="AG35" s="33" t="s">
        <v>25</v>
      </c>
      <c r="AH35" s="34">
        <v>3992.9915026600002</v>
      </c>
      <c r="AI35" s="35">
        <v>3485.17898797</v>
      </c>
      <c r="AJ35" s="35" t="s">
        <v>31</v>
      </c>
      <c r="AK35" s="35">
        <v>507.81251469</v>
      </c>
      <c r="AL35" s="35">
        <v>0</v>
      </c>
      <c r="AM35" s="36">
        <v>0.87282404323883178</v>
      </c>
      <c r="AN35" s="36">
        <v>2.8038405162757066E-4</v>
      </c>
      <c r="AO35" s="36">
        <v>0.12717595676116814</v>
      </c>
      <c r="AP35" s="36">
        <v>0</v>
      </c>
      <c r="AQ35" s="1"/>
      <c r="AR35" s="33" t="s">
        <v>24</v>
      </c>
      <c r="AS35" s="42">
        <v>22444.951685599997</v>
      </c>
      <c r="AT35" s="42">
        <v>14025.704142819999</v>
      </c>
      <c r="AU35" s="42">
        <v>5836.24754278</v>
      </c>
      <c r="AV35" s="42">
        <v>0</v>
      </c>
      <c r="AW35" s="42">
        <v>0</v>
      </c>
      <c r="AX35" s="42">
        <v>682</v>
      </c>
      <c r="AY35" s="42">
        <v>1792</v>
      </c>
      <c r="AZ35" s="42">
        <v>0</v>
      </c>
      <c r="BA35" s="42">
        <v>109</v>
      </c>
      <c r="BB35" s="42">
        <v>14707.704142819999</v>
      </c>
      <c r="BC35" s="42">
        <v>7628.24754278</v>
      </c>
      <c r="BD35" s="42">
        <v>0</v>
      </c>
      <c r="BE35" s="42">
        <v>0</v>
      </c>
      <c r="BF35" s="36">
        <v>0.65527893972950801</v>
      </c>
      <c r="BG35" s="36">
        <v>0.33986473437918124</v>
      </c>
      <c r="BH35" s="36">
        <v>0</v>
      </c>
      <c r="BI35" s="36">
        <v>0</v>
      </c>
      <c r="BK35" s="25" t="s">
        <v>22</v>
      </c>
      <c r="BL35" s="50">
        <v>6973.4188478800006</v>
      </c>
      <c r="BM35" s="50">
        <v>6619.5383288212188</v>
      </c>
      <c r="BN35" s="50">
        <v>601167.72600000002</v>
      </c>
      <c r="BO35" s="27">
        <v>717640.33381741261</v>
      </c>
      <c r="BP35" s="51">
        <v>9.2240332892234156E-3</v>
      </c>
      <c r="BQ35" s="1"/>
      <c r="BR35" s="1"/>
      <c r="BT35" s="25" t="s">
        <v>28</v>
      </c>
      <c r="BU35" s="50">
        <v>4794.0992239899997</v>
      </c>
      <c r="BV35" s="50">
        <v>51175.882591000001</v>
      </c>
      <c r="BW35" s="51">
        <f t="shared" si="0"/>
        <v>9.3678877261476085E-2</v>
      </c>
      <c r="BX35" s="2"/>
      <c r="BY35" s="1"/>
      <c r="CA35" s="25" t="s">
        <v>33</v>
      </c>
      <c r="CB35" s="50">
        <v>3735.08509491</v>
      </c>
      <c r="CC35" s="50">
        <v>14813.109213</v>
      </c>
      <c r="CD35" s="51">
        <f t="shared" si="2"/>
        <v>0.2521472731485761</v>
      </c>
      <c r="CE35" s="1"/>
      <c r="CF35" s="60"/>
      <c r="CG35" s="1"/>
      <c r="CI35" s="17" t="s">
        <v>33</v>
      </c>
      <c r="CJ35" s="18">
        <v>3735.08509491</v>
      </c>
      <c r="CK35" s="17">
        <v>2221105</v>
      </c>
      <c r="CL35" s="54">
        <v>3735085094.9099998</v>
      </c>
      <c r="CM35" s="55">
        <f t="shared" si="3"/>
        <v>1681.6337340693033</v>
      </c>
      <c r="CQ35" s="25" t="s">
        <v>25</v>
      </c>
      <c r="CR35" s="27">
        <v>3485.17898797</v>
      </c>
      <c r="CS35" s="27">
        <v>507.81251469</v>
      </c>
      <c r="CT35" s="27">
        <v>3992.9915026600002</v>
      </c>
      <c r="CU35" s="27">
        <v>3540.5809879699996</v>
      </c>
      <c r="CV35" s="27">
        <v>540.80626333999999</v>
      </c>
      <c r="CW35" s="59">
        <v>4081.3872513099996</v>
      </c>
      <c r="CX35" s="27">
        <v>-88.395748649999405</v>
      </c>
      <c r="CY35" s="27">
        <v>3841.5573133670705</v>
      </c>
      <c r="CZ35" s="27">
        <v>4044.301011038774</v>
      </c>
      <c r="DA35" s="19">
        <v>-5.0130714088373225E-2</v>
      </c>
      <c r="DB35" s="1"/>
      <c r="DC35" s="1"/>
    </row>
    <row r="36" spans="1:107" x14ac:dyDescent="0.25">
      <c r="A36" s="8">
        <v>2018</v>
      </c>
      <c r="B36" s="13">
        <v>601</v>
      </c>
      <c r="C36" s="11">
        <v>103.02</v>
      </c>
      <c r="D36" s="13">
        <f t="shared" si="1"/>
        <v>583.38186759852454</v>
      </c>
      <c r="E36" s="65"/>
      <c r="F36" s="14">
        <f t="shared" si="4"/>
        <v>-1.3242375034048728E-2</v>
      </c>
      <c r="J36" s="17" t="s">
        <v>7</v>
      </c>
      <c r="K36" s="18">
        <v>3339.4361393599997</v>
      </c>
      <c r="L36" s="18">
        <v>271.34984859000002</v>
      </c>
      <c r="M36" s="18">
        <v>3610.7859879499997</v>
      </c>
      <c r="N36" s="19">
        <v>0.92485019896068199</v>
      </c>
      <c r="O36" s="19">
        <v>7.5149801039318079E-2</v>
      </c>
      <c r="Y36" s="25" t="s">
        <v>27</v>
      </c>
      <c r="Z36" s="27">
        <v>23258.604855180001</v>
      </c>
      <c r="AA36" s="27">
        <v>5165.0438937000026</v>
      </c>
      <c r="AB36" s="27">
        <v>28423.648748880005</v>
      </c>
      <c r="AC36" s="28">
        <v>0.81828357297359566</v>
      </c>
      <c r="AD36" s="28">
        <v>0.18171642702640434</v>
      </c>
      <c r="AG36" s="33" t="s">
        <v>26</v>
      </c>
      <c r="AH36" s="34">
        <v>7029.8789760099999</v>
      </c>
      <c r="AI36" s="35">
        <v>5420.7604123900001</v>
      </c>
      <c r="AJ36" s="35" t="s">
        <v>31</v>
      </c>
      <c r="AK36" s="35">
        <v>1378.5530874099998</v>
      </c>
      <c r="AL36" s="35">
        <v>230.56547621000001</v>
      </c>
      <c r="AM36" s="36">
        <v>0.77110294940905244</v>
      </c>
      <c r="AN36" s="36">
        <v>2.8038405162757066E-4</v>
      </c>
      <c r="AO36" s="36">
        <v>0.19609912092575388</v>
      </c>
      <c r="AP36" s="36">
        <v>3.2797929665193716E-2</v>
      </c>
      <c r="AQ36" s="1"/>
      <c r="AR36" s="33" t="s">
        <v>25</v>
      </c>
      <c r="AS36" s="42">
        <v>3993.17898797</v>
      </c>
      <c r="AT36" s="42">
        <v>3485.17898797</v>
      </c>
      <c r="AU36" s="42">
        <v>0</v>
      </c>
      <c r="AV36" s="42">
        <v>0</v>
      </c>
      <c r="AW36" s="42">
        <v>0</v>
      </c>
      <c r="AX36" s="42">
        <v>507</v>
      </c>
      <c r="AY36" s="42">
        <v>0</v>
      </c>
      <c r="AZ36" s="42">
        <v>0</v>
      </c>
      <c r="BA36" s="42">
        <v>1</v>
      </c>
      <c r="BB36" s="42">
        <v>3992.17898797</v>
      </c>
      <c r="BC36" s="42">
        <v>0</v>
      </c>
      <c r="BD36" s="42">
        <v>0</v>
      </c>
      <c r="BE36" s="42">
        <v>0</v>
      </c>
      <c r="BF36" s="36">
        <v>0.99974957295853439</v>
      </c>
      <c r="BG36" s="36">
        <v>0</v>
      </c>
      <c r="BH36" s="36">
        <v>0</v>
      </c>
      <c r="BI36" s="36">
        <v>0</v>
      </c>
      <c r="BK36" s="25" t="s">
        <v>2</v>
      </c>
      <c r="BL36" s="50">
        <v>2638.2366105200003</v>
      </c>
      <c r="BM36" s="50">
        <v>2504.3538535112871</v>
      </c>
      <c r="BN36" s="50">
        <v>232547.255</v>
      </c>
      <c r="BO36" s="27">
        <v>277601.87795996713</v>
      </c>
      <c r="BP36" s="51">
        <v>9.0213865695549771E-3</v>
      </c>
      <c r="BQ36" s="1"/>
      <c r="BR36" s="1"/>
      <c r="BT36" s="25" t="s">
        <v>33</v>
      </c>
      <c r="BU36" s="50">
        <v>3735.08509491</v>
      </c>
      <c r="BV36" s="50">
        <v>40586.550939000001</v>
      </c>
      <c r="BW36" s="51">
        <f t="shared" si="0"/>
        <v>9.2027654690926733E-2</v>
      </c>
      <c r="BX36" s="2"/>
      <c r="BY36" s="1"/>
      <c r="CA36" s="25" t="s">
        <v>25</v>
      </c>
      <c r="CB36" s="50">
        <v>3992.9915026600002</v>
      </c>
      <c r="CC36" s="50">
        <v>17851.816204999999</v>
      </c>
      <c r="CD36" s="51">
        <f t="shared" si="2"/>
        <v>0.22367424450301193</v>
      </c>
      <c r="CE36" s="1"/>
      <c r="CF36" s="60"/>
      <c r="CG36" s="1"/>
      <c r="CI36" s="17" t="s">
        <v>14</v>
      </c>
      <c r="CJ36" s="18">
        <v>4888.5863752200003</v>
      </c>
      <c r="CK36" s="17">
        <v>3032650</v>
      </c>
      <c r="CL36" s="54">
        <v>4888586375.2200003</v>
      </c>
      <c r="CM36" s="55">
        <f t="shared" si="3"/>
        <v>1611.9850214235075</v>
      </c>
      <c r="CQ36" s="25" t="s">
        <v>26</v>
      </c>
      <c r="CR36" s="27">
        <v>5420.7604123900001</v>
      </c>
      <c r="CS36" s="27">
        <v>1609.1185636199998</v>
      </c>
      <c r="CT36" s="27">
        <v>7029.8789760099999</v>
      </c>
      <c r="CU36" s="27">
        <v>5656.1858341300003</v>
      </c>
      <c r="CV36" s="27">
        <v>1619.3629363100001</v>
      </c>
      <c r="CW36" s="59">
        <v>7275.5487704400002</v>
      </c>
      <c r="CX36" s="27">
        <v>-245.66979443000037</v>
      </c>
      <c r="CY36" s="27">
        <v>6763.2708395162699</v>
      </c>
      <c r="CZ36" s="27">
        <v>7209.4382219447671</v>
      </c>
      <c r="DA36" s="19">
        <v>-6.1886567121195495E-2</v>
      </c>
      <c r="DB36" s="1"/>
      <c r="DC36" s="1"/>
    </row>
    <row r="37" spans="1:107" x14ac:dyDescent="0.25">
      <c r="A37" s="12">
        <v>43709</v>
      </c>
      <c r="B37" s="13">
        <v>580</v>
      </c>
      <c r="C37" s="11">
        <v>103.94199999999999</v>
      </c>
      <c r="D37" s="13">
        <f t="shared" si="1"/>
        <v>558.00350195301235</v>
      </c>
      <c r="E37" s="14">
        <f>(D36-D11)/D11</f>
        <v>3.486548455085607</v>
      </c>
      <c r="F37" s="14">
        <f t="shared" si="4"/>
        <v>-4.3502150229628382E-2</v>
      </c>
      <c r="J37" s="17" t="s">
        <v>5</v>
      </c>
      <c r="K37" s="18">
        <v>2514.8227550800002</v>
      </c>
      <c r="L37" s="18">
        <v>324.60966535000006</v>
      </c>
      <c r="M37" s="18">
        <v>2839.4324204300001</v>
      </c>
      <c r="N37" s="19">
        <v>0.88567797457886266</v>
      </c>
      <c r="O37" s="19">
        <v>0.11432202542113735</v>
      </c>
      <c r="Y37" s="25" t="s">
        <v>28</v>
      </c>
      <c r="Z37" s="27">
        <v>4409.11391172</v>
      </c>
      <c r="AA37" s="27">
        <v>384.98531226999995</v>
      </c>
      <c r="AB37" s="27">
        <v>4794.0992239899997</v>
      </c>
      <c r="AC37" s="28">
        <v>0.91969600663592721</v>
      </c>
      <c r="AD37" s="28">
        <v>8.0303993364072901E-2</v>
      </c>
      <c r="AG37" s="33" t="s">
        <v>27</v>
      </c>
      <c r="AH37" s="34">
        <v>28423.648748880005</v>
      </c>
      <c r="AI37" s="35">
        <v>22176.78710487</v>
      </c>
      <c r="AJ37" s="35">
        <v>1081.8177503100001</v>
      </c>
      <c r="AK37" s="35">
        <v>4732.2912718000025</v>
      </c>
      <c r="AL37" s="35">
        <v>432.75262190000001</v>
      </c>
      <c r="AM37" s="36">
        <v>0.7802230917219537</v>
      </c>
      <c r="AN37" s="36">
        <v>3.8060481251641826E-2</v>
      </c>
      <c r="AO37" s="36">
        <v>0.16649133661935195</v>
      </c>
      <c r="AP37" s="36">
        <v>1.5225090407052404E-2</v>
      </c>
      <c r="AQ37" s="1"/>
      <c r="AR37" s="33" t="s">
        <v>26</v>
      </c>
      <c r="AS37" s="42">
        <v>7029.7604123900001</v>
      </c>
      <c r="AT37" s="42">
        <v>4624.6872145799998</v>
      </c>
      <c r="AU37" s="42">
        <v>796.0731978099999</v>
      </c>
      <c r="AV37" s="42">
        <v>0</v>
      </c>
      <c r="AW37" s="42">
        <v>0</v>
      </c>
      <c r="AX37" s="42">
        <v>450</v>
      </c>
      <c r="AY37" s="42">
        <v>1159</v>
      </c>
      <c r="AZ37" s="42">
        <v>0</v>
      </c>
      <c r="BA37" s="42">
        <v>0</v>
      </c>
      <c r="BB37" s="42">
        <v>5074.6872145799998</v>
      </c>
      <c r="BC37" s="42">
        <v>1955.0731978099998</v>
      </c>
      <c r="BD37" s="42">
        <v>0</v>
      </c>
      <c r="BE37" s="42">
        <v>0</v>
      </c>
      <c r="BF37" s="36">
        <v>0.72188622611317299</v>
      </c>
      <c r="BG37" s="36">
        <v>0.27811377388682695</v>
      </c>
      <c r="BH37" s="36">
        <v>0</v>
      </c>
      <c r="BI37" s="36">
        <v>0</v>
      </c>
      <c r="BK37" s="25" t="s">
        <v>13</v>
      </c>
      <c r="BL37" s="50">
        <v>2651.3567177600003</v>
      </c>
      <c r="BM37" s="50">
        <v>2516.8081538549163</v>
      </c>
      <c r="BN37" s="50">
        <v>242952.94200000001</v>
      </c>
      <c r="BO37" s="27">
        <v>290023.6038266673</v>
      </c>
      <c r="BP37" s="51">
        <v>8.6779424869125044E-3</v>
      </c>
      <c r="BQ37" s="1"/>
      <c r="BR37" s="1"/>
      <c r="BT37" s="25" t="s">
        <v>25</v>
      </c>
      <c r="BU37" s="50">
        <v>3992.9915026600002</v>
      </c>
      <c r="BV37" s="50">
        <v>47852.517240000001</v>
      </c>
      <c r="BW37" s="51">
        <f t="shared" si="0"/>
        <v>8.3443708564661503E-2</v>
      </c>
      <c r="BX37" s="2"/>
      <c r="BY37" s="1"/>
      <c r="CA37" s="25" t="s">
        <v>28</v>
      </c>
      <c r="CB37" s="50">
        <v>4794.0992239899997</v>
      </c>
      <c r="CC37" s="50">
        <v>23697.517900999999</v>
      </c>
      <c r="CD37" s="51">
        <f t="shared" si="2"/>
        <v>0.20230385494455924</v>
      </c>
      <c r="CE37" s="1"/>
      <c r="CF37" s="60"/>
      <c r="CG37" s="1"/>
      <c r="CI37" s="17" t="s">
        <v>25</v>
      </c>
      <c r="CJ37" s="18">
        <v>3992.9915026600002</v>
      </c>
      <c r="CK37" s="17">
        <v>2835651</v>
      </c>
      <c r="CL37" s="54">
        <v>3992991502.6600003</v>
      </c>
      <c r="CM37" s="55">
        <f t="shared" si="3"/>
        <v>1408.1392606706538</v>
      </c>
      <c r="CQ37" s="25" t="s">
        <v>27</v>
      </c>
      <c r="CR37" s="27">
        <v>23258.604855180001</v>
      </c>
      <c r="CS37" s="27">
        <v>5165.0438937000026</v>
      </c>
      <c r="CT37" s="27">
        <v>28423.648748880005</v>
      </c>
      <c r="CU37" s="27">
        <v>23956.748958859996</v>
      </c>
      <c r="CV37" s="27">
        <v>4749.1063206800009</v>
      </c>
      <c r="CW37" s="59">
        <v>28705.855279539996</v>
      </c>
      <c r="CX37" s="27">
        <v>-282.20653065999068</v>
      </c>
      <c r="CY37" s="27">
        <v>27345.681965788615</v>
      </c>
      <c r="CZ37" s="27">
        <v>28445.014496606116</v>
      </c>
      <c r="DA37" s="19">
        <v>-3.8647634753312093E-2</v>
      </c>
      <c r="DB37" s="1"/>
      <c r="DC37" s="1"/>
    </row>
    <row r="38" spans="1:107" x14ac:dyDescent="0.25">
      <c r="J38" s="17" t="s">
        <v>13</v>
      </c>
      <c r="K38" s="18">
        <v>2161.7320917100001</v>
      </c>
      <c r="L38" s="18">
        <v>489.62462605000002</v>
      </c>
      <c r="M38" s="18">
        <v>2651.3567177600003</v>
      </c>
      <c r="N38" s="19">
        <v>0.81533053520476118</v>
      </c>
      <c r="O38" s="19">
        <v>0.18466946479523871</v>
      </c>
      <c r="Y38" s="25" t="s">
        <v>29</v>
      </c>
      <c r="Z38" s="27">
        <v>14885.252533249999</v>
      </c>
      <c r="AA38" s="27">
        <v>1237.87209932</v>
      </c>
      <c r="AB38" s="27">
        <v>16123.124632569999</v>
      </c>
      <c r="AC38" s="28">
        <v>0.92322380881312549</v>
      </c>
      <c r="AD38" s="28">
        <v>7.6776191186874496E-2</v>
      </c>
      <c r="AG38" s="33" t="s">
        <v>28</v>
      </c>
      <c r="AH38" s="34">
        <v>4794.0992239899997</v>
      </c>
      <c r="AI38" s="35">
        <v>4409.11391172</v>
      </c>
      <c r="AJ38" s="35" t="s">
        <v>31</v>
      </c>
      <c r="AK38" s="35">
        <v>384.98531226999995</v>
      </c>
      <c r="AL38" s="35">
        <v>0</v>
      </c>
      <c r="AM38" s="36">
        <v>0.91969600663592721</v>
      </c>
      <c r="AN38" s="36">
        <v>2.8038405162757066E-4</v>
      </c>
      <c r="AO38" s="36">
        <v>8.0303993364072901E-2</v>
      </c>
      <c r="AP38" s="36">
        <v>0</v>
      </c>
      <c r="AQ38" s="1"/>
      <c r="AR38" s="33" t="s">
        <v>27</v>
      </c>
      <c r="AS38" s="42">
        <v>28424.604855180001</v>
      </c>
      <c r="AT38" s="42">
        <v>10840.695102140002</v>
      </c>
      <c r="AU38" s="42">
        <v>12417.909753039999</v>
      </c>
      <c r="AV38" s="42">
        <v>0</v>
      </c>
      <c r="AW38" s="42">
        <v>0</v>
      </c>
      <c r="AX38" s="42">
        <v>4185</v>
      </c>
      <c r="AY38" s="42">
        <v>244</v>
      </c>
      <c r="AZ38" s="42">
        <v>0</v>
      </c>
      <c r="BA38" s="42">
        <v>737</v>
      </c>
      <c r="BB38" s="42">
        <v>15025.695102140002</v>
      </c>
      <c r="BC38" s="42">
        <v>12661.909753039999</v>
      </c>
      <c r="BD38" s="42">
        <v>0</v>
      </c>
      <c r="BE38" s="42">
        <v>0</v>
      </c>
      <c r="BF38" s="36">
        <v>0.52861579531867342</v>
      </c>
      <c r="BG38" s="36">
        <v>0.44545596385775393</v>
      </c>
      <c r="BH38" s="36">
        <v>0</v>
      </c>
      <c r="BI38" s="36">
        <v>0</v>
      </c>
      <c r="BK38" s="25" t="s">
        <v>25</v>
      </c>
      <c r="BL38" s="50">
        <v>3992.9915026600002</v>
      </c>
      <c r="BM38" s="50">
        <v>3790.3589150608468</v>
      </c>
      <c r="BN38" s="50">
        <v>374094.011</v>
      </c>
      <c r="BO38" s="27">
        <v>446572.46109904244</v>
      </c>
      <c r="BP38" s="51">
        <v>8.4876682850808568E-3</v>
      </c>
      <c r="BQ38" s="1"/>
      <c r="BR38" s="1"/>
      <c r="BT38" s="25" t="s">
        <v>12</v>
      </c>
      <c r="BU38" s="50">
        <v>6713.4508077700011</v>
      </c>
      <c r="BV38" s="50">
        <v>83415.970642999993</v>
      </c>
      <c r="BW38" s="51">
        <f t="shared" si="0"/>
        <v>8.0481600298124359E-2</v>
      </c>
      <c r="BX38" s="2"/>
      <c r="BY38" s="1"/>
      <c r="CA38" s="25" t="s">
        <v>12</v>
      </c>
      <c r="CB38" s="50">
        <v>6713.4508077700011</v>
      </c>
      <c r="CC38" s="50">
        <v>35443.983037999998</v>
      </c>
      <c r="CD38" s="51">
        <f t="shared" si="2"/>
        <v>0.18941016873223349</v>
      </c>
      <c r="CE38" s="1"/>
      <c r="CF38" s="60"/>
      <c r="CG38" s="1"/>
      <c r="CI38" s="17" t="s">
        <v>12</v>
      </c>
      <c r="CJ38" s="18">
        <v>6713.4508077700011</v>
      </c>
      <c r="CK38" s="17">
        <v>6145872</v>
      </c>
      <c r="CL38" s="54">
        <v>6713450807.7700014</v>
      </c>
      <c r="CM38" s="55">
        <f t="shared" si="3"/>
        <v>1092.3512249799542</v>
      </c>
      <c r="CQ38" s="25" t="s">
        <v>28</v>
      </c>
      <c r="CR38" s="27">
        <v>4409.11391172</v>
      </c>
      <c r="CS38" s="27">
        <v>384.98531226999995</v>
      </c>
      <c r="CT38" s="27">
        <v>4794.0992239899997</v>
      </c>
      <c r="CU38" s="27">
        <v>4625.2070560100001</v>
      </c>
      <c r="CV38" s="27">
        <v>446.16514291999999</v>
      </c>
      <c r="CW38" s="59">
        <v>5071.3721989300002</v>
      </c>
      <c r="CX38" s="27">
        <v>-277.27297494000049</v>
      </c>
      <c r="CY38" s="27">
        <v>4612.2830270631694</v>
      </c>
      <c r="CZ38" s="27">
        <v>5025.2902869982263</v>
      </c>
      <c r="DA38" s="19">
        <v>-8.2185751737291174E-2</v>
      </c>
      <c r="DB38" s="1"/>
      <c r="DC38" s="1"/>
    </row>
    <row r="39" spans="1:107" x14ac:dyDescent="0.25">
      <c r="J39" s="17" t="s">
        <v>2</v>
      </c>
      <c r="K39" s="18">
        <v>2637.4870587700002</v>
      </c>
      <c r="L39" s="18">
        <v>0.74955174999999996</v>
      </c>
      <c r="M39" s="18">
        <v>2638.2366105200003</v>
      </c>
      <c r="N39" s="19">
        <v>0.99971588911054787</v>
      </c>
      <c r="O39" s="19">
        <v>2.8411088945212623E-4</v>
      </c>
      <c r="Y39" s="25" t="s">
        <v>30</v>
      </c>
      <c r="Z39" s="27" t="s">
        <v>31</v>
      </c>
      <c r="AA39" s="27">
        <v>49.910852919999996</v>
      </c>
      <c r="AB39" s="27">
        <v>49.910852919999996</v>
      </c>
      <c r="AC39" s="28">
        <v>0</v>
      </c>
      <c r="AD39" s="28">
        <v>1</v>
      </c>
      <c r="AG39" s="33" t="s">
        <v>29</v>
      </c>
      <c r="AH39" s="34">
        <v>16123.124632569999</v>
      </c>
      <c r="AI39" s="35">
        <v>14664.862363659999</v>
      </c>
      <c r="AJ39" s="35">
        <v>220.39016959</v>
      </c>
      <c r="AK39" s="35">
        <v>956.54405591</v>
      </c>
      <c r="AL39" s="35">
        <v>281.32804340999996</v>
      </c>
      <c r="AM39" s="36">
        <v>0.90955461164368878</v>
      </c>
      <c r="AN39" s="36">
        <v>1.3669197169436639E-2</v>
      </c>
      <c r="AO39" s="36">
        <v>5.9327461500713365E-2</v>
      </c>
      <c r="AP39" s="36">
        <v>1.7448729686161134E-2</v>
      </c>
      <c r="AQ39" s="1"/>
      <c r="AR39" s="33" t="s">
        <v>28</v>
      </c>
      <c r="AS39" s="42">
        <v>4794.11391172</v>
      </c>
      <c r="AT39" s="42">
        <v>4409.11391172</v>
      </c>
      <c r="AU39" s="42">
        <v>0</v>
      </c>
      <c r="AV39" s="42">
        <v>0</v>
      </c>
      <c r="AW39" s="42">
        <v>0</v>
      </c>
      <c r="AX39" s="42">
        <v>312</v>
      </c>
      <c r="AY39" s="42">
        <v>73</v>
      </c>
      <c r="AZ39" s="42">
        <v>0</v>
      </c>
      <c r="BA39" s="42">
        <v>0</v>
      </c>
      <c r="BB39" s="42">
        <v>4721.11391172</v>
      </c>
      <c r="BC39" s="42">
        <v>73</v>
      </c>
      <c r="BD39" s="42">
        <v>0</v>
      </c>
      <c r="BE39" s="42">
        <v>0</v>
      </c>
      <c r="BF39" s="36">
        <v>0.98477299427084131</v>
      </c>
      <c r="BG39" s="36">
        <v>1.5227005729158728E-2</v>
      </c>
      <c r="BH39" s="36">
        <v>0</v>
      </c>
      <c r="BI39" s="36">
        <v>0</v>
      </c>
      <c r="BK39" s="25" t="s">
        <v>28</v>
      </c>
      <c r="BL39" s="50">
        <v>4794.0992239899997</v>
      </c>
      <c r="BM39" s="50">
        <v>4550.81277313804</v>
      </c>
      <c r="BN39" s="50">
        <v>463733.20799999998</v>
      </c>
      <c r="BO39" s="27">
        <v>553578.70989790885</v>
      </c>
      <c r="BP39" s="51">
        <v>8.2207149440001077E-3</v>
      </c>
      <c r="BQ39" s="1"/>
      <c r="BR39" s="1"/>
      <c r="BT39" s="25" t="s">
        <v>22</v>
      </c>
      <c r="BU39" s="50">
        <v>6973.4188478800006</v>
      </c>
      <c r="BV39" s="50">
        <v>91735.281134999997</v>
      </c>
      <c r="BW39" s="51">
        <f t="shared" si="0"/>
        <v>7.6016759981557561E-2</v>
      </c>
      <c r="BX39" s="2"/>
      <c r="BY39" s="1"/>
      <c r="CA39" s="25" t="s">
        <v>22</v>
      </c>
      <c r="CB39" s="50">
        <v>6973.4188478800006</v>
      </c>
      <c r="CC39" s="50">
        <v>38134.992744000003</v>
      </c>
      <c r="CD39" s="51">
        <f t="shared" si="2"/>
        <v>0.18286141798144614</v>
      </c>
      <c r="CE39" s="1"/>
      <c r="CF39" s="60"/>
      <c r="CG39" s="1"/>
      <c r="CI39" s="17" t="s">
        <v>22</v>
      </c>
      <c r="CJ39" s="18">
        <v>6973.4188478800006</v>
      </c>
      <c r="CK39" s="17">
        <v>6511015</v>
      </c>
      <c r="CL39" s="54">
        <v>6973418847.8800011</v>
      </c>
      <c r="CM39" s="55">
        <f t="shared" si="3"/>
        <v>1071.0187041313836</v>
      </c>
      <c r="CQ39" s="25" t="s">
        <v>29</v>
      </c>
      <c r="CR39" s="27">
        <v>14885.252533249999</v>
      </c>
      <c r="CS39" s="27">
        <v>1237.87209932</v>
      </c>
      <c r="CT39" s="27">
        <v>16123.124632569999</v>
      </c>
      <c r="CU39" s="27">
        <v>11512.997785419997</v>
      </c>
      <c r="CV39" s="27">
        <v>1361.6616181200002</v>
      </c>
      <c r="CW39" s="59">
        <v>12874.659403539998</v>
      </c>
      <c r="CX39" s="27">
        <v>3248.4652290300019</v>
      </c>
      <c r="CY39" s="27">
        <v>15511.655185170577</v>
      </c>
      <c r="CZ39" s="27">
        <v>12757.671555377188</v>
      </c>
      <c r="DA39" s="19">
        <v>0.21586882981264882</v>
      </c>
      <c r="DB39" s="1"/>
      <c r="DC39" s="1"/>
    </row>
    <row r="40" spans="1:107" x14ac:dyDescent="0.25">
      <c r="J40" s="17" t="s">
        <v>4</v>
      </c>
      <c r="K40" s="18">
        <v>1497.19583055</v>
      </c>
      <c r="L40" s="18">
        <v>624.91535496000006</v>
      </c>
      <c r="M40" s="18">
        <v>2122.1111855099998</v>
      </c>
      <c r="N40" s="19">
        <v>0.70552185991620597</v>
      </c>
      <c r="O40" s="19">
        <v>0.29447814008379408</v>
      </c>
      <c r="Y40" s="25" t="s">
        <v>32</v>
      </c>
      <c r="Z40" s="27">
        <v>42207.482621750001</v>
      </c>
      <c r="AA40" s="27">
        <v>2753.9231794299976</v>
      </c>
      <c r="AB40" s="27">
        <v>44961.405801180001</v>
      </c>
      <c r="AC40" s="28">
        <v>0.93874917542374259</v>
      </c>
      <c r="AD40" s="28">
        <v>6.1250824576257391E-2</v>
      </c>
      <c r="AG40" s="33" t="s">
        <v>30</v>
      </c>
      <c r="AH40" s="34">
        <v>49.910852919999996</v>
      </c>
      <c r="AI40" s="37" t="s">
        <v>31</v>
      </c>
      <c r="AJ40" s="35" t="s">
        <v>31</v>
      </c>
      <c r="AK40" s="35">
        <v>49.910852919999996</v>
      </c>
      <c r="AL40" s="35">
        <v>0</v>
      </c>
      <c r="AM40" s="36">
        <v>0</v>
      </c>
      <c r="AN40" s="36">
        <v>2.8038405162757066E-4</v>
      </c>
      <c r="AO40" s="36">
        <v>1</v>
      </c>
      <c r="AP40" s="36">
        <v>0</v>
      </c>
      <c r="AQ40" s="1"/>
      <c r="AR40" s="33" t="s">
        <v>29</v>
      </c>
      <c r="AS40" s="42">
        <v>16123.252533249999</v>
      </c>
      <c r="AT40" s="42">
        <v>14753.3156893</v>
      </c>
      <c r="AU40" s="42">
        <v>131.93684395000002</v>
      </c>
      <c r="AV40" s="42">
        <v>0</v>
      </c>
      <c r="AW40" s="42">
        <v>0</v>
      </c>
      <c r="AX40" s="42">
        <v>137</v>
      </c>
      <c r="AY40" s="42">
        <v>149</v>
      </c>
      <c r="AZ40" s="42">
        <v>0</v>
      </c>
      <c r="BA40" s="42">
        <v>952</v>
      </c>
      <c r="BB40" s="42">
        <v>14890.3156893</v>
      </c>
      <c r="BC40" s="42">
        <v>280.93684395000002</v>
      </c>
      <c r="BD40" s="42">
        <v>0</v>
      </c>
      <c r="BE40" s="42">
        <v>0</v>
      </c>
      <c r="BF40" s="36">
        <v>0.92353051337455705</v>
      </c>
      <c r="BG40" s="36">
        <v>1.7424328209872116E-2</v>
      </c>
      <c r="BH40" s="36">
        <v>0</v>
      </c>
      <c r="BI40" s="36">
        <v>0</v>
      </c>
      <c r="BK40" s="25" t="s">
        <v>12</v>
      </c>
      <c r="BL40" s="50">
        <v>6713.4508077700011</v>
      </c>
      <c r="BM40" s="50">
        <v>6372.7629029768577</v>
      </c>
      <c r="BN40" s="50">
        <v>729919.38899999997</v>
      </c>
      <c r="BO40" s="27">
        <v>871336.85214126378</v>
      </c>
      <c r="BP40" s="51">
        <v>7.3137763969423914E-3</v>
      </c>
      <c r="BQ40" s="1"/>
      <c r="BR40" s="1"/>
      <c r="BT40" s="25" t="s">
        <v>13</v>
      </c>
      <c r="BU40" s="50">
        <v>2651.3567177600003</v>
      </c>
      <c r="BV40" s="50">
        <v>59875.039991800004</v>
      </c>
      <c r="BW40" s="51">
        <f t="shared" si="0"/>
        <v>4.4281502244058767E-2</v>
      </c>
      <c r="BX40" s="2"/>
      <c r="BY40" s="1"/>
      <c r="CA40" s="25" t="s">
        <v>13</v>
      </c>
      <c r="CB40" s="50">
        <v>2651.3567177600003</v>
      </c>
      <c r="CC40" s="50">
        <v>19753.290608700001</v>
      </c>
      <c r="CD40" s="51">
        <f t="shared" si="2"/>
        <v>0.13422354635901804</v>
      </c>
      <c r="CE40" s="1"/>
      <c r="CF40" s="60"/>
      <c r="CG40" s="1"/>
      <c r="CI40" s="17" t="s">
        <v>13</v>
      </c>
      <c r="CJ40" s="18">
        <v>2651.3567177600003</v>
      </c>
      <c r="CK40" s="17">
        <v>3636993</v>
      </c>
      <c r="CL40" s="54">
        <v>2651356717.7600002</v>
      </c>
      <c r="CM40" s="55">
        <f t="shared" si="3"/>
        <v>728.99692624099089</v>
      </c>
      <c r="CQ40" s="25" t="s">
        <v>30</v>
      </c>
      <c r="CR40" s="27" t="s">
        <v>31</v>
      </c>
      <c r="CS40" s="27">
        <v>49.910852919999996</v>
      </c>
      <c r="CT40" s="27">
        <v>49.910852919999996</v>
      </c>
      <c r="CU40" s="27">
        <v>0</v>
      </c>
      <c r="CV40" s="27">
        <v>39.197388680000003</v>
      </c>
      <c r="CW40" s="59">
        <v>39.197388680000003</v>
      </c>
      <c r="CX40" s="27">
        <v>10.713464239999993</v>
      </c>
      <c r="CY40" s="27">
        <v>48.017983991071944</v>
      </c>
      <c r="CZ40" s="27">
        <v>38.841214740826622</v>
      </c>
      <c r="DA40" s="19">
        <v>0.23626370368379526</v>
      </c>
      <c r="DB40" s="1"/>
      <c r="DC40" s="1"/>
    </row>
    <row r="41" spans="1:107" x14ac:dyDescent="0.25">
      <c r="J41" s="17" t="s">
        <v>23</v>
      </c>
      <c r="K41" s="18">
        <v>393.87350249000002</v>
      </c>
      <c r="L41" s="18">
        <v>149.97582477999998</v>
      </c>
      <c r="M41" s="18">
        <v>543.84932727</v>
      </c>
      <c r="N41" s="19">
        <v>0.7242327658418839</v>
      </c>
      <c r="O41" s="19">
        <v>0.27576723415811605</v>
      </c>
      <c r="Y41" s="25" t="s">
        <v>33</v>
      </c>
      <c r="Z41" s="27">
        <v>3700.7728798600001</v>
      </c>
      <c r="AA41" s="27">
        <v>34.312215049999992</v>
      </c>
      <c r="AB41" s="27">
        <v>3735.08509491</v>
      </c>
      <c r="AC41" s="28">
        <v>0.99081353860002841</v>
      </c>
      <c r="AD41" s="28">
        <v>9.1864613999716044E-3</v>
      </c>
      <c r="AG41" s="33" t="s">
        <v>32</v>
      </c>
      <c r="AH41" s="34">
        <v>44961.405801179993</v>
      </c>
      <c r="AI41" s="35">
        <v>42207.482621750001</v>
      </c>
      <c r="AJ41" s="35" t="s">
        <v>31</v>
      </c>
      <c r="AK41" s="35">
        <v>2357.5811190799977</v>
      </c>
      <c r="AL41" s="35">
        <v>396.34206035</v>
      </c>
      <c r="AM41" s="36">
        <v>0.9387491754237427</v>
      </c>
      <c r="AN41" s="36">
        <v>2.8038405162757066E-4</v>
      </c>
      <c r="AO41" s="36">
        <v>5.2435662921779105E-2</v>
      </c>
      <c r="AP41" s="36">
        <v>8.8151616544782981E-3</v>
      </c>
      <c r="AQ41" s="1"/>
      <c r="AR41" s="33" t="s">
        <v>30</v>
      </c>
      <c r="AS41" s="42">
        <v>50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50</v>
      </c>
      <c r="AZ41" s="42">
        <v>0</v>
      </c>
      <c r="BA41" s="42">
        <v>0</v>
      </c>
      <c r="BB41" s="42">
        <v>0</v>
      </c>
      <c r="BC41" s="42">
        <v>50</v>
      </c>
      <c r="BD41" s="42">
        <v>0</v>
      </c>
      <c r="BE41" s="42">
        <v>0</v>
      </c>
      <c r="BF41" s="36">
        <v>0</v>
      </c>
      <c r="BG41" s="36">
        <v>1</v>
      </c>
      <c r="BH41" s="36">
        <v>0</v>
      </c>
      <c r="BI41" s="36">
        <v>0</v>
      </c>
      <c r="BK41" s="25" t="s">
        <v>5</v>
      </c>
      <c r="BL41" s="50">
        <v>2839.4324204300001</v>
      </c>
      <c r="BM41" s="50">
        <v>2695.3395671691378</v>
      </c>
      <c r="BN41" s="50">
        <v>528896.04</v>
      </c>
      <c r="BO41" s="27">
        <v>631366.44614269864</v>
      </c>
      <c r="BP41" s="51">
        <v>4.2690573495569465E-3</v>
      </c>
      <c r="BQ41" s="1"/>
      <c r="BR41" s="1"/>
      <c r="BT41" s="25" t="s">
        <v>23</v>
      </c>
      <c r="BU41" s="50">
        <v>543.84932727</v>
      </c>
      <c r="BV41" s="50">
        <v>33669.042565999996</v>
      </c>
      <c r="BW41" s="51">
        <f t="shared" si="0"/>
        <v>1.6152800490358919E-2</v>
      </c>
      <c r="BX41" s="2"/>
      <c r="BY41" s="1"/>
      <c r="CA41" s="25" t="s">
        <v>23</v>
      </c>
      <c r="CB41" s="50">
        <v>543.84932727</v>
      </c>
      <c r="CC41" s="50">
        <v>13330.317171999999</v>
      </c>
      <c r="CD41" s="51">
        <f t="shared" si="2"/>
        <v>4.0797928530338499E-2</v>
      </c>
      <c r="CE41" s="1"/>
      <c r="CF41" s="60"/>
      <c r="CG41" s="1"/>
      <c r="CI41" s="17" t="s">
        <v>23</v>
      </c>
      <c r="CJ41" s="18">
        <v>543.84932727</v>
      </c>
      <c r="CK41" s="17">
        <v>2218638</v>
      </c>
      <c r="CL41" s="54">
        <v>543849327.26999998</v>
      </c>
      <c r="CM41" s="55">
        <f t="shared" si="3"/>
        <v>245.1275635186993</v>
      </c>
      <c r="CQ41" s="25" t="s">
        <v>32</v>
      </c>
      <c r="CR41" s="27">
        <v>42207.482621750001</v>
      </c>
      <c r="CS41" s="27">
        <v>2753.9231794299976</v>
      </c>
      <c r="CT41" s="27">
        <v>44961.405801180001</v>
      </c>
      <c r="CU41" s="27">
        <v>41929.800740399995</v>
      </c>
      <c r="CV41" s="27">
        <v>2886.9067694526748</v>
      </c>
      <c r="CW41" s="59">
        <v>44816.707509852669</v>
      </c>
      <c r="CX41" s="27">
        <v>144.69829132733139</v>
      </c>
      <c r="CY41" s="27">
        <v>43256.244637567106</v>
      </c>
      <c r="CZ41" s="27">
        <v>44409.472645691676</v>
      </c>
      <c r="DA41" s="19">
        <v>-2.5968063555387631E-2</v>
      </c>
      <c r="DB41" s="1"/>
      <c r="DC41" s="1"/>
    </row>
    <row r="42" spans="1:107" x14ac:dyDescent="0.25">
      <c r="J42" s="17" t="s">
        <v>30</v>
      </c>
      <c r="K42" s="18" t="s">
        <v>31</v>
      </c>
      <c r="L42" s="18">
        <v>49.910852919999996</v>
      </c>
      <c r="M42" s="18">
        <v>49.910852919999996</v>
      </c>
      <c r="N42" s="19">
        <v>0</v>
      </c>
      <c r="O42" s="19">
        <v>1</v>
      </c>
      <c r="Y42" s="25" t="s">
        <v>34</v>
      </c>
      <c r="Z42" s="27">
        <v>7368.17207745</v>
      </c>
      <c r="AA42" s="27">
        <v>304.23213924000004</v>
      </c>
      <c r="AB42" s="27">
        <v>7672.4042166899999</v>
      </c>
      <c r="AC42" s="28">
        <v>0.96034722224642499</v>
      </c>
      <c r="AD42" s="28">
        <v>3.9652777753574973E-2</v>
      </c>
      <c r="AG42" s="33" t="s">
        <v>33</v>
      </c>
      <c r="AH42" s="34">
        <v>3735.08509491</v>
      </c>
      <c r="AI42" s="35">
        <v>3700.7728798600001</v>
      </c>
      <c r="AJ42" s="35" t="s">
        <v>31</v>
      </c>
      <c r="AK42" s="35">
        <v>34.312215049999992</v>
      </c>
      <c r="AL42" s="35">
        <v>0</v>
      </c>
      <c r="AM42" s="36">
        <v>0.99081353860002841</v>
      </c>
      <c r="AN42" s="36">
        <v>2.8038405162757066E-4</v>
      </c>
      <c r="AO42" s="36">
        <v>9.1864613999716044E-3</v>
      </c>
      <c r="AP42" s="36">
        <v>0</v>
      </c>
      <c r="AQ42" s="1"/>
      <c r="AR42" s="33" t="s">
        <v>32</v>
      </c>
      <c r="AS42" s="42">
        <v>44961.482621750001</v>
      </c>
      <c r="AT42" s="42">
        <v>20713.312609550001</v>
      </c>
      <c r="AU42" s="42">
        <v>21494.1700122</v>
      </c>
      <c r="AV42" s="42">
        <v>0</v>
      </c>
      <c r="AW42" s="42">
        <v>0</v>
      </c>
      <c r="AX42" s="42">
        <v>349</v>
      </c>
      <c r="AY42" s="42">
        <v>967</v>
      </c>
      <c r="AZ42" s="42">
        <v>1382</v>
      </c>
      <c r="BA42" s="42">
        <v>56</v>
      </c>
      <c r="BB42" s="42">
        <v>21062.312609550001</v>
      </c>
      <c r="BC42" s="42">
        <v>22461.1700122</v>
      </c>
      <c r="BD42" s="42">
        <v>1382</v>
      </c>
      <c r="BE42" s="42">
        <v>1382</v>
      </c>
      <c r="BF42" s="36">
        <v>0.46845235925029666</v>
      </c>
      <c r="BG42" s="36">
        <v>0.49956470966850341</v>
      </c>
      <c r="BH42" s="36">
        <v>3.0737420552307611E-2</v>
      </c>
      <c r="BI42" s="36">
        <v>3.0737420552307611E-2</v>
      </c>
      <c r="BK42" s="25" t="s">
        <v>23</v>
      </c>
      <c r="BL42" s="50">
        <v>543.84932727</v>
      </c>
      <c r="BM42" s="50">
        <v>516.25057170656692</v>
      </c>
      <c r="BN42" s="50">
        <v>413808.11800000002</v>
      </c>
      <c r="BO42" s="27">
        <v>493980.93592581729</v>
      </c>
      <c r="BP42" s="51">
        <v>1.0450819741434189E-3</v>
      </c>
      <c r="BQ42" s="1"/>
      <c r="BR42" s="1"/>
      <c r="BT42" s="25" t="s">
        <v>30</v>
      </c>
      <c r="BU42" s="50">
        <v>49.910852919999996</v>
      </c>
      <c r="BV42" s="50">
        <v>18705.10958891</v>
      </c>
      <c r="BW42" s="51">
        <f t="shared" si="0"/>
        <v>2.6683004813610636E-3</v>
      </c>
      <c r="BX42" s="2"/>
      <c r="BY42" s="1"/>
      <c r="CA42" s="25" t="s">
        <v>30</v>
      </c>
      <c r="CB42" s="50">
        <v>49.910852919999996</v>
      </c>
      <c r="CC42" s="50">
        <v>7813.8839412200005</v>
      </c>
      <c r="CD42" s="51">
        <f t="shared" si="2"/>
        <v>6.3874576709168907E-3</v>
      </c>
      <c r="CE42" s="1"/>
      <c r="CF42" s="60"/>
      <c r="CG42" s="1"/>
      <c r="CI42" s="17" t="s">
        <v>30</v>
      </c>
      <c r="CJ42" s="18">
        <v>49.910852919999996</v>
      </c>
      <c r="CK42" s="17">
        <v>1356078</v>
      </c>
      <c r="CL42" s="54">
        <v>49910852.919999994</v>
      </c>
      <c r="CM42" s="55">
        <f t="shared" si="3"/>
        <v>36.805296538989644</v>
      </c>
      <c r="CQ42" s="25" t="s">
        <v>33</v>
      </c>
      <c r="CR42" s="27">
        <v>3700.7728798600001</v>
      </c>
      <c r="CS42" s="27">
        <v>34.312215049999992</v>
      </c>
      <c r="CT42" s="27">
        <v>3735.08509491</v>
      </c>
      <c r="CU42" s="27">
        <v>3649.5468332400005</v>
      </c>
      <c r="CV42" s="27">
        <v>46.050295359999978</v>
      </c>
      <c r="CW42" s="59">
        <v>3695.5971286000004</v>
      </c>
      <c r="CX42" s="27">
        <v>39.487966309999592</v>
      </c>
      <c r="CY42" s="27">
        <v>3593.4320052625503</v>
      </c>
      <c r="CZ42" s="27">
        <v>3662.0164378647801</v>
      </c>
      <c r="DA42" s="19">
        <v>-1.8728597690899341E-2</v>
      </c>
      <c r="DB42" s="1"/>
      <c r="DC42" s="1"/>
    </row>
    <row r="43" spans="1:107" x14ac:dyDescent="0.25">
      <c r="J43" s="20" t="s">
        <v>1</v>
      </c>
      <c r="K43" s="21">
        <v>535463.20853505004</v>
      </c>
      <c r="L43" s="21">
        <v>44246.175350059988</v>
      </c>
      <c r="M43" s="21">
        <v>579709.38388511015</v>
      </c>
      <c r="N43" s="22">
        <v>0.92367524732214956</v>
      </c>
      <c r="O43" s="22">
        <v>7.6324752677850272E-2</v>
      </c>
      <c r="Y43" s="20" t="s">
        <v>1</v>
      </c>
      <c r="Z43" s="29">
        <v>535463.20853504993</v>
      </c>
      <c r="AA43" s="29">
        <v>44246.175350059981</v>
      </c>
      <c r="AB43" s="29">
        <v>579709.38388510991</v>
      </c>
      <c r="AC43" s="30">
        <v>0.92367524732214967</v>
      </c>
      <c r="AD43" s="30">
        <v>7.6324752677850285E-2</v>
      </c>
      <c r="AG43" s="33" t="s">
        <v>34</v>
      </c>
      <c r="AH43" s="34">
        <v>7672.4042166899999</v>
      </c>
      <c r="AI43" s="35">
        <v>7366.0208576699997</v>
      </c>
      <c r="AJ43" s="35">
        <v>2.1512197799999999</v>
      </c>
      <c r="AK43" s="35">
        <v>304.23213924000004</v>
      </c>
      <c r="AL43" s="35">
        <v>0</v>
      </c>
      <c r="AM43" s="36">
        <v>0.96006683819479743</v>
      </c>
      <c r="AN43" s="36">
        <v>2.8038405162757066E-4</v>
      </c>
      <c r="AO43" s="36">
        <v>3.9652777753574973E-2</v>
      </c>
      <c r="AP43" s="36">
        <v>0</v>
      </c>
      <c r="AQ43" s="1"/>
      <c r="AR43" s="33" t="s">
        <v>33</v>
      </c>
      <c r="AS43" s="42">
        <v>3734.7728798600001</v>
      </c>
      <c r="AT43" s="42">
        <v>1261.0525980700002</v>
      </c>
      <c r="AU43" s="42">
        <v>2439.7202817900002</v>
      </c>
      <c r="AV43" s="42">
        <v>0</v>
      </c>
      <c r="AW43" s="42">
        <v>0</v>
      </c>
      <c r="AX43" s="42">
        <v>3</v>
      </c>
      <c r="AY43" s="42">
        <v>31</v>
      </c>
      <c r="AZ43" s="42">
        <v>0</v>
      </c>
      <c r="BA43" s="42">
        <v>0</v>
      </c>
      <c r="BB43" s="42">
        <v>1264.0525980700002</v>
      </c>
      <c r="BC43" s="42">
        <v>2470.7202817900002</v>
      </c>
      <c r="BD43" s="42">
        <v>0</v>
      </c>
      <c r="BE43" s="42">
        <v>0</v>
      </c>
      <c r="BF43" s="36">
        <v>0.33845501151796514</v>
      </c>
      <c r="BG43" s="36">
        <v>0.66154498848203491</v>
      </c>
      <c r="BH43" s="36">
        <v>0</v>
      </c>
      <c r="BI43" s="36">
        <v>0</v>
      </c>
      <c r="BK43" s="25" t="s">
        <v>30</v>
      </c>
      <c r="BL43" s="50">
        <v>49.910852919999996</v>
      </c>
      <c r="BM43" s="50">
        <v>47.378023769293556</v>
      </c>
      <c r="BN43" s="50">
        <v>99537.520999999993</v>
      </c>
      <c r="BO43" s="27">
        <v>118822.31315557632</v>
      </c>
      <c r="BP43" s="51">
        <v>3.9873002394138384E-4</v>
      </c>
      <c r="BQ43" s="1"/>
      <c r="BR43" s="1"/>
      <c r="BT43" s="20" t="s">
        <v>51</v>
      </c>
      <c r="BU43" s="21">
        <f>SUM(BU11:BU42)</f>
        <v>579709.38388511003</v>
      </c>
      <c r="BV43" s="21">
        <f>SUM(BV11:BV42)</f>
        <v>2153276.1897105798</v>
      </c>
      <c r="BW43" s="22">
        <f>BU43/BV43</f>
        <v>0.26922202857917094</v>
      </c>
      <c r="BX43" s="1"/>
      <c r="BY43" s="1"/>
      <c r="CA43" s="20" t="s">
        <v>51</v>
      </c>
      <c r="CB43" s="21">
        <v>579709.38388511015</v>
      </c>
      <c r="CC43" s="21">
        <v>842091.73233429994</v>
      </c>
      <c r="CD43" s="22">
        <v>0.68841595472994466</v>
      </c>
      <c r="CE43" s="1"/>
      <c r="CF43" s="1"/>
      <c r="CG43" s="1"/>
      <c r="CI43" s="56" t="s">
        <v>1</v>
      </c>
      <c r="CJ43" s="57">
        <f>SUM(CJ11:CJ42)</f>
        <v>579709.38388511003</v>
      </c>
      <c r="CK43" s="57">
        <f>SUM(CK11:CK42)</f>
        <v>125960168</v>
      </c>
      <c r="CL43" s="57">
        <f>SUM(CL11:CL42)</f>
        <v>579709383885.11011</v>
      </c>
      <c r="CM43" s="58">
        <f>CL43/CK43</f>
        <v>4602.3230445763629</v>
      </c>
      <c r="CQ43" s="25" t="s">
        <v>34</v>
      </c>
      <c r="CR43" s="27">
        <v>7368.17207745</v>
      </c>
      <c r="CS43" s="27">
        <v>304.23213924000004</v>
      </c>
      <c r="CT43" s="27">
        <v>7672.4042166899999</v>
      </c>
      <c r="CU43" s="27">
        <v>7576.5396926599997</v>
      </c>
      <c r="CV43" s="27">
        <v>315.73223562000004</v>
      </c>
      <c r="CW43" s="59">
        <v>7892.2719282799999</v>
      </c>
      <c r="CX43" s="27">
        <v>-219.86771159</v>
      </c>
      <c r="CY43" s="27">
        <v>7381.4283126070304</v>
      </c>
      <c r="CZ43" s="27">
        <v>7820.5574167682353</v>
      </c>
      <c r="DA43" s="19">
        <v>-5.6150614433142343E-2</v>
      </c>
      <c r="DB43" s="1"/>
      <c r="DC43" s="1"/>
    </row>
    <row r="44" spans="1:107" x14ac:dyDescent="0.25">
      <c r="AG44" s="38" t="s">
        <v>1</v>
      </c>
      <c r="AH44" s="39">
        <v>579709.38388511003</v>
      </c>
      <c r="AI44" s="39">
        <v>495298.82999144</v>
      </c>
      <c r="AJ44" s="39">
        <v>40164.378543609993</v>
      </c>
      <c r="AK44" s="39">
        <v>41204.650638869985</v>
      </c>
      <c r="AL44" s="39">
        <v>3041.5247111899998</v>
      </c>
      <c r="AM44" s="40">
        <v>0.85439160337898035</v>
      </c>
      <c r="AN44" s="40">
        <v>6.9283643943169271E-2</v>
      </c>
      <c r="AO44" s="40">
        <v>7.1078115663271976E-2</v>
      </c>
      <c r="AP44" s="40">
        <v>5.2466370145783005E-3</v>
      </c>
      <c r="AQ44" s="1"/>
      <c r="AR44" s="33" t="s">
        <v>34</v>
      </c>
      <c r="AS44" s="42">
        <v>7672.1720774499991</v>
      </c>
      <c r="AT44" s="42">
        <v>4186.6530861099991</v>
      </c>
      <c r="AU44" s="42">
        <v>3181.51899134</v>
      </c>
      <c r="AV44" s="42">
        <v>0</v>
      </c>
      <c r="AW44" s="42">
        <v>0</v>
      </c>
      <c r="AX44" s="42">
        <v>239</v>
      </c>
      <c r="AY44" s="42">
        <v>65</v>
      </c>
      <c r="AZ44" s="42">
        <v>0</v>
      </c>
      <c r="BA44" s="42">
        <v>0</v>
      </c>
      <c r="BB44" s="42">
        <v>4425.6530861099991</v>
      </c>
      <c r="BC44" s="42">
        <v>3246.51899134</v>
      </c>
      <c r="BD44" s="42">
        <v>0</v>
      </c>
      <c r="BE44" s="42">
        <v>0</v>
      </c>
      <c r="BF44" s="36">
        <v>0.576844867585524</v>
      </c>
      <c r="BG44" s="36">
        <v>0.423155132414476</v>
      </c>
      <c r="BH44" s="36">
        <v>0</v>
      </c>
      <c r="BI44" s="36">
        <v>0</v>
      </c>
      <c r="BK44" s="20" t="s">
        <v>51</v>
      </c>
      <c r="BL44" s="21">
        <v>1159418.7677702201</v>
      </c>
      <c r="BM44" s="21">
        <v>1100581.6716061549</v>
      </c>
      <c r="BN44" s="21">
        <v>35478873.516000003</v>
      </c>
      <c r="BO44" s="21">
        <v>42352690.492716163</v>
      </c>
      <c r="BP44" s="22">
        <v>2.5986109944902639E-2</v>
      </c>
      <c r="BQ44" s="1"/>
      <c r="BR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</row>
    <row r="45" spans="1:107" x14ac:dyDescent="0.25">
      <c r="AR45" s="44" t="s">
        <v>1</v>
      </c>
      <c r="AS45" s="45">
        <v>579707.20853505004</v>
      </c>
      <c r="AT45" s="45">
        <v>290044.66138536006</v>
      </c>
      <c r="AU45" s="45">
        <v>170935.28342833999</v>
      </c>
      <c r="AV45" s="45">
        <v>66173.18151200001</v>
      </c>
      <c r="AW45" s="45">
        <v>8310.082209350001</v>
      </c>
      <c r="AX45" s="45">
        <v>20042</v>
      </c>
      <c r="AY45" s="45">
        <v>20706</v>
      </c>
      <c r="AZ45" s="45">
        <v>1382</v>
      </c>
      <c r="BA45" s="45">
        <v>2114</v>
      </c>
      <c r="BB45" s="45">
        <v>310086.66138536006</v>
      </c>
      <c r="BC45" s="45">
        <v>191641.28342833999</v>
      </c>
      <c r="BD45" s="45">
        <v>67555.18151200001</v>
      </c>
      <c r="BE45" s="45">
        <v>10424.082209350001</v>
      </c>
      <c r="BF45" s="46">
        <v>0.53490220031757929</v>
      </c>
      <c r="BG45" s="46">
        <v>0.33058288840780053</v>
      </c>
      <c r="BH45" s="46">
        <v>0.11653327838153925</v>
      </c>
      <c r="BI45" s="46">
        <v>1.7981632893080964E-2</v>
      </c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</row>
    <row r="46" spans="1:107" x14ac:dyDescent="0.25">
      <c r="CQ46" s="1"/>
      <c r="CR46" s="5"/>
      <c r="CS46" s="1"/>
      <c r="CT46" s="1"/>
      <c r="CU46" s="1"/>
      <c r="CV46" s="1"/>
      <c r="CW46" s="1"/>
      <c r="CX46" s="1"/>
      <c r="CY46" s="1"/>
      <c r="CZ46" s="1"/>
      <c r="DA46" s="1"/>
    </row>
    <row r="47" spans="1:107" x14ac:dyDescent="0.25">
      <c r="CQ47" s="1"/>
      <c r="CR47" s="4"/>
      <c r="CS47" s="1"/>
      <c r="CT47" s="1"/>
      <c r="CU47" s="1"/>
      <c r="CV47" s="1"/>
      <c r="CW47" s="1"/>
      <c r="CX47" s="1"/>
      <c r="CY47" s="1"/>
      <c r="CZ47" s="1"/>
      <c r="DA47" s="1"/>
    </row>
    <row r="48" spans="1:107" x14ac:dyDescent="0.25"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</row>
    <row r="49" spans="95:107" x14ac:dyDescent="0.25"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</row>
    <row r="50" spans="95:107" x14ac:dyDescent="0.25"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</row>
    <row r="51" spans="95:107" x14ac:dyDescent="0.25"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</row>
    <row r="52" spans="95:107" x14ac:dyDescent="0.25"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</row>
    <row r="53" spans="95:107" x14ac:dyDescent="0.25"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</row>
    <row r="54" spans="95:107" x14ac:dyDescent="0.25"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</row>
    <row r="55" spans="95:107" x14ac:dyDescent="0.25"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</row>
    <row r="56" spans="95:107" x14ac:dyDescent="0.25"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</row>
    <row r="57" spans="95:107" x14ac:dyDescent="0.25"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</row>
    <row r="58" spans="95:107" x14ac:dyDescent="0.25"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</row>
    <row r="59" spans="95:107" x14ac:dyDescent="0.25"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</row>
    <row r="60" spans="95:107" x14ac:dyDescent="0.25">
      <c r="CY60" s="1"/>
      <c r="CZ60" s="1"/>
      <c r="DA60" s="1"/>
      <c r="DB60" s="1"/>
      <c r="DC60" s="1"/>
    </row>
    <row r="61" spans="95:107" x14ac:dyDescent="0.25">
      <c r="CY61" s="1"/>
      <c r="CZ61" s="1"/>
      <c r="DA61" s="1"/>
      <c r="DB61" s="1"/>
      <c r="DC61" s="1"/>
    </row>
    <row r="62" spans="95:107" x14ac:dyDescent="0.25">
      <c r="DB62" s="1"/>
      <c r="DC62" s="1"/>
    </row>
  </sheetData>
  <mergeCells count="107">
    <mergeCell ref="K1:Q1"/>
    <mergeCell ref="K2:Q2"/>
    <mergeCell ref="K3:Q3"/>
    <mergeCell ref="K4:Q4"/>
    <mergeCell ref="K5:Q5"/>
    <mergeCell ref="K6:Q6"/>
    <mergeCell ref="K7:Q7"/>
    <mergeCell ref="B1:H1"/>
    <mergeCell ref="B7:H7"/>
    <mergeCell ref="B2:H2"/>
    <mergeCell ref="B3:H3"/>
    <mergeCell ref="B4:H4"/>
    <mergeCell ref="B5:H5"/>
    <mergeCell ref="B6:H6"/>
    <mergeCell ref="AH1:AS1"/>
    <mergeCell ref="AH2:AS2"/>
    <mergeCell ref="AH3:AS3"/>
    <mergeCell ref="AH4:AS4"/>
    <mergeCell ref="AH5:AS5"/>
    <mergeCell ref="T6:W6"/>
    <mergeCell ref="T7:W7"/>
    <mergeCell ref="Z1:AE1"/>
    <mergeCell ref="Z2:AE2"/>
    <mergeCell ref="Z3:AE3"/>
    <mergeCell ref="Z4:AE4"/>
    <mergeCell ref="Z5:AE5"/>
    <mergeCell ref="Z6:AE6"/>
    <mergeCell ref="Z7:AE7"/>
    <mergeCell ref="T1:W1"/>
    <mergeCell ref="T2:W2"/>
    <mergeCell ref="T3:W3"/>
    <mergeCell ref="T4:W4"/>
    <mergeCell ref="T5:W5"/>
    <mergeCell ref="AH6:AS6"/>
    <mergeCell ref="AH7:AS7"/>
    <mergeCell ref="AG10:AG11"/>
    <mergeCell ref="AH10:AH11"/>
    <mergeCell ref="AI10:AI11"/>
    <mergeCell ref="AJ10:AJ11"/>
    <mergeCell ref="AK10:AK11"/>
    <mergeCell ref="AL10:AL11"/>
    <mergeCell ref="AM10:AM11"/>
    <mergeCell ref="AN10:AN11"/>
    <mergeCell ref="AO10:AO11"/>
    <mergeCell ref="AP10:AP11"/>
    <mergeCell ref="AR10:AR12"/>
    <mergeCell ref="AS10:AS12"/>
    <mergeCell ref="AT10:AW10"/>
    <mergeCell ref="AX10:BA10"/>
    <mergeCell ref="BB10:BE10"/>
    <mergeCell ref="BF10:BI10"/>
    <mergeCell ref="AT11:AT12"/>
    <mergeCell ref="AU11:AU12"/>
    <mergeCell ref="AV11:AV12"/>
    <mergeCell ref="AW11:AW12"/>
    <mergeCell ref="AX11:AX12"/>
    <mergeCell ref="AY11:AY12"/>
    <mergeCell ref="AZ11:AZ12"/>
    <mergeCell ref="BA11:BA12"/>
    <mergeCell ref="BB11:BB12"/>
    <mergeCell ref="BC11:BC12"/>
    <mergeCell ref="BD11:BD12"/>
    <mergeCell ref="BE11:BE12"/>
    <mergeCell ref="BF11:BF12"/>
    <mergeCell ref="BG11:BG12"/>
    <mergeCell ref="BH11:BH12"/>
    <mergeCell ref="BI11:BI12"/>
    <mergeCell ref="BL1:BR1"/>
    <mergeCell ref="BL2:BR2"/>
    <mergeCell ref="BL3:BR3"/>
    <mergeCell ref="BL4:BR4"/>
    <mergeCell ref="BL5:BR5"/>
    <mergeCell ref="BL6:BR6"/>
    <mergeCell ref="BL7:BR7"/>
    <mergeCell ref="BU6:BY6"/>
    <mergeCell ref="BU7:BY7"/>
    <mergeCell ref="CB1:CG1"/>
    <mergeCell ref="CB2:CG2"/>
    <mergeCell ref="CB3:CG3"/>
    <mergeCell ref="CB4:CG4"/>
    <mergeCell ref="CB5:CG5"/>
    <mergeCell ref="CB6:CG6"/>
    <mergeCell ref="CB7:CG7"/>
    <mergeCell ref="BU1:BY1"/>
    <mergeCell ref="BU2:BY2"/>
    <mergeCell ref="BU3:BY3"/>
    <mergeCell ref="BU4:BY4"/>
    <mergeCell ref="BU5:BY5"/>
    <mergeCell ref="CQ10:CQ11"/>
    <mergeCell ref="CR10:CT10"/>
    <mergeCell ref="CU10:CW10"/>
    <mergeCell ref="CX10:CX11"/>
    <mergeCell ref="DA10:DA11"/>
    <mergeCell ref="CJ6:CO6"/>
    <mergeCell ref="CJ7:CO7"/>
    <mergeCell ref="CR1:DC1"/>
    <mergeCell ref="CR2:DC2"/>
    <mergeCell ref="CR3:DC3"/>
    <mergeCell ref="CR4:DC4"/>
    <mergeCell ref="CR5:DC5"/>
    <mergeCell ref="CR6:DC6"/>
    <mergeCell ref="CR7:DC7"/>
    <mergeCell ref="CJ1:CO1"/>
    <mergeCell ref="CJ2:CO2"/>
    <mergeCell ref="CJ3:CO3"/>
    <mergeCell ref="CJ4:CO4"/>
    <mergeCell ref="CJ5:CO5"/>
  </mergeCells>
  <hyperlinks>
    <hyperlink ref="B4" r:id="rId1"/>
    <hyperlink ref="K4" r:id="rId2"/>
    <hyperlink ref="T4" r:id="rId3"/>
    <hyperlink ref="Z4" r:id="rId4"/>
    <hyperlink ref="BL4" r:id="rId5" display="https://www.disciplinafinanciera.hacienda.gob.mx/es/DISCIPLINA_FINANCIERA/2019"/>
    <hyperlink ref="BU4" r:id="rId6"/>
    <hyperlink ref="CB4" r:id="rId7"/>
    <hyperlink ref="CJ4" r:id="rId8" display="https://www.disciplinafinanciera.hacienda.gob.mx/es/DISCIPLINA_FINANCIERA/2019 "/>
    <hyperlink ref="CR4" r:id="rId9" display="https://www.disciplinafinanciera.hacienda.gob.mx/es/DISCIPLINA_FINANCIERA/2019 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Hablemos_de_deuda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IMCO</cp:lastModifiedBy>
  <dcterms:created xsi:type="dcterms:W3CDTF">2020-01-08T16:15:17Z</dcterms:created>
  <dcterms:modified xsi:type="dcterms:W3CDTF">2020-02-27T21:28:29Z</dcterms:modified>
</cp:coreProperties>
</file>