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jmolano/Google Drive (manuel.molano@imco.org.mx)/2020Covid/"/>
    </mc:Choice>
  </mc:AlternateContent>
  <xr:revisionPtr revIDLastSave="0" documentId="13_ncr:1_{B1CD2FCA-A111-AF44-821E-701595BFC40F}" xr6:coauthVersionLast="45" xr6:coauthVersionMax="45" xr10:uidLastSave="{00000000-0000-0000-0000-000000000000}"/>
  <bookViews>
    <workbookView xWindow="1380" yWindow="460" windowWidth="20260" windowHeight="19740" xr2:uid="{4B1DCEC2-A196-3646-835E-EC9E88851D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23" i="1" l="1"/>
  <c r="T143" i="1"/>
  <c r="T124" i="1"/>
  <c r="T146" i="1"/>
  <c r="T148" i="1"/>
  <c r="T147" i="1"/>
  <c r="T145" i="1"/>
  <c r="T139" i="1"/>
  <c r="T142" i="1"/>
  <c r="T134" i="1"/>
  <c r="T149" i="1"/>
  <c r="T135" i="1"/>
  <c r="T137" i="1"/>
  <c r="T126" i="1"/>
  <c r="T141" i="1"/>
  <c r="T132" i="1"/>
  <c r="T144" i="1"/>
  <c r="T136" i="1"/>
  <c r="T118" i="1"/>
  <c r="T140" i="1"/>
  <c r="T130" i="1"/>
  <c r="T138" i="1"/>
  <c r="T127" i="1"/>
  <c r="T128" i="1"/>
  <c r="T125" i="1"/>
  <c r="T129" i="1"/>
  <c r="T133" i="1"/>
  <c r="T122" i="1"/>
  <c r="T121" i="1"/>
  <c r="T131" i="1"/>
  <c r="T119" i="1"/>
  <c r="T120" i="1"/>
  <c r="T117" i="1"/>
  <c r="T107" i="1"/>
  <c r="T111" i="1"/>
  <c r="T99" i="1"/>
  <c r="T83" i="1"/>
  <c r="T115" i="1"/>
  <c r="T103" i="1"/>
  <c r="T90" i="1"/>
  <c r="T85" i="1"/>
  <c r="T116" i="1"/>
  <c r="T80" i="1"/>
  <c r="T113" i="1"/>
  <c r="T96" i="1"/>
  <c r="T43" i="1"/>
  <c r="T75" i="1"/>
  <c r="T12" i="1"/>
  <c r="T114" i="1"/>
  <c r="T91" i="1"/>
  <c r="T94" i="1"/>
  <c r="T65" i="1"/>
  <c r="T70" i="1"/>
  <c r="T68" i="1"/>
  <c r="T77" i="1"/>
  <c r="T61" i="1"/>
  <c r="T98" i="1"/>
  <c r="T21" i="1"/>
  <c r="T109" i="1"/>
  <c r="T104" i="1"/>
  <c r="T28" i="1"/>
  <c r="T27" i="1"/>
  <c r="T106" i="1"/>
  <c r="T112" i="1"/>
  <c r="T32" i="1"/>
  <c r="T95" i="1"/>
  <c r="T89" i="1"/>
  <c r="T105" i="1"/>
  <c r="T20" i="1"/>
  <c r="T97" i="1"/>
  <c r="T101" i="1"/>
  <c r="T88" i="1"/>
  <c r="T9" i="1"/>
  <c r="T102" i="1"/>
  <c r="T110" i="1"/>
  <c r="T11" i="1"/>
  <c r="T82" i="1"/>
  <c r="T16" i="1"/>
  <c r="T56" i="1"/>
  <c r="T37" i="1"/>
  <c r="T8" i="1"/>
  <c r="T86" i="1"/>
  <c r="T24" i="1"/>
  <c r="T100" i="1"/>
  <c r="T92" i="1"/>
  <c r="T108" i="1"/>
  <c r="T69" i="1"/>
  <c r="T26" i="1"/>
  <c r="T78" i="1"/>
  <c r="T5" i="1"/>
  <c r="T62" i="1"/>
  <c r="T17" i="1"/>
  <c r="T72" i="1"/>
  <c r="T58" i="1"/>
  <c r="T4" i="1"/>
  <c r="T57" i="1"/>
  <c r="T76" i="1"/>
  <c r="T53" i="1"/>
  <c r="T22" i="1"/>
  <c r="T71" i="1"/>
  <c r="T48" i="1"/>
  <c r="T35" i="1"/>
  <c r="T47" i="1"/>
  <c r="T19" i="1"/>
  <c r="T64" i="1"/>
  <c r="T30" i="1"/>
  <c r="T45" i="1"/>
  <c r="T41" i="1"/>
  <c r="T2" i="1"/>
  <c r="T93" i="1"/>
  <c r="T84" i="1"/>
  <c r="T87" i="1"/>
  <c r="T73" i="1"/>
  <c r="T7" i="1"/>
  <c r="T3" i="1"/>
  <c r="T38" i="1"/>
  <c r="T66" i="1"/>
  <c r="T40" i="1"/>
  <c r="T52" i="1"/>
  <c r="T67" i="1"/>
  <c r="T46" i="1"/>
  <c r="T74" i="1"/>
  <c r="T42" i="1"/>
  <c r="T63" i="1"/>
  <c r="T50" i="1"/>
  <c r="T59" i="1"/>
  <c r="T81" i="1"/>
  <c r="T33" i="1"/>
  <c r="T6" i="1"/>
  <c r="T31" i="1"/>
  <c r="T15" i="1"/>
  <c r="T55" i="1"/>
  <c r="T13" i="1"/>
  <c r="T79" i="1"/>
  <c r="T51" i="1"/>
  <c r="T10" i="1"/>
  <c r="T60" i="1"/>
  <c r="T44" i="1"/>
  <c r="T36" i="1"/>
  <c r="T25" i="1"/>
  <c r="T14" i="1"/>
  <c r="T54" i="1"/>
  <c r="T49" i="1"/>
  <c r="T34" i="1"/>
  <c r="T23" i="1"/>
  <c r="T39" i="1"/>
  <c r="T29" i="1"/>
  <c r="T18" i="1"/>
  <c r="F154" i="1" l="1"/>
  <c r="C151" i="1"/>
  <c r="D151" i="1"/>
  <c r="L60" i="1" s="1"/>
  <c r="I79" i="1"/>
  <c r="I60" i="1"/>
  <c r="I116" i="1"/>
  <c r="I29" i="1"/>
  <c r="I108" i="1"/>
  <c r="I54" i="1"/>
  <c r="I110" i="1"/>
  <c r="I18" i="1"/>
  <c r="I118" i="1"/>
  <c r="I49" i="1"/>
  <c r="I39" i="1"/>
  <c r="I81" i="1"/>
  <c r="I112" i="1"/>
  <c r="I93" i="1"/>
  <c r="I34" i="1"/>
  <c r="I114" i="1"/>
  <c r="I44" i="1"/>
  <c r="I51" i="1"/>
  <c r="I115" i="1"/>
  <c r="I100" i="1"/>
  <c r="I55" i="1"/>
  <c r="I87" i="1"/>
  <c r="I36" i="1"/>
  <c r="I109" i="1"/>
  <c r="I106" i="1"/>
  <c r="I113" i="1"/>
  <c r="I74" i="1"/>
  <c r="I23" i="1"/>
  <c r="I102" i="1"/>
  <c r="I105" i="1"/>
  <c r="I101" i="1"/>
  <c r="I63" i="1"/>
  <c r="I84" i="1"/>
  <c r="I92" i="1"/>
  <c r="I59" i="1"/>
  <c r="I25" i="1"/>
  <c r="I97" i="1"/>
  <c r="I67" i="1"/>
  <c r="I73" i="1"/>
  <c r="I66" i="1"/>
  <c r="I104" i="1"/>
  <c r="I50" i="1"/>
  <c r="I14" i="1"/>
  <c r="I76" i="1"/>
  <c r="I95" i="1"/>
  <c r="I86" i="1"/>
  <c r="I71" i="1"/>
  <c r="I88" i="1"/>
  <c r="I64" i="1"/>
  <c r="I78" i="1"/>
  <c r="I52" i="1"/>
  <c r="I72" i="1"/>
  <c r="I98" i="1"/>
  <c r="I33" i="1"/>
  <c r="I89" i="1"/>
  <c r="I31" i="1"/>
  <c r="I42" i="1"/>
  <c r="I69" i="1"/>
  <c r="I46" i="1"/>
  <c r="I82" i="1"/>
  <c r="I62" i="1"/>
  <c r="I123" i="1"/>
  <c r="I58" i="1"/>
  <c r="I53" i="1"/>
  <c r="I57" i="1"/>
  <c r="I15" i="1"/>
  <c r="I124" i="1"/>
  <c r="I40" i="1"/>
  <c r="I13" i="1"/>
  <c r="I45" i="1"/>
  <c r="I47" i="1"/>
  <c r="I38" i="1"/>
  <c r="I48" i="1"/>
  <c r="I94" i="1"/>
  <c r="I10" i="1"/>
  <c r="I117" i="1"/>
  <c r="I41" i="1"/>
  <c r="I96" i="1"/>
  <c r="I56" i="1"/>
  <c r="I91" i="1"/>
  <c r="I35" i="1"/>
  <c r="I119" i="1"/>
  <c r="I126" i="1"/>
  <c r="I121" i="1"/>
  <c r="I30" i="1"/>
  <c r="I77" i="1"/>
  <c r="I111" i="1"/>
  <c r="I103" i="1"/>
  <c r="I22" i="1"/>
  <c r="I37" i="1"/>
  <c r="I19" i="1"/>
  <c r="I61" i="1"/>
  <c r="I68" i="1"/>
  <c r="I70" i="1"/>
  <c r="I26" i="1"/>
  <c r="I24" i="1"/>
  <c r="I6" i="1"/>
  <c r="I107" i="1"/>
  <c r="I90" i="1"/>
  <c r="I75" i="1"/>
  <c r="I65" i="1"/>
  <c r="I125" i="1"/>
  <c r="I17" i="1"/>
  <c r="I85" i="1"/>
  <c r="I127" i="1"/>
  <c r="I122" i="1"/>
  <c r="I80" i="1"/>
  <c r="I32" i="1"/>
  <c r="I16" i="1"/>
  <c r="I20" i="1"/>
  <c r="I99" i="1"/>
  <c r="I7" i="1"/>
  <c r="I120" i="1"/>
  <c r="I130" i="1"/>
  <c r="I28" i="1"/>
  <c r="I27" i="1"/>
  <c r="I128" i="1"/>
  <c r="I83" i="1"/>
  <c r="I21" i="1"/>
  <c r="I11" i="1"/>
  <c r="I8" i="1"/>
  <c r="I9" i="1"/>
  <c r="I43" i="1"/>
  <c r="I5" i="1"/>
  <c r="I129" i="1"/>
  <c r="I132" i="1"/>
  <c r="I4" i="1"/>
  <c r="I134" i="1"/>
  <c r="I135" i="1"/>
  <c r="I137" i="1"/>
  <c r="I136" i="1"/>
  <c r="I12" i="1"/>
  <c r="I139" i="1"/>
  <c r="I3" i="1"/>
  <c r="I131" i="1"/>
  <c r="I2" i="1"/>
  <c r="I142" i="1"/>
  <c r="I141" i="1"/>
  <c r="I133" i="1"/>
  <c r="I138" i="1"/>
  <c r="I140" i="1"/>
  <c r="I143" i="1"/>
  <c r="I144" i="1"/>
  <c r="I145" i="1"/>
  <c r="I146" i="1"/>
  <c r="I147" i="1"/>
  <c r="I148" i="1"/>
  <c r="I149" i="1"/>
  <c r="H149" i="1" l="1"/>
  <c r="H147" i="1"/>
  <c r="H145" i="1"/>
  <c r="H143" i="1"/>
  <c r="H141" i="1"/>
  <c r="H139" i="1"/>
  <c r="H137" i="1"/>
  <c r="H135" i="1"/>
  <c r="H133" i="1"/>
  <c r="H131" i="1"/>
  <c r="H129" i="1"/>
  <c r="H148" i="1"/>
  <c r="H144" i="1"/>
  <c r="H140" i="1"/>
  <c r="H136" i="1"/>
  <c r="H132" i="1"/>
  <c r="H128" i="1"/>
  <c r="H126" i="1"/>
  <c r="H124" i="1"/>
  <c r="H122" i="1"/>
  <c r="H120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8" i="1"/>
  <c r="H6" i="1"/>
  <c r="H4" i="1"/>
  <c r="H2" i="1"/>
  <c r="H27" i="1"/>
  <c r="H23" i="1"/>
  <c r="H17" i="1"/>
  <c r="H13" i="1"/>
  <c r="H9" i="1"/>
  <c r="H7" i="1"/>
  <c r="H3" i="1"/>
  <c r="H146" i="1"/>
  <c r="H142" i="1"/>
  <c r="H138" i="1"/>
  <c r="H134" i="1"/>
  <c r="H130" i="1"/>
  <c r="H127" i="1"/>
  <c r="H125" i="1"/>
  <c r="H123" i="1"/>
  <c r="H121" i="1"/>
  <c r="H119" i="1"/>
  <c r="H117" i="1"/>
  <c r="H115" i="1"/>
  <c r="H113" i="1"/>
  <c r="H111" i="1"/>
  <c r="H109" i="1"/>
  <c r="H107" i="1"/>
  <c r="H105" i="1"/>
  <c r="H103" i="1"/>
  <c r="H101" i="1"/>
  <c r="H99" i="1"/>
  <c r="H97" i="1"/>
  <c r="H95" i="1"/>
  <c r="H93" i="1"/>
  <c r="H91" i="1"/>
  <c r="H89" i="1"/>
  <c r="H87" i="1"/>
  <c r="H85" i="1"/>
  <c r="H83" i="1"/>
  <c r="H81" i="1"/>
  <c r="H79" i="1"/>
  <c r="H77" i="1"/>
  <c r="H75" i="1"/>
  <c r="H73" i="1"/>
  <c r="H71" i="1"/>
  <c r="H69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5" i="1"/>
  <c r="H21" i="1"/>
  <c r="H19" i="1"/>
  <c r="H15" i="1"/>
  <c r="H11" i="1"/>
  <c r="H5" i="1"/>
  <c r="L148" i="1"/>
  <c r="L144" i="1"/>
  <c r="L133" i="1"/>
  <c r="L131" i="1"/>
  <c r="L136" i="1"/>
  <c r="L4" i="1"/>
  <c r="L43" i="1"/>
  <c r="L21" i="1"/>
  <c r="L28" i="1"/>
  <c r="L99" i="1"/>
  <c r="L80" i="1"/>
  <c r="L17" i="1"/>
  <c r="L90" i="1"/>
  <c r="L26" i="1"/>
  <c r="L19" i="1"/>
  <c r="L111" i="1"/>
  <c r="L126" i="1"/>
  <c r="L56" i="1"/>
  <c r="L10" i="1"/>
  <c r="L47" i="1"/>
  <c r="L124" i="1"/>
  <c r="L58" i="1"/>
  <c r="L46" i="1"/>
  <c r="L89" i="1"/>
  <c r="L52" i="1"/>
  <c r="L71" i="1"/>
  <c r="L14" i="1"/>
  <c r="L73" i="1"/>
  <c r="L59" i="1"/>
  <c r="L101" i="1"/>
  <c r="L74" i="1"/>
  <c r="L36" i="1"/>
  <c r="L115" i="1"/>
  <c r="L34" i="1"/>
  <c r="L39" i="1"/>
  <c r="L110" i="1"/>
  <c r="L116" i="1"/>
  <c r="L146" i="1"/>
  <c r="L140" i="1"/>
  <c r="L142" i="1"/>
  <c r="L139" i="1"/>
  <c r="L135" i="1"/>
  <c r="L129" i="1"/>
  <c r="L8" i="1"/>
  <c r="L128" i="1"/>
  <c r="L120" i="1"/>
  <c r="L16" i="1"/>
  <c r="L127" i="1"/>
  <c r="L65" i="1"/>
  <c r="L6" i="1"/>
  <c r="L68" i="1"/>
  <c r="L22" i="1"/>
  <c r="L30" i="1"/>
  <c r="L35" i="1"/>
  <c r="L41" i="1"/>
  <c r="L48" i="1"/>
  <c r="L13" i="1"/>
  <c r="L57" i="1"/>
  <c r="L62" i="1"/>
  <c r="L42" i="1"/>
  <c r="L98" i="1"/>
  <c r="L64" i="1"/>
  <c r="L95" i="1"/>
  <c r="L104" i="1"/>
  <c r="L97" i="1"/>
  <c r="L84" i="1"/>
  <c r="L102" i="1"/>
  <c r="L106" i="1"/>
  <c r="L55" i="1"/>
  <c r="L44" i="1"/>
  <c r="L112" i="1"/>
  <c r="L118" i="1"/>
  <c r="L108" i="1"/>
  <c r="L79" i="1"/>
  <c r="K60" i="1"/>
  <c r="K29" i="1"/>
  <c r="K54" i="1"/>
  <c r="K18" i="1"/>
  <c r="K49" i="1"/>
  <c r="K81" i="1"/>
  <c r="K93" i="1"/>
  <c r="K114" i="1"/>
  <c r="K51" i="1"/>
  <c r="K100" i="1"/>
  <c r="K87" i="1"/>
  <c r="K109" i="1"/>
  <c r="K113" i="1"/>
  <c r="K148" i="1"/>
  <c r="K146" i="1"/>
  <c r="K144" i="1"/>
  <c r="K140" i="1"/>
  <c r="K133" i="1"/>
  <c r="K142" i="1"/>
  <c r="K131" i="1"/>
  <c r="K139" i="1"/>
  <c r="K136" i="1"/>
  <c r="K135" i="1"/>
  <c r="K4" i="1"/>
  <c r="K129" i="1"/>
  <c r="K43" i="1"/>
  <c r="K8" i="1"/>
  <c r="K21" i="1"/>
  <c r="K128" i="1"/>
  <c r="K28" i="1"/>
  <c r="K120" i="1"/>
  <c r="K99" i="1"/>
  <c r="K16" i="1"/>
  <c r="K80" i="1"/>
  <c r="K127" i="1"/>
  <c r="K17" i="1"/>
  <c r="K65" i="1"/>
  <c r="K90" i="1"/>
  <c r="K6" i="1"/>
  <c r="K26" i="1"/>
  <c r="K68" i="1"/>
  <c r="K19" i="1"/>
  <c r="K22" i="1"/>
  <c r="K111" i="1"/>
  <c r="K30" i="1"/>
  <c r="K126" i="1"/>
  <c r="K35" i="1"/>
  <c r="K56" i="1"/>
  <c r="K41" i="1"/>
  <c r="K10" i="1"/>
  <c r="K48" i="1"/>
  <c r="K47" i="1"/>
  <c r="K13" i="1"/>
  <c r="K124" i="1"/>
  <c r="K57" i="1"/>
  <c r="K58" i="1"/>
  <c r="K62" i="1"/>
  <c r="K46" i="1"/>
  <c r="K42" i="1"/>
  <c r="K89" i="1"/>
  <c r="K98" i="1"/>
  <c r="K52" i="1"/>
  <c r="K64" i="1"/>
  <c r="K71" i="1"/>
  <c r="K95" i="1"/>
  <c r="K14" i="1"/>
  <c r="K104" i="1"/>
  <c r="K73" i="1"/>
  <c r="K97" i="1"/>
  <c r="K59" i="1"/>
  <c r="K84" i="1"/>
  <c r="K101" i="1"/>
  <c r="K102" i="1"/>
  <c r="K74" i="1"/>
  <c r="K36" i="1"/>
  <c r="K115" i="1"/>
  <c r="K34" i="1"/>
  <c r="K39" i="1"/>
  <c r="K110" i="1"/>
  <c r="K116" i="1"/>
  <c r="I151" i="1"/>
  <c r="J91" i="1" s="1"/>
  <c r="E151" i="1"/>
  <c r="L149" i="1"/>
  <c r="L147" i="1"/>
  <c r="L145" i="1"/>
  <c r="L143" i="1"/>
  <c r="L138" i="1"/>
  <c r="L141" i="1"/>
  <c r="L2" i="1"/>
  <c r="L3" i="1"/>
  <c r="L12" i="1"/>
  <c r="L137" i="1"/>
  <c r="L134" i="1"/>
  <c r="L132" i="1"/>
  <c r="L5" i="1"/>
  <c r="L9" i="1"/>
  <c r="L11" i="1"/>
  <c r="L83" i="1"/>
  <c r="L27" i="1"/>
  <c r="L130" i="1"/>
  <c r="L7" i="1"/>
  <c r="L20" i="1"/>
  <c r="L32" i="1"/>
  <c r="L122" i="1"/>
  <c r="L85" i="1"/>
  <c r="L125" i="1"/>
  <c r="L75" i="1"/>
  <c r="L107" i="1"/>
  <c r="L24" i="1"/>
  <c r="L70" i="1"/>
  <c r="L61" i="1"/>
  <c r="L37" i="1"/>
  <c r="L103" i="1"/>
  <c r="L77" i="1"/>
  <c r="L121" i="1"/>
  <c r="L119" i="1"/>
  <c r="L91" i="1"/>
  <c r="L96" i="1"/>
  <c r="L117" i="1"/>
  <c r="L94" i="1"/>
  <c r="L38" i="1"/>
  <c r="L45" i="1"/>
  <c r="L40" i="1"/>
  <c r="L15" i="1"/>
  <c r="L53" i="1"/>
  <c r="L123" i="1"/>
  <c r="L82" i="1"/>
  <c r="L69" i="1"/>
  <c r="L31" i="1"/>
  <c r="L33" i="1"/>
  <c r="L72" i="1"/>
  <c r="L78" i="1"/>
  <c r="L88" i="1"/>
  <c r="L86" i="1"/>
  <c r="L76" i="1"/>
  <c r="L50" i="1"/>
  <c r="L66" i="1"/>
  <c r="L67" i="1"/>
  <c r="L25" i="1"/>
  <c r="L92" i="1"/>
  <c r="L63" i="1"/>
  <c r="L105" i="1"/>
  <c r="L23" i="1"/>
  <c r="L113" i="1"/>
  <c r="L109" i="1"/>
  <c r="L87" i="1"/>
  <c r="L100" i="1"/>
  <c r="L51" i="1"/>
  <c r="L114" i="1"/>
  <c r="L93" i="1"/>
  <c r="L81" i="1"/>
  <c r="L49" i="1"/>
  <c r="L18" i="1"/>
  <c r="L54" i="1"/>
  <c r="L29" i="1"/>
  <c r="K149" i="1"/>
  <c r="K147" i="1"/>
  <c r="K145" i="1"/>
  <c r="K143" i="1"/>
  <c r="K138" i="1"/>
  <c r="K141" i="1"/>
  <c r="K2" i="1"/>
  <c r="K3" i="1"/>
  <c r="K12" i="1"/>
  <c r="K137" i="1"/>
  <c r="K134" i="1"/>
  <c r="K132" i="1"/>
  <c r="K5" i="1"/>
  <c r="K9" i="1"/>
  <c r="K11" i="1"/>
  <c r="K83" i="1"/>
  <c r="K27" i="1"/>
  <c r="K130" i="1"/>
  <c r="K7" i="1"/>
  <c r="K20" i="1"/>
  <c r="K32" i="1"/>
  <c r="K122" i="1"/>
  <c r="K85" i="1"/>
  <c r="K125" i="1"/>
  <c r="K75" i="1"/>
  <c r="K107" i="1"/>
  <c r="K24" i="1"/>
  <c r="K70" i="1"/>
  <c r="K61" i="1"/>
  <c r="K37" i="1"/>
  <c r="K103" i="1"/>
  <c r="K77" i="1"/>
  <c r="K121" i="1"/>
  <c r="K119" i="1"/>
  <c r="K91" i="1"/>
  <c r="K96" i="1"/>
  <c r="K117" i="1"/>
  <c r="K94" i="1"/>
  <c r="K38" i="1"/>
  <c r="K45" i="1"/>
  <c r="K40" i="1"/>
  <c r="K15" i="1"/>
  <c r="K53" i="1"/>
  <c r="K123" i="1"/>
  <c r="K82" i="1"/>
  <c r="K69" i="1"/>
  <c r="K31" i="1"/>
  <c r="K33" i="1"/>
  <c r="K72" i="1"/>
  <c r="K78" i="1"/>
  <c r="K88" i="1"/>
  <c r="K86" i="1"/>
  <c r="K76" i="1"/>
  <c r="K50" i="1"/>
  <c r="K66" i="1"/>
  <c r="K67" i="1"/>
  <c r="K25" i="1"/>
  <c r="K92" i="1"/>
  <c r="K63" i="1"/>
  <c r="K105" i="1"/>
  <c r="K23" i="1"/>
  <c r="K106" i="1"/>
  <c r="K55" i="1"/>
  <c r="K44" i="1"/>
  <c r="K112" i="1"/>
  <c r="K118" i="1"/>
  <c r="K108" i="1"/>
  <c r="K79" i="1"/>
  <c r="J40" i="1"/>
  <c r="J69" i="1"/>
  <c r="J78" i="1"/>
  <c r="J50" i="1"/>
  <c r="J92" i="1"/>
  <c r="J113" i="1"/>
  <c r="J51" i="1"/>
  <c r="J49" i="1"/>
  <c r="J60" i="1"/>
  <c r="J19" i="1"/>
  <c r="J90" i="1"/>
  <c r="J80" i="1"/>
  <c r="J28" i="1"/>
  <c r="J43" i="1"/>
  <c r="J136" i="1"/>
  <c r="J133" i="1"/>
  <c r="J148" i="1"/>
  <c r="J134" i="1"/>
  <c r="J145" i="1"/>
  <c r="J103" i="1"/>
  <c r="J24" i="1"/>
  <c r="J85" i="1"/>
  <c r="J7" i="1"/>
  <c r="J132" i="1"/>
  <c r="J143" i="1"/>
  <c r="J94" i="1"/>
  <c r="J35" i="1"/>
  <c r="J48" i="1"/>
  <c r="J57" i="1"/>
  <c r="J42" i="1"/>
  <c r="J64" i="1"/>
  <c r="J104" i="1"/>
  <c r="J84" i="1"/>
  <c r="J106" i="1"/>
  <c r="J44" i="1"/>
  <c r="J118" i="1"/>
  <c r="J79" i="1"/>
  <c r="J108" i="1" l="1"/>
  <c r="J112" i="1"/>
  <c r="M112" i="1" s="1"/>
  <c r="J55" i="1"/>
  <c r="J102" i="1"/>
  <c r="M102" i="1" s="1"/>
  <c r="J97" i="1"/>
  <c r="J95" i="1"/>
  <c r="M95" i="1" s="1"/>
  <c r="J98" i="1"/>
  <c r="J62" i="1"/>
  <c r="M62" i="1" s="1"/>
  <c r="J13" i="1"/>
  <c r="J41" i="1"/>
  <c r="M41" i="1" s="1"/>
  <c r="J15" i="1"/>
  <c r="F151" i="1"/>
  <c r="J3" i="1"/>
  <c r="J83" i="1"/>
  <c r="M83" i="1" s="1"/>
  <c r="J32" i="1"/>
  <c r="J75" i="1"/>
  <c r="M75" i="1" s="1"/>
  <c r="J61" i="1"/>
  <c r="J121" i="1"/>
  <c r="M121" i="1" s="1"/>
  <c r="J2" i="1"/>
  <c r="J11" i="1"/>
  <c r="M11" i="1" s="1"/>
  <c r="J144" i="1"/>
  <c r="J131" i="1"/>
  <c r="N131" i="1" s="1"/>
  <c r="J4" i="1"/>
  <c r="J21" i="1"/>
  <c r="M21" i="1" s="1"/>
  <c r="J99" i="1"/>
  <c r="J17" i="1"/>
  <c r="M17" i="1" s="1"/>
  <c r="J26" i="1"/>
  <c r="J111" i="1"/>
  <c r="M111" i="1" s="1"/>
  <c r="J54" i="1"/>
  <c r="J93" i="1"/>
  <c r="M93" i="1" s="1"/>
  <c r="J87" i="1"/>
  <c r="J105" i="1"/>
  <c r="M105" i="1" s="1"/>
  <c r="J67" i="1"/>
  <c r="J86" i="1"/>
  <c r="M86" i="1" s="1"/>
  <c r="J33" i="1"/>
  <c r="J123" i="1"/>
  <c r="M123" i="1" s="1"/>
  <c r="J117" i="1"/>
  <c r="N91" i="1"/>
  <c r="M91" i="1"/>
  <c r="N79" i="1"/>
  <c r="M79" i="1"/>
  <c r="N108" i="1"/>
  <c r="M108" i="1"/>
  <c r="N118" i="1"/>
  <c r="M118" i="1"/>
  <c r="N112" i="1"/>
  <c r="N44" i="1"/>
  <c r="M44" i="1"/>
  <c r="N55" i="1"/>
  <c r="M55" i="1"/>
  <c r="N106" i="1"/>
  <c r="M106" i="1"/>
  <c r="N84" i="1"/>
  <c r="M84" i="1"/>
  <c r="N97" i="1"/>
  <c r="M97" i="1"/>
  <c r="N104" i="1"/>
  <c r="M104" i="1"/>
  <c r="N95" i="1"/>
  <c r="N64" i="1"/>
  <c r="M64" i="1"/>
  <c r="N98" i="1"/>
  <c r="M98" i="1"/>
  <c r="N42" i="1"/>
  <c r="M42" i="1"/>
  <c r="N57" i="1"/>
  <c r="M57" i="1"/>
  <c r="N13" i="1"/>
  <c r="M13" i="1"/>
  <c r="N48" i="1"/>
  <c r="M48" i="1"/>
  <c r="N41" i="1"/>
  <c r="N35" i="1"/>
  <c r="M35" i="1"/>
  <c r="N15" i="1"/>
  <c r="M15" i="1"/>
  <c r="N94" i="1"/>
  <c r="M94" i="1"/>
  <c r="M143" i="1"/>
  <c r="N143" i="1"/>
  <c r="M3" i="1"/>
  <c r="N3" i="1"/>
  <c r="N132" i="1"/>
  <c r="M132" i="1"/>
  <c r="N7" i="1"/>
  <c r="M7" i="1"/>
  <c r="N32" i="1"/>
  <c r="M32" i="1"/>
  <c r="N85" i="1"/>
  <c r="M85" i="1"/>
  <c r="N75" i="1"/>
  <c r="N24" i="1"/>
  <c r="M24" i="1"/>
  <c r="N61" i="1"/>
  <c r="M61" i="1"/>
  <c r="N103" i="1"/>
  <c r="M103" i="1"/>
  <c r="M145" i="1"/>
  <c r="N145" i="1"/>
  <c r="M2" i="1"/>
  <c r="N2" i="1"/>
  <c r="N134" i="1"/>
  <c r="M134" i="1"/>
  <c r="N11" i="1"/>
  <c r="M148" i="1"/>
  <c r="N148" i="1"/>
  <c r="M144" i="1"/>
  <c r="N144" i="1"/>
  <c r="M133" i="1"/>
  <c r="N133" i="1"/>
  <c r="N136" i="1"/>
  <c r="M136" i="1"/>
  <c r="N4" i="1"/>
  <c r="M4" i="1"/>
  <c r="N43" i="1"/>
  <c r="M43" i="1"/>
  <c r="N21" i="1"/>
  <c r="N28" i="1"/>
  <c r="M28" i="1"/>
  <c r="N99" i="1"/>
  <c r="M99" i="1"/>
  <c r="N80" i="1"/>
  <c r="M80" i="1"/>
  <c r="N90" i="1"/>
  <c r="M90" i="1"/>
  <c r="N26" i="1"/>
  <c r="M26" i="1"/>
  <c r="N19" i="1"/>
  <c r="M19" i="1"/>
  <c r="N111" i="1"/>
  <c r="N60" i="1"/>
  <c r="M60" i="1"/>
  <c r="N54" i="1"/>
  <c r="M54" i="1"/>
  <c r="N49" i="1"/>
  <c r="M49" i="1"/>
  <c r="N51" i="1"/>
  <c r="M51" i="1"/>
  <c r="N87" i="1"/>
  <c r="M87" i="1"/>
  <c r="N113" i="1"/>
  <c r="M113" i="1"/>
  <c r="N105" i="1"/>
  <c r="N92" i="1"/>
  <c r="M92" i="1"/>
  <c r="N67" i="1"/>
  <c r="M67" i="1"/>
  <c r="N50" i="1"/>
  <c r="M50" i="1"/>
  <c r="N78" i="1"/>
  <c r="M78" i="1"/>
  <c r="N33" i="1"/>
  <c r="M33" i="1"/>
  <c r="N69" i="1"/>
  <c r="M69" i="1"/>
  <c r="N123" i="1"/>
  <c r="N40" i="1"/>
  <c r="M40" i="1"/>
  <c r="N117" i="1"/>
  <c r="M117" i="1"/>
  <c r="J119" i="1"/>
  <c r="J116" i="1"/>
  <c r="J110" i="1"/>
  <c r="J39" i="1"/>
  <c r="J34" i="1"/>
  <c r="J115" i="1"/>
  <c r="J36" i="1"/>
  <c r="J74" i="1"/>
  <c r="J101" i="1"/>
  <c r="J59" i="1"/>
  <c r="J73" i="1"/>
  <c r="J14" i="1"/>
  <c r="J71" i="1"/>
  <c r="J52" i="1"/>
  <c r="J89" i="1"/>
  <c r="J46" i="1"/>
  <c r="J58" i="1"/>
  <c r="J124" i="1"/>
  <c r="J47" i="1"/>
  <c r="J10" i="1"/>
  <c r="J56" i="1"/>
  <c r="J126" i="1"/>
  <c r="J45" i="1"/>
  <c r="J96" i="1"/>
  <c r="J147" i="1"/>
  <c r="J141" i="1"/>
  <c r="J137" i="1"/>
  <c r="J9" i="1"/>
  <c r="J27" i="1"/>
  <c r="J20" i="1"/>
  <c r="J122" i="1"/>
  <c r="J125" i="1"/>
  <c r="J107" i="1"/>
  <c r="J70" i="1"/>
  <c r="J37" i="1"/>
  <c r="J77" i="1"/>
  <c r="J149" i="1"/>
  <c r="J138" i="1"/>
  <c r="J12" i="1"/>
  <c r="J5" i="1"/>
  <c r="J130" i="1"/>
  <c r="J146" i="1"/>
  <c r="J140" i="1"/>
  <c r="J142" i="1"/>
  <c r="J139" i="1"/>
  <c r="J135" i="1"/>
  <c r="J129" i="1"/>
  <c r="J8" i="1"/>
  <c r="J128" i="1"/>
  <c r="J120" i="1"/>
  <c r="J16" i="1"/>
  <c r="J127" i="1"/>
  <c r="J65" i="1"/>
  <c r="J6" i="1"/>
  <c r="J68" i="1"/>
  <c r="J22" i="1"/>
  <c r="J30" i="1"/>
  <c r="J29" i="1"/>
  <c r="J18" i="1"/>
  <c r="J81" i="1"/>
  <c r="J114" i="1"/>
  <c r="J100" i="1"/>
  <c r="J109" i="1"/>
  <c r="J23" i="1"/>
  <c r="J63" i="1"/>
  <c r="J25" i="1"/>
  <c r="J66" i="1"/>
  <c r="J76" i="1"/>
  <c r="J88" i="1"/>
  <c r="J72" i="1"/>
  <c r="J31" i="1"/>
  <c r="J82" i="1"/>
  <c r="J53" i="1"/>
  <c r="J38" i="1"/>
  <c r="N86" i="1" l="1"/>
  <c r="N93" i="1"/>
  <c r="N17" i="1"/>
  <c r="M131" i="1"/>
  <c r="N121" i="1"/>
  <c r="N83" i="1"/>
  <c r="N62" i="1"/>
  <c r="N102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5" i="1"/>
  <c r="G3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6" i="1"/>
  <c r="G32" i="1"/>
  <c r="G28" i="1"/>
  <c r="G24" i="1"/>
  <c r="G20" i="1"/>
  <c r="G16" i="1"/>
  <c r="G12" i="1"/>
  <c r="G8" i="1"/>
  <c r="G4" i="1"/>
  <c r="G38" i="1"/>
  <c r="G34" i="1"/>
  <c r="G30" i="1"/>
  <c r="G26" i="1"/>
  <c r="G22" i="1"/>
  <c r="G18" i="1"/>
  <c r="G14" i="1"/>
  <c r="G10" i="1"/>
  <c r="G6" i="1"/>
  <c r="G2" i="1"/>
  <c r="N53" i="1"/>
  <c r="M53" i="1"/>
  <c r="N31" i="1"/>
  <c r="M31" i="1"/>
  <c r="N88" i="1"/>
  <c r="M88" i="1"/>
  <c r="N66" i="1"/>
  <c r="M66" i="1"/>
  <c r="N63" i="1"/>
  <c r="M63" i="1"/>
  <c r="N109" i="1"/>
  <c r="M109" i="1"/>
  <c r="N114" i="1"/>
  <c r="M114" i="1"/>
  <c r="N18" i="1"/>
  <c r="M18" i="1"/>
  <c r="N30" i="1"/>
  <c r="M30" i="1"/>
  <c r="N68" i="1"/>
  <c r="M68" i="1"/>
  <c r="N65" i="1"/>
  <c r="M65" i="1"/>
  <c r="N16" i="1"/>
  <c r="M16" i="1"/>
  <c r="N128" i="1"/>
  <c r="M128" i="1"/>
  <c r="N129" i="1"/>
  <c r="M129" i="1"/>
  <c r="M139" i="1"/>
  <c r="N139" i="1"/>
  <c r="M140" i="1"/>
  <c r="N140" i="1"/>
  <c r="N130" i="1"/>
  <c r="M130" i="1"/>
  <c r="N12" i="1"/>
  <c r="M12" i="1"/>
  <c r="M149" i="1"/>
  <c r="N149" i="1"/>
  <c r="N37" i="1"/>
  <c r="M37" i="1"/>
  <c r="N107" i="1"/>
  <c r="M107" i="1"/>
  <c r="N122" i="1"/>
  <c r="M122" i="1"/>
  <c r="N27" i="1"/>
  <c r="M27" i="1"/>
  <c r="N137" i="1"/>
  <c r="M137" i="1"/>
  <c r="M147" i="1"/>
  <c r="N147" i="1"/>
  <c r="N45" i="1"/>
  <c r="M45" i="1"/>
  <c r="N56" i="1"/>
  <c r="M56" i="1"/>
  <c r="N47" i="1"/>
  <c r="M47" i="1"/>
  <c r="N58" i="1"/>
  <c r="M58" i="1"/>
  <c r="N89" i="1"/>
  <c r="M89" i="1"/>
  <c r="N71" i="1"/>
  <c r="M71" i="1"/>
  <c r="N73" i="1"/>
  <c r="M73" i="1"/>
  <c r="N101" i="1"/>
  <c r="M101" i="1"/>
  <c r="N36" i="1"/>
  <c r="M36" i="1"/>
  <c r="N34" i="1"/>
  <c r="M34" i="1"/>
  <c r="N110" i="1"/>
  <c r="M110" i="1"/>
  <c r="N119" i="1"/>
  <c r="M119" i="1"/>
  <c r="N38" i="1"/>
  <c r="M38" i="1"/>
  <c r="N82" i="1"/>
  <c r="M82" i="1"/>
  <c r="N72" i="1"/>
  <c r="M72" i="1"/>
  <c r="N76" i="1"/>
  <c r="M76" i="1"/>
  <c r="N25" i="1"/>
  <c r="M25" i="1"/>
  <c r="N23" i="1"/>
  <c r="M23" i="1"/>
  <c r="N100" i="1"/>
  <c r="M100" i="1"/>
  <c r="N81" i="1"/>
  <c r="M81" i="1"/>
  <c r="N29" i="1"/>
  <c r="M29" i="1"/>
  <c r="N22" i="1"/>
  <c r="M22" i="1"/>
  <c r="N6" i="1"/>
  <c r="M6" i="1"/>
  <c r="N127" i="1"/>
  <c r="M127" i="1"/>
  <c r="N120" i="1"/>
  <c r="M120" i="1"/>
  <c r="N8" i="1"/>
  <c r="M8" i="1"/>
  <c r="N135" i="1"/>
  <c r="M135" i="1"/>
  <c r="M142" i="1"/>
  <c r="N142" i="1"/>
  <c r="M146" i="1"/>
  <c r="N146" i="1"/>
  <c r="N5" i="1"/>
  <c r="M5" i="1"/>
  <c r="M138" i="1"/>
  <c r="N138" i="1"/>
  <c r="N77" i="1"/>
  <c r="M77" i="1"/>
  <c r="N70" i="1"/>
  <c r="M70" i="1"/>
  <c r="N125" i="1"/>
  <c r="M125" i="1"/>
  <c r="N20" i="1"/>
  <c r="M20" i="1"/>
  <c r="N9" i="1"/>
  <c r="M9" i="1"/>
  <c r="M141" i="1"/>
  <c r="N141" i="1"/>
  <c r="N96" i="1"/>
  <c r="M96" i="1"/>
  <c r="N126" i="1"/>
  <c r="M126" i="1"/>
  <c r="N10" i="1"/>
  <c r="M10" i="1"/>
  <c r="N124" i="1"/>
  <c r="M124" i="1"/>
  <c r="N46" i="1"/>
  <c r="M46" i="1"/>
  <c r="N52" i="1"/>
  <c r="M52" i="1"/>
  <c r="N14" i="1"/>
  <c r="M14" i="1"/>
  <c r="N59" i="1"/>
  <c r="M59" i="1"/>
  <c r="N74" i="1"/>
  <c r="M74" i="1"/>
  <c r="N115" i="1"/>
  <c r="M115" i="1"/>
  <c r="N39" i="1"/>
  <c r="M39" i="1"/>
  <c r="N116" i="1"/>
  <c r="M116" i="1"/>
</calcChain>
</file>

<file path=xl/sharedStrings.xml><?xml version="1.0" encoding="utf-8"?>
<sst xmlns="http://schemas.openxmlformats.org/spreadsheetml/2006/main" count="317" uniqueCount="251">
  <si>
    <t>Country</t>
  </si>
  <si>
    <t>US</t>
  </si>
  <si>
    <t>United Kingdom</t>
  </si>
  <si>
    <t>Italy</t>
  </si>
  <si>
    <t>Spain</t>
  </si>
  <si>
    <t>France</t>
  </si>
  <si>
    <t>Brazil</t>
  </si>
  <si>
    <t>Belgium</t>
  </si>
  <si>
    <t>Germany</t>
  </si>
  <si>
    <t>Iran</t>
  </si>
  <si>
    <t>Mexico</t>
  </si>
  <si>
    <t>Canada</t>
  </si>
  <si>
    <t>Netherlands</t>
  </si>
  <si>
    <t>China</t>
  </si>
  <si>
    <t>Turkey</t>
  </si>
  <si>
    <t>India</t>
  </si>
  <si>
    <t>Sweden</t>
  </si>
  <si>
    <t>Russia</t>
  </si>
  <si>
    <t>Peru</t>
  </si>
  <si>
    <t>Ecuador</t>
  </si>
  <si>
    <t>Switzerland</t>
  </si>
  <si>
    <t>Ireland</t>
  </si>
  <si>
    <t>Indonesia</t>
  </si>
  <si>
    <t>Portugal</t>
  </si>
  <si>
    <t>Romania</t>
  </si>
  <si>
    <t>Pakistan</t>
  </si>
  <si>
    <t>Poland</t>
  </si>
  <si>
    <t>Philippines</t>
  </si>
  <si>
    <t>Japan</t>
  </si>
  <si>
    <t>Egypt</t>
  </si>
  <si>
    <t>Colombia</t>
  </si>
  <si>
    <t>Chile</t>
  </si>
  <si>
    <t>Austria</t>
  </si>
  <si>
    <t>Ukraine</t>
  </si>
  <si>
    <t>Algeria</t>
  </si>
  <si>
    <t>Denmark</t>
  </si>
  <si>
    <t>Hungary</t>
  </si>
  <si>
    <t>Bangladesh</t>
  </si>
  <si>
    <t>Dominican Republic</t>
  </si>
  <si>
    <t>Argentina</t>
  </si>
  <si>
    <t>South Africa</t>
  </si>
  <si>
    <t>Saudi Arabia</t>
  </si>
  <si>
    <t>Czechia</t>
  </si>
  <si>
    <t>Finland</t>
  </si>
  <si>
    <t>Panama</t>
  </si>
  <si>
    <t>Israel</t>
  </si>
  <si>
    <t>Korea, South</t>
  </si>
  <si>
    <t>Moldova</t>
  </si>
  <si>
    <t>Bolivia</t>
  </si>
  <si>
    <t>United Arab Emirates</t>
  </si>
  <si>
    <t>Serbia</t>
  </si>
  <si>
    <t>Norway</t>
  </si>
  <si>
    <t>Nigeria</t>
  </si>
  <si>
    <t>Afghanistan</t>
  </si>
  <si>
    <t>Morocco</t>
  </si>
  <si>
    <t>Belarus</t>
  </si>
  <si>
    <t>Honduras</t>
  </si>
  <si>
    <t>Greece</t>
  </si>
  <si>
    <t>Sudan</t>
  </si>
  <si>
    <t>Cameroon</t>
  </si>
  <si>
    <t>Iraq</t>
  </si>
  <si>
    <t>Kuwait</t>
  </si>
  <si>
    <t>Bosnia and Herzegovina</t>
  </si>
  <si>
    <t>Bulgaria</t>
  </si>
  <si>
    <t>Malaysia</t>
  </si>
  <si>
    <t>North Macedonia</t>
  </si>
  <si>
    <t>Luxembourg</t>
  </si>
  <si>
    <t>Slovenia</t>
  </si>
  <si>
    <t>Australia</t>
  </si>
  <si>
    <t>Croatia</t>
  </si>
  <si>
    <t>Cuba</t>
  </si>
  <si>
    <t>Armenia</t>
  </si>
  <si>
    <t>Mali</t>
  </si>
  <si>
    <t>Estonia</t>
  </si>
  <si>
    <t>Congo (Kinshasa)</t>
  </si>
  <si>
    <t>Lithuania</t>
  </si>
  <si>
    <t>Somalia</t>
  </si>
  <si>
    <t>Niger</t>
  </si>
  <si>
    <t>Chad</t>
  </si>
  <si>
    <t>Guatemala</t>
  </si>
  <si>
    <t>Thailand</t>
  </si>
  <si>
    <t>Burkina Faso</t>
  </si>
  <si>
    <t>Andorra</t>
  </si>
  <si>
    <t>Kenya</t>
  </si>
  <si>
    <t>Azerbaijan</t>
  </si>
  <si>
    <t>Tunisia</t>
  </si>
  <si>
    <t>Tajikistan</t>
  </si>
  <si>
    <t>San Marino</t>
  </si>
  <si>
    <t>Sierra Leone</t>
  </si>
  <si>
    <t>Oman</t>
  </si>
  <si>
    <t>Senegal</t>
  </si>
  <si>
    <t>El Salvador</t>
  </si>
  <si>
    <t>Kazakhstan</t>
  </si>
  <si>
    <t>Ghana</t>
  </si>
  <si>
    <t>Albania</t>
  </si>
  <si>
    <t>Cote d'Ivoire</t>
  </si>
  <si>
    <t>Kosovo</t>
  </si>
  <si>
    <t>Slovakia</t>
  </si>
  <si>
    <t>Haiti</t>
  </si>
  <si>
    <t>Liberia</t>
  </si>
  <si>
    <t>Lebanon</t>
  </si>
  <si>
    <t>Qatar</t>
  </si>
  <si>
    <t>Singapore</t>
  </si>
  <si>
    <t>Uruguay</t>
  </si>
  <si>
    <t>Latvia</t>
  </si>
  <si>
    <t>New Zealand</t>
  </si>
  <si>
    <t>Tanzania</t>
  </si>
  <si>
    <t>Guinea</t>
  </si>
  <si>
    <t>Cyprus</t>
  </si>
  <si>
    <t>Nicaragua</t>
  </si>
  <si>
    <t>Congo (Brazzaville)</t>
  </si>
  <si>
    <t>Kyrgyzstan</t>
  </si>
  <si>
    <t>Bahrain</t>
  </si>
  <si>
    <t>Uzbekistan</t>
  </si>
  <si>
    <t>Togo</t>
  </si>
  <si>
    <t>Gabon</t>
  </si>
  <si>
    <t>Georgia</t>
  </si>
  <si>
    <t>Paraguay</t>
  </si>
  <si>
    <t>Equatorial Guinea</t>
  </si>
  <si>
    <t>Djibouti</t>
  </si>
  <si>
    <t>Mauritius</t>
  </si>
  <si>
    <t>Venezuela</t>
  </si>
  <si>
    <t>Costa Rica</t>
  </si>
  <si>
    <t>Iceland</t>
  </si>
  <si>
    <t>Guyana</t>
  </si>
  <si>
    <t>Montenegro</t>
  </si>
  <si>
    <t>Sri Lanka</t>
  </si>
  <si>
    <t>Jamaica</t>
  </si>
  <si>
    <t>Jordan</t>
  </si>
  <si>
    <t>Trinidad and Tobago</t>
  </si>
  <si>
    <t>Sao Tome and Principe</t>
  </si>
  <si>
    <t>South Sudan</t>
  </si>
  <si>
    <t>Zambia</t>
  </si>
  <si>
    <t>Barbados</t>
  </si>
  <si>
    <t>Taiwan*</t>
  </si>
  <si>
    <t>Guinea-Bissau</t>
  </si>
  <si>
    <t>Malta</t>
  </si>
  <si>
    <t>Mauritania</t>
  </si>
  <si>
    <t>Malawi</t>
  </si>
  <si>
    <t>Zimbabwe</t>
  </si>
  <si>
    <t>Monaco</t>
  </si>
  <si>
    <t>Angola</t>
  </si>
  <si>
    <t>Maldives</t>
  </si>
  <si>
    <t>Benin</t>
  </si>
  <si>
    <t>Cabo Verde</t>
  </si>
  <si>
    <t>Nepal</t>
  </si>
  <si>
    <t>Antigua and Barbuda</t>
  </si>
  <si>
    <t>Libya</t>
  </si>
  <si>
    <t>West Bank and Gaza</t>
  </si>
  <si>
    <t>Stdv</t>
  </si>
  <si>
    <t>País</t>
  </si>
  <si>
    <t>CasosConfirmados</t>
  </si>
  <si>
    <t>Muertes</t>
  </si>
  <si>
    <t>Fatalidades/Casos</t>
  </si>
  <si>
    <t>Muertes/100000 hab</t>
  </si>
  <si>
    <t>Población</t>
  </si>
  <si>
    <t>%PobMundial</t>
  </si>
  <si>
    <t>%PobContagiada</t>
  </si>
  <si>
    <t>%MuertesGlobales</t>
  </si>
  <si>
    <t>Pob-Conf%</t>
  </si>
  <si>
    <t>Pob-Muertes%</t>
  </si>
  <si>
    <t>ranking(por pob-muertes)</t>
  </si>
  <si>
    <t>pobranking</t>
  </si>
  <si>
    <t>Pakistán</t>
  </si>
  <si>
    <t>Japón</t>
  </si>
  <si>
    <t>Filipinas</t>
  </si>
  <si>
    <t>Congo</t>
  </si>
  <si>
    <t>Egipto</t>
  </si>
  <si>
    <t>Rusia</t>
  </si>
  <si>
    <t>Tailandia</t>
  </si>
  <si>
    <t>Kenia</t>
  </si>
  <si>
    <t>Sudáfrica</t>
  </si>
  <si>
    <t>Corea del Sur</t>
  </si>
  <si>
    <t>Sudán</t>
  </si>
  <si>
    <t>Afghanistán</t>
  </si>
  <si>
    <t>Uzbekhistán</t>
  </si>
  <si>
    <t>Marruecos</t>
  </si>
  <si>
    <t>Ucrania</t>
  </si>
  <si>
    <t>Argelia</t>
  </si>
  <si>
    <t>Malasia</t>
  </si>
  <si>
    <t>Arabia Saudita</t>
  </si>
  <si>
    <t>Costa de Marfil</t>
  </si>
  <si>
    <t>Taiwan</t>
  </si>
  <si>
    <t>Camerún</t>
  </si>
  <si>
    <t>Polonia</t>
  </si>
  <si>
    <t>Kazajastán</t>
  </si>
  <si>
    <t>Sudán del Sur</t>
  </si>
  <si>
    <t>Haití</t>
  </si>
  <si>
    <t>Jordania</t>
  </si>
  <si>
    <t>Azerbaiján</t>
  </si>
  <si>
    <t>Tajikistán</t>
  </si>
  <si>
    <t>Libia</t>
  </si>
  <si>
    <t>Grecia</t>
  </si>
  <si>
    <t>Líbano</t>
  </si>
  <si>
    <t>Kyrgystán</t>
  </si>
  <si>
    <t>Belarusia</t>
  </si>
  <si>
    <t>Singapur</t>
  </si>
  <si>
    <t>Eslovaquia</t>
  </si>
  <si>
    <t>Emiratos Árabes Unidos</t>
  </si>
  <si>
    <t>Nueva Zelanda</t>
  </si>
  <si>
    <t>Cisjordania y Gaza</t>
  </si>
  <si>
    <t>República Checa</t>
  </si>
  <si>
    <t>Mauricio</t>
  </si>
  <si>
    <t>Omán</t>
  </si>
  <si>
    <t>Croacia</t>
  </si>
  <si>
    <t>Gabón</t>
  </si>
  <si>
    <t>Guinea Ecuatorial</t>
  </si>
  <si>
    <t>Guinea Bissau</t>
  </si>
  <si>
    <t>Lituania</t>
  </si>
  <si>
    <t>Bahrein</t>
  </si>
  <si>
    <t>República Dominicana</t>
  </si>
  <si>
    <t>Trinidad y Tobago</t>
  </si>
  <si>
    <t>Chipre</t>
  </si>
  <si>
    <t>Noruega</t>
  </si>
  <si>
    <t>Maldivas</t>
  </si>
  <si>
    <t>Bosnia y Herzegovina</t>
  </si>
  <si>
    <t>Islandia</t>
  </si>
  <si>
    <t>Santo Tomás y Príncipe</t>
  </si>
  <si>
    <t>Antigua y Barbuda</t>
  </si>
  <si>
    <t>Mónaco</t>
  </si>
  <si>
    <t>Eslovenia</t>
  </si>
  <si>
    <t>Hungría</t>
  </si>
  <si>
    <t>Macedonia del Norte</t>
  </si>
  <si>
    <t>Finlandia</t>
  </si>
  <si>
    <t>Luxemburgo</t>
  </si>
  <si>
    <t>Panamá</t>
  </si>
  <si>
    <t>Rumania</t>
  </si>
  <si>
    <t>Dinamarca</t>
  </si>
  <si>
    <t>Turquía</t>
  </si>
  <si>
    <t>México</t>
  </si>
  <si>
    <t>Irlanda</t>
  </si>
  <si>
    <t>Suiza</t>
  </si>
  <si>
    <t>Perú</t>
  </si>
  <si>
    <t>Irán</t>
  </si>
  <si>
    <t>Suecia</t>
  </si>
  <si>
    <t>Alemania</t>
  </si>
  <si>
    <t>Canadá</t>
  </si>
  <si>
    <t>Holanda</t>
  </si>
  <si>
    <t>Bélgica</t>
  </si>
  <si>
    <t>Brasil</t>
  </si>
  <si>
    <t>Francia</t>
  </si>
  <si>
    <t>España</t>
  </si>
  <si>
    <t>Italia</t>
  </si>
  <si>
    <t>Reino Unido</t>
  </si>
  <si>
    <t>Estados Unidos</t>
  </si>
  <si>
    <t>IngresoPerCapita</t>
  </si>
  <si>
    <t>m/dv</t>
  </si>
  <si>
    <t>muertesvs/m</t>
  </si>
  <si>
    <t>ranking muertesvsm</t>
  </si>
  <si>
    <t>ranking m/dv</t>
  </si>
  <si>
    <t>IngPerCap(Log)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</si>
</sst>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American Typewriter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3" fontId="2" fillId="0" borderId="0" xfId="0" applyNumberFormat="1" applyFont="1" applyFill="1"/>
    <xf numFmtId="3" fontId="2" fillId="0" borderId="0" xfId="1" applyNumberFormat="1" applyFont="1" applyFill="1"/>
    <xf numFmtId="164" fontId="2" fillId="0" borderId="0" xfId="2" applyNumberFormat="1" applyFont="1" applyFill="1"/>
    <xf numFmtId="43" fontId="2" fillId="0" borderId="0" xfId="1" applyFont="1" applyFill="1"/>
    <xf numFmtId="9" fontId="2" fillId="0" borderId="0" xfId="2" applyFont="1" applyFill="1"/>
    <xf numFmtId="10" fontId="2" fillId="0" borderId="0" xfId="2" applyNumberFormat="1" applyFont="1" applyFill="1"/>
    <xf numFmtId="43" fontId="2" fillId="0" borderId="0" xfId="0" applyNumberFormat="1" applyFont="1" applyFill="1"/>
    <xf numFmtId="165" fontId="2" fillId="0" borderId="0" xfId="1" applyNumberFormat="1" applyFont="1" applyFill="1"/>
    <xf numFmtId="43" fontId="2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EA97-A4B3-654B-944D-337572A0CED8}">
  <dimension ref="A1:T154"/>
  <sheetViews>
    <sheetView tabSelected="1" topLeftCell="J1" zoomScale="70" zoomScaleNormal="70" workbookViewId="0">
      <pane xSplit="6060" ySplit="640" topLeftCell="P116" activePane="bottomRight"/>
      <selection pane="topRight" activeCell="C1" sqref="C1"/>
      <selection pane="bottomLeft" activeCell="B149" sqref="B123:B149"/>
      <selection pane="bottomRight" activeCell="P133" sqref="P133"/>
    </sheetView>
  </sheetViews>
  <sheetFormatPr baseColWidth="10" defaultColWidth="34.33203125" defaultRowHeight="24" x14ac:dyDescent="0.3"/>
  <cols>
    <col min="1" max="2" width="34.33203125" style="1"/>
    <col min="3" max="3" width="17" style="1" customWidth="1"/>
    <col min="4" max="4" width="16.6640625" style="1" customWidth="1"/>
    <col min="5" max="5" width="17" style="2" customWidth="1"/>
    <col min="6" max="6" width="14.83203125" style="1" customWidth="1"/>
    <col min="7" max="7" width="20.83203125" style="1" customWidth="1"/>
    <col min="8" max="8" width="26" style="1" customWidth="1"/>
    <col min="9" max="9" width="26.33203125" style="3" customWidth="1"/>
    <col min="10" max="10" width="19.83203125" style="1" customWidth="1"/>
    <col min="11" max="11" width="17.6640625" style="1" customWidth="1"/>
    <col min="12" max="12" width="21.1640625" style="8" customWidth="1"/>
    <col min="13" max="13" width="18.83203125" style="7" customWidth="1"/>
    <col min="14" max="14" width="23.1640625" style="7" customWidth="1"/>
    <col min="15" max="15" width="35.33203125" style="10" customWidth="1"/>
    <col min="16" max="16" width="40.83203125" style="1" customWidth="1"/>
    <col min="17" max="18" width="19.33203125" style="1" customWidth="1"/>
    <col min="19" max="19" width="21.83203125" style="1" customWidth="1"/>
    <col min="20" max="16384" width="34.33203125" style="1"/>
  </cols>
  <sheetData>
    <row r="1" spans="1:20" x14ac:dyDescent="0.3">
      <c r="A1" s="1" t="s">
        <v>0</v>
      </c>
      <c r="B1" s="1" t="s">
        <v>150</v>
      </c>
      <c r="C1" s="1" t="s">
        <v>151</v>
      </c>
      <c r="D1" s="1" t="s">
        <v>152</v>
      </c>
      <c r="E1" s="2" t="s">
        <v>153</v>
      </c>
      <c r="F1" s="1" t="s">
        <v>154</v>
      </c>
      <c r="G1" s="1" t="s">
        <v>247</v>
      </c>
      <c r="H1" s="1" t="s">
        <v>246</v>
      </c>
      <c r="I1" s="3" t="s">
        <v>155</v>
      </c>
      <c r="J1" s="1" t="s">
        <v>156</v>
      </c>
      <c r="K1" s="1" t="s">
        <v>157</v>
      </c>
      <c r="L1" s="8" t="s">
        <v>158</v>
      </c>
      <c r="M1" s="7" t="s">
        <v>159</v>
      </c>
      <c r="N1" s="7" t="s">
        <v>160</v>
      </c>
      <c r="O1" s="10" t="s">
        <v>248</v>
      </c>
      <c r="P1" s="1" t="s">
        <v>161</v>
      </c>
      <c r="Q1" s="1" t="s">
        <v>162</v>
      </c>
      <c r="R1" s="1" t="s">
        <v>249</v>
      </c>
      <c r="S1" s="1" t="s">
        <v>245</v>
      </c>
      <c r="T1" s="1" t="s">
        <v>250</v>
      </c>
    </row>
    <row r="2" spans="1:20" x14ac:dyDescent="0.3">
      <c r="A2" s="1" t="s">
        <v>13</v>
      </c>
      <c r="B2" s="1" t="s">
        <v>13</v>
      </c>
      <c r="C2" s="3">
        <v>84095</v>
      </c>
      <c r="D2" s="3">
        <v>4638</v>
      </c>
      <c r="E2" s="2">
        <v>5.5E-2</v>
      </c>
      <c r="F2" s="1">
        <v>0.33</v>
      </c>
      <c r="G2" s="9">
        <f>F2/$F$151</f>
        <v>6.7694287272442547E-2</v>
      </c>
      <c r="H2" s="9">
        <f>F2/F$154</f>
        <v>2.0120921552344514E-2</v>
      </c>
      <c r="I2" s="4">
        <f>D2/(F2/100000)</f>
        <v>1405454545.4545455</v>
      </c>
      <c r="J2" s="5">
        <f>I2/$I$151</f>
        <v>0.19861290659300102</v>
      </c>
      <c r="K2" s="5">
        <f>C2/C$151</f>
        <v>1.5566535253357185E-2</v>
      </c>
      <c r="L2" s="8">
        <f>D2/D$151</f>
        <v>1.3444959154921412E-2</v>
      </c>
      <c r="M2" s="5">
        <f>J2-K2</f>
        <v>0.18304637133964383</v>
      </c>
      <c r="N2" s="5">
        <f>J2-L2</f>
        <v>0.1851679474380796</v>
      </c>
      <c r="O2" s="10">
        <v>40</v>
      </c>
      <c r="P2" s="1">
        <v>1</v>
      </c>
      <c r="Q2" s="1">
        <v>1</v>
      </c>
      <c r="R2" s="1">
        <v>40</v>
      </c>
      <c r="S2" s="11">
        <v>3198.8666400000002</v>
      </c>
      <c r="T2" s="1">
        <f>LN(S2)</f>
        <v>8.0705518510530396</v>
      </c>
    </row>
    <row r="3" spans="1:20" x14ac:dyDescent="0.3">
      <c r="A3" s="1" t="s">
        <v>15</v>
      </c>
      <c r="B3" s="1" t="s">
        <v>15</v>
      </c>
      <c r="C3" s="3">
        <v>138536</v>
      </c>
      <c r="D3" s="3">
        <v>4024</v>
      </c>
      <c r="E3" s="2">
        <v>2.9000000000000001E-2</v>
      </c>
      <c r="F3" s="1">
        <v>0.3</v>
      </c>
      <c r="G3" s="9">
        <f>F3/$F$151</f>
        <v>6.1540261156765953E-2</v>
      </c>
      <c r="H3" s="9">
        <f>F3/F$154</f>
        <v>1.8291746865767736E-2</v>
      </c>
      <c r="I3" s="4">
        <f>D3/(F3/100000)</f>
        <v>1341333333.3333333</v>
      </c>
      <c r="J3" s="5">
        <f>I3/$I$151</f>
        <v>0.18955156743062951</v>
      </c>
      <c r="K3" s="5">
        <f>C3/C$151</f>
        <v>2.5643920897307701E-2</v>
      </c>
      <c r="L3" s="8">
        <f>D3/D$151</f>
        <v>1.1665052962355274E-2</v>
      </c>
      <c r="M3" s="5">
        <f>J3-K3</f>
        <v>0.16390764653332179</v>
      </c>
      <c r="N3" s="5">
        <f>J3-L3</f>
        <v>0.17788651446827425</v>
      </c>
      <c r="O3" s="10">
        <v>34</v>
      </c>
      <c r="P3" s="1">
        <v>2</v>
      </c>
      <c r="Q3" s="1">
        <v>2</v>
      </c>
      <c r="R3" s="1">
        <v>34</v>
      </c>
      <c r="S3" s="11">
        <v>3189.35581</v>
      </c>
      <c r="T3" s="1">
        <f>LN(S3)</f>
        <v>8.067574234947303</v>
      </c>
    </row>
    <row r="4" spans="1:20" x14ac:dyDescent="0.3">
      <c r="A4" s="1" t="s">
        <v>22</v>
      </c>
      <c r="B4" s="1" t="s">
        <v>22</v>
      </c>
      <c r="C4" s="3">
        <v>22271</v>
      </c>
      <c r="D4" s="3">
        <v>1372</v>
      </c>
      <c r="E4" s="2">
        <v>6.2E-2</v>
      </c>
      <c r="F4" s="1">
        <v>0.51</v>
      </c>
      <c r="G4" s="9">
        <f>F4/$F$151</f>
        <v>0.10461844396650212</v>
      </c>
      <c r="H4" s="9">
        <f>F4/F$154</f>
        <v>3.1095969671805154E-2</v>
      </c>
      <c r="I4" s="4">
        <f>D4/(F4/100000)</f>
        <v>269019607.84313726</v>
      </c>
      <c r="J4" s="5">
        <f>I4/$I$151</f>
        <v>3.8016715956441308E-2</v>
      </c>
      <c r="K4" s="5">
        <f>C4/C$151</f>
        <v>4.1225079568050164E-3</v>
      </c>
      <c r="L4" s="8">
        <f>D4/D$151</f>
        <v>3.977249668079383E-3</v>
      </c>
      <c r="M4" s="5">
        <f>J4-K4</f>
        <v>3.3894207999636293E-2</v>
      </c>
      <c r="N4" s="5">
        <f>J4-L4</f>
        <v>3.4039466288361922E-2</v>
      </c>
      <c r="O4" s="10">
        <v>54</v>
      </c>
      <c r="P4" s="1">
        <v>3</v>
      </c>
      <c r="Q4" s="1">
        <v>4</v>
      </c>
      <c r="R4" s="1">
        <v>54</v>
      </c>
      <c r="S4" s="11">
        <v>2028.89689</v>
      </c>
      <c r="T4" s="1">
        <f>LN(S4)</f>
        <v>7.6152475203975163</v>
      </c>
    </row>
    <row r="5" spans="1:20" x14ac:dyDescent="0.3">
      <c r="A5" s="1" t="s">
        <v>25</v>
      </c>
      <c r="B5" s="1" t="s">
        <v>163</v>
      </c>
      <c r="C5" s="3">
        <v>54601</v>
      </c>
      <c r="D5" s="3">
        <v>1133</v>
      </c>
      <c r="E5" s="2">
        <v>2.1000000000000001E-2</v>
      </c>
      <c r="F5" s="1">
        <v>0.53</v>
      </c>
      <c r="G5" s="9">
        <f>F5/$F$151</f>
        <v>0.10872112804361986</v>
      </c>
      <c r="H5" s="9">
        <f>F5/F$154</f>
        <v>3.2315419462856342E-2</v>
      </c>
      <c r="I5" s="4">
        <f>D5/(F5/100000)</f>
        <v>213773584.90566036</v>
      </c>
      <c r="J5" s="5">
        <f>I5/$I$151</f>
        <v>3.0209581084094942E-2</v>
      </c>
      <c r="K5" s="5">
        <f>C5/C$151</f>
        <v>1.0107002691819439E-2</v>
      </c>
      <c r="L5" s="8">
        <f>D5/D$151</f>
        <v>3.2844197331880032E-3</v>
      </c>
      <c r="M5" s="5">
        <f>J5-K5</f>
        <v>2.0102578392275503E-2</v>
      </c>
      <c r="N5" s="5">
        <f>J5-L5</f>
        <v>2.6925161350906938E-2</v>
      </c>
      <c r="O5" s="10">
        <v>59</v>
      </c>
      <c r="P5" s="1">
        <v>4</v>
      </c>
      <c r="Q5" s="1">
        <v>5</v>
      </c>
      <c r="R5" s="1">
        <v>59</v>
      </c>
      <c r="S5" s="11">
        <v>7235.0281199999999</v>
      </c>
      <c r="T5" s="1">
        <f>LN(S5)</f>
        <v>8.8866895257200902</v>
      </c>
    </row>
    <row r="6" spans="1:20" x14ac:dyDescent="0.3">
      <c r="A6" s="1" t="s">
        <v>52</v>
      </c>
      <c r="B6" s="1" t="s">
        <v>52</v>
      </c>
      <c r="C6" s="3">
        <v>7839</v>
      </c>
      <c r="D6" s="1">
        <v>226</v>
      </c>
      <c r="E6" s="2">
        <v>2.9000000000000001E-2</v>
      </c>
      <c r="F6" s="1">
        <v>0.12</v>
      </c>
      <c r="G6" s="9">
        <f>F6/$F$151</f>
        <v>2.461610446270638E-2</v>
      </c>
      <c r="H6" s="9">
        <f>F6/F$154</f>
        <v>7.3166987463070951E-3</v>
      </c>
      <c r="I6" s="4">
        <f>D6/(F6/100000)</f>
        <v>188333333.33333334</v>
      </c>
      <c r="J6" s="5">
        <f>I6/$I$151</f>
        <v>2.6614472067173382E-2</v>
      </c>
      <c r="K6" s="5">
        <f>C6/C$151</f>
        <v>1.451050239028087E-3</v>
      </c>
      <c r="L6" s="8">
        <f>D6/D$151</f>
        <v>6.5514462462532106E-4</v>
      </c>
      <c r="M6" s="5">
        <f>J6-K6</f>
        <v>2.5163421828145294E-2</v>
      </c>
      <c r="N6" s="5">
        <f>J6-L6</f>
        <v>2.5959327442548061E-2</v>
      </c>
      <c r="O6" s="10">
        <v>20</v>
      </c>
      <c r="P6" s="1">
        <v>5</v>
      </c>
      <c r="Q6" s="1">
        <v>7</v>
      </c>
      <c r="R6" s="1">
        <v>20</v>
      </c>
      <c r="S6" s="11">
        <v>24050.7575</v>
      </c>
      <c r="T6" s="1">
        <f>LN(S6)</f>
        <v>10.087921771919389</v>
      </c>
    </row>
    <row r="7" spans="1:20" x14ac:dyDescent="0.3">
      <c r="A7" s="1" t="s">
        <v>37</v>
      </c>
      <c r="B7" s="1" t="s">
        <v>37</v>
      </c>
      <c r="C7" s="3">
        <v>33610</v>
      </c>
      <c r="D7" s="1">
        <v>480</v>
      </c>
      <c r="E7" s="2">
        <v>1.4E-2</v>
      </c>
      <c r="F7" s="1">
        <v>0.3</v>
      </c>
      <c r="G7" s="9">
        <f>F7/$F$151</f>
        <v>6.1540261156765953E-2</v>
      </c>
      <c r="H7" s="9">
        <f>F7/F$154</f>
        <v>1.8291746865767736E-2</v>
      </c>
      <c r="I7" s="4">
        <f>D7/(F7/100000)</f>
        <v>160000000</v>
      </c>
      <c r="J7" s="5">
        <f>I7/$I$151</f>
        <v>2.26105249420234E-2</v>
      </c>
      <c r="K7" s="5">
        <f>C7/C$151</f>
        <v>6.221431117965812E-3</v>
      </c>
      <c r="L7" s="8">
        <f>D7/D$151</f>
        <v>1.3914576098236907E-3</v>
      </c>
      <c r="M7" s="5">
        <f>J7-K7</f>
        <v>1.6389093824057586E-2</v>
      </c>
      <c r="N7" s="5">
        <f>J7-L7</f>
        <v>2.121906733219971E-2</v>
      </c>
      <c r="O7" s="10">
        <v>35</v>
      </c>
      <c r="P7" s="1">
        <v>6</v>
      </c>
      <c r="Q7" s="1">
        <v>8</v>
      </c>
      <c r="R7" s="1">
        <v>35</v>
      </c>
      <c r="S7" s="11">
        <v>4344.6309499999998</v>
      </c>
      <c r="T7" s="1">
        <f>LN(S7)</f>
        <v>8.3766960973833058</v>
      </c>
    </row>
    <row r="8" spans="1:20" x14ac:dyDescent="0.3">
      <c r="A8" s="1" t="s">
        <v>28</v>
      </c>
      <c r="B8" s="1" t="s">
        <v>164</v>
      </c>
      <c r="C8" s="3">
        <v>16550</v>
      </c>
      <c r="D8" s="1">
        <v>820</v>
      </c>
      <c r="E8" s="2">
        <v>0.05</v>
      </c>
      <c r="F8" s="1">
        <v>0.65</v>
      </c>
      <c r="G8" s="9">
        <f>F8/$F$151</f>
        <v>0.13333723250632623</v>
      </c>
      <c r="H8" s="9">
        <f>F8/F$154</f>
        <v>3.9632118209163431E-2</v>
      </c>
      <c r="I8" s="4">
        <f>D8/(F8/100000)</f>
        <v>126153846.15384614</v>
      </c>
      <c r="J8" s="5">
        <f>I8/$I$151</f>
        <v>1.7827529281210758E-2</v>
      </c>
      <c r="K8" s="5">
        <f>C8/C$151</f>
        <v>3.0635133889418088E-3</v>
      </c>
      <c r="L8" s="8">
        <f>D8/D$151</f>
        <v>2.3770734167821383E-3</v>
      </c>
      <c r="M8" s="5">
        <f>J8-K8</f>
        <v>1.4764015892268948E-2</v>
      </c>
      <c r="N8" s="5">
        <f>J8-L8</f>
        <v>1.5450455864428619E-2</v>
      </c>
      <c r="O8" s="10">
        <v>68</v>
      </c>
      <c r="P8" s="1">
        <v>7</v>
      </c>
      <c r="Q8" s="1">
        <v>11</v>
      </c>
      <c r="R8" s="1">
        <v>68</v>
      </c>
      <c r="S8" s="11">
        <v>43004.948600000003</v>
      </c>
      <c r="T8" s="1">
        <f>LN(S8)</f>
        <v>10.669070471775006</v>
      </c>
    </row>
    <row r="9" spans="1:20" x14ac:dyDescent="0.3">
      <c r="A9" s="1" t="s">
        <v>27</v>
      </c>
      <c r="B9" s="1" t="s">
        <v>165</v>
      </c>
      <c r="C9" s="3">
        <v>14035</v>
      </c>
      <c r="D9" s="1">
        <v>868</v>
      </c>
      <c r="E9" s="2">
        <v>6.2E-2</v>
      </c>
      <c r="F9" s="1">
        <v>0.81</v>
      </c>
      <c r="G9" s="9">
        <f>F9/$F$151</f>
        <v>0.16615870512326808</v>
      </c>
      <c r="H9" s="9">
        <f>F9/F$154</f>
        <v>4.9387716537572894E-2</v>
      </c>
      <c r="I9" s="4">
        <f>D9/(F9/100000)</f>
        <v>107160493.82716049</v>
      </c>
      <c r="J9" s="5">
        <f>I9/$I$151</f>
        <v>1.5143468865490981E-2</v>
      </c>
      <c r="K9" s="5">
        <f>C9/C$151</f>
        <v>2.5979704177521625E-3</v>
      </c>
      <c r="L9" s="8">
        <f>D9/D$151</f>
        <v>2.5162191777645072E-3</v>
      </c>
      <c r="M9" s="5">
        <f>J9-K9</f>
        <v>1.2545498447738819E-2</v>
      </c>
      <c r="N9" s="5">
        <f>J9-L9</f>
        <v>1.2627249687726473E-2</v>
      </c>
      <c r="O9" s="10">
        <v>76</v>
      </c>
      <c r="P9" s="1">
        <v>8</v>
      </c>
      <c r="Q9" s="1">
        <v>12</v>
      </c>
      <c r="R9" s="1">
        <v>76</v>
      </c>
      <c r="S9" s="11">
        <v>23078.573499999999</v>
      </c>
      <c r="T9" s="1">
        <f>LN(S9)</f>
        <v>10.046659911952821</v>
      </c>
    </row>
    <row r="10" spans="1:20" x14ac:dyDescent="0.3">
      <c r="A10" s="1" t="s">
        <v>74</v>
      </c>
      <c r="B10" s="1" t="s">
        <v>166</v>
      </c>
      <c r="C10" s="3">
        <v>2141</v>
      </c>
      <c r="D10" s="1">
        <v>63</v>
      </c>
      <c r="E10" s="2">
        <v>2.9000000000000001E-2</v>
      </c>
      <c r="F10" s="1">
        <v>7.0000000000000007E-2</v>
      </c>
      <c r="G10" s="9">
        <f>F10/$F$151</f>
        <v>1.4359394269912057E-2</v>
      </c>
      <c r="H10" s="9">
        <f>F10/F$154</f>
        <v>4.268074268679139E-3</v>
      </c>
      <c r="I10" s="4">
        <f>D10/(F10/100000)</f>
        <v>89999999.999999985</v>
      </c>
      <c r="J10" s="5">
        <f>I10/$I$151</f>
        <v>1.2718420279888161E-2</v>
      </c>
      <c r="K10" s="5">
        <f>C10/C$151</f>
        <v>3.9631312179603704E-4</v>
      </c>
      <c r="L10" s="8">
        <f>D10/D$151</f>
        <v>1.826288112893594E-4</v>
      </c>
      <c r="M10" s="5">
        <f>J10-K10</f>
        <v>1.2322107158092123E-2</v>
      </c>
      <c r="N10" s="5">
        <f>J10-L10</f>
        <v>1.2535791468598801E-2</v>
      </c>
      <c r="O10" s="10">
        <v>13</v>
      </c>
      <c r="P10" s="1">
        <v>9</v>
      </c>
      <c r="Q10" s="1">
        <v>14</v>
      </c>
      <c r="R10" s="1">
        <v>13</v>
      </c>
      <c r="S10" s="11">
        <v>4634.6813400000001</v>
      </c>
      <c r="T10" s="1">
        <f>LN(S10)</f>
        <v>8.4413227248274492</v>
      </c>
    </row>
    <row r="11" spans="1:20" x14ac:dyDescent="0.3">
      <c r="A11" s="1" t="s">
        <v>29</v>
      </c>
      <c r="B11" s="1" t="s">
        <v>167</v>
      </c>
      <c r="C11" s="3">
        <v>17265</v>
      </c>
      <c r="D11" s="1">
        <v>764</v>
      </c>
      <c r="E11" s="2">
        <v>4.3999999999999997E-2</v>
      </c>
      <c r="F11" s="1">
        <v>0.78</v>
      </c>
      <c r="G11" s="9">
        <f>F11/$F$151</f>
        <v>0.16000467900759149</v>
      </c>
      <c r="H11" s="9">
        <f>F11/F$154</f>
        <v>4.7558541850996117E-2</v>
      </c>
      <c r="I11" s="4">
        <f>D11/(F11/100000)</f>
        <v>97948717.948717952</v>
      </c>
      <c r="J11" s="5">
        <f>I11/$I$151</f>
        <v>1.384169956386689E-2</v>
      </c>
      <c r="K11" s="5">
        <f>C11/C$151</f>
        <v>3.195864571606062E-3</v>
      </c>
      <c r="L11" s="8">
        <f>D11/D$151</f>
        <v>2.2147366956360411E-3</v>
      </c>
      <c r="M11" s="5">
        <f>J11-K11</f>
        <v>1.0645834992260827E-2</v>
      </c>
      <c r="N11" s="5">
        <f>J11-L11</f>
        <v>1.1626962868230849E-2</v>
      </c>
      <c r="O11" s="10">
        <v>73</v>
      </c>
      <c r="P11" s="1">
        <v>10</v>
      </c>
      <c r="Q11" s="1">
        <v>13</v>
      </c>
      <c r="R11" s="1">
        <v>73</v>
      </c>
      <c r="S11" s="11">
        <v>54111.972199999997</v>
      </c>
      <c r="T11" s="1">
        <f>LN(S11)</f>
        <v>10.898810737948914</v>
      </c>
    </row>
    <row r="12" spans="1:20" x14ac:dyDescent="0.3">
      <c r="A12" s="1" t="s">
        <v>17</v>
      </c>
      <c r="B12" s="1" t="s">
        <v>168</v>
      </c>
      <c r="C12" s="3">
        <v>344481</v>
      </c>
      <c r="D12" s="3">
        <v>3541</v>
      </c>
      <c r="E12" s="2">
        <v>0.01</v>
      </c>
      <c r="F12" s="1">
        <v>2.4500000000000002</v>
      </c>
      <c r="G12" s="9">
        <f>F12/$F$151</f>
        <v>0.50257879944692196</v>
      </c>
      <c r="H12" s="9">
        <f>F12/F$154</f>
        <v>0.14938259940376988</v>
      </c>
      <c r="I12" s="4">
        <f>D12/(F12/100000)</f>
        <v>144530612.24489793</v>
      </c>
      <c r="J12" s="5">
        <f>I12/$I$151</f>
        <v>2.0424456331557359E-2</v>
      </c>
      <c r="K12" s="5">
        <f>C12/C$151</f>
        <v>6.3765689168342188E-2</v>
      </c>
      <c r="L12" s="8">
        <f>D12/D$151</f>
        <v>1.0264898742470186E-2</v>
      </c>
      <c r="M12" s="5">
        <f>J12-K12</f>
        <v>-4.3341232836784829E-2</v>
      </c>
      <c r="N12" s="5">
        <f>J12-L12</f>
        <v>1.0159557589087173E-2</v>
      </c>
      <c r="O12" s="10">
        <v>101</v>
      </c>
      <c r="P12" s="1">
        <v>11</v>
      </c>
      <c r="Q12" s="1">
        <v>9</v>
      </c>
      <c r="R12" s="1">
        <v>101</v>
      </c>
      <c r="S12" s="11">
        <v>18545.099999999999</v>
      </c>
      <c r="T12" s="1">
        <f>LN(S12)</f>
        <v>9.8279608821981803</v>
      </c>
    </row>
    <row r="13" spans="1:20" x14ac:dyDescent="0.3">
      <c r="A13" s="1" t="s">
        <v>80</v>
      </c>
      <c r="B13" s="1" t="s">
        <v>169</v>
      </c>
      <c r="C13" s="3">
        <v>3040</v>
      </c>
      <c r="D13" s="1">
        <v>56</v>
      </c>
      <c r="E13" s="2">
        <v>1.7999999999999999E-2</v>
      </c>
      <c r="F13" s="1">
        <v>0.08</v>
      </c>
      <c r="G13" s="9">
        <f>F13/$F$151</f>
        <v>1.6410736308470921E-2</v>
      </c>
      <c r="H13" s="9">
        <f>F13/F$154</f>
        <v>4.87779916420473E-3</v>
      </c>
      <c r="I13" s="4">
        <f>D13/(F13/100000)</f>
        <v>70000000</v>
      </c>
      <c r="J13" s="5">
        <f>I13/$I$151</f>
        <v>9.8921046621352378E-3</v>
      </c>
      <c r="K13" s="5">
        <f>C13/C$151</f>
        <v>5.6272390950955274E-4</v>
      </c>
      <c r="L13" s="8">
        <f>D13/D$151</f>
        <v>1.6233672114609725E-4</v>
      </c>
      <c r="M13" s="5">
        <f>J13-K13</f>
        <v>9.3293807526256857E-3</v>
      </c>
      <c r="N13" s="5">
        <f>J13-L13</f>
        <v>9.7297679409891411E-3</v>
      </c>
      <c r="O13" s="10">
        <v>16</v>
      </c>
      <c r="P13" s="1">
        <v>12</v>
      </c>
      <c r="Q13" s="1">
        <v>18</v>
      </c>
      <c r="R13" s="1">
        <v>16</v>
      </c>
      <c r="S13" s="11">
        <v>11238.690399999999</v>
      </c>
      <c r="T13" s="1">
        <f>LN(S13)</f>
        <v>9.3271176042040622</v>
      </c>
    </row>
    <row r="14" spans="1:20" x14ac:dyDescent="0.3">
      <c r="A14" s="1" t="s">
        <v>106</v>
      </c>
      <c r="B14" s="1" t="s">
        <v>106</v>
      </c>
      <c r="C14" s="1">
        <v>509</v>
      </c>
      <c r="D14" s="1">
        <v>21</v>
      </c>
      <c r="E14" s="2">
        <v>4.1000000000000002E-2</v>
      </c>
      <c r="F14" s="1">
        <v>0.04</v>
      </c>
      <c r="G14" s="9">
        <f>F14/$F$151</f>
        <v>8.2053681542354606E-3</v>
      </c>
      <c r="H14" s="9">
        <f>F14/F$154</f>
        <v>2.438899582102365E-3</v>
      </c>
      <c r="I14" s="4">
        <f>D14/(F14/100000)</f>
        <v>52500000</v>
      </c>
      <c r="J14" s="5">
        <f>I14/$I$151</f>
        <v>7.4190784966014283E-3</v>
      </c>
      <c r="K14" s="5">
        <f>C14/C$151</f>
        <v>9.4219233533013931E-5</v>
      </c>
      <c r="L14" s="8">
        <f>D14/D$151</f>
        <v>6.0876270429786472E-5</v>
      </c>
      <c r="M14" s="5">
        <f>J14-K14</f>
        <v>7.3248592630684147E-3</v>
      </c>
      <c r="N14" s="5">
        <f>J14-L14</f>
        <v>7.3582022261716416E-3</v>
      </c>
      <c r="O14" s="10">
        <v>8</v>
      </c>
      <c r="P14" s="1">
        <v>13</v>
      </c>
      <c r="Q14" s="1">
        <v>23</v>
      </c>
      <c r="R14" s="1">
        <v>8</v>
      </c>
      <c r="S14" s="11">
        <v>30074.7412</v>
      </c>
      <c r="T14" s="1">
        <f>LN(S14)</f>
        <v>10.311440935652072</v>
      </c>
    </row>
    <row r="15" spans="1:20" x14ac:dyDescent="0.3">
      <c r="A15" s="1" t="s">
        <v>83</v>
      </c>
      <c r="B15" s="1" t="s">
        <v>170</v>
      </c>
      <c r="C15" s="3">
        <v>1214</v>
      </c>
      <c r="D15" s="1">
        <v>51</v>
      </c>
      <c r="E15" s="2">
        <v>4.2000000000000003E-2</v>
      </c>
      <c r="F15" s="1">
        <v>0.1</v>
      </c>
      <c r="G15" s="9">
        <f>F15/$F$151</f>
        <v>2.0513420385588652E-2</v>
      </c>
      <c r="H15" s="9">
        <f>F15/F$154</f>
        <v>6.097248955255913E-3</v>
      </c>
      <c r="I15" s="4">
        <f>D15/(F15/100000)</f>
        <v>51000000</v>
      </c>
      <c r="J15" s="5">
        <f>I15/$I$151</f>
        <v>7.2071048252699589E-3</v>
      </c>
      <c r="K15" s="5">
        <f>C15/C$151</f>
        <v>2.2471935070545956E-4</v>
      </c>
      <c r="L15" s="8">
        <f>D15/D$151</f>
        <v>1.4784237104376713E-4</v>
      </c>
      <c r="M15" s="5">
        <f>J15-K15</f>
        <v>6.9823854745644995E-3</v>
      </c>
      <c r="N15" s="5">
        <f>J15-L15</f>
        <v>7.0592624542261916E-3</v>
      </c>
      <c r="O15" s="10">
        <v>18</v>
      </c>
      <c r="P15" s="1">
        <v>14</v>
      </c>
      <c r="Q15" s="1">
        <v>25</v>
      </c>
      <c r="R15" s="1">
        <v>18</v>
      </c>
      <c r="S15" s="11">
        <v>22927.7444</v>
      </c>
      <c r="T15" s="1">
        <f>LN(S15)</f>
        <v>10.040103002064432</v>
      </c>
    </row>
    <row r="16" spans="1:20" x14ac:dyDescent="0.3">
      <c r="A16" s="1" t="s">
        <v>40</v>
      </c>
      <c r="B16" s="1" t="s">
        <v>171</v>
      </c>
      <c r="C16" s="3">
        <v>22583</v>
      </c>
      <c r="D16" s="1">
        <v>429</v>
      </c>
      <c r="E16" s="2">
        <v>1.9E-2</v>
      </c>
      <c r="F16" s="1">
        <v>0.74</v>
      </c>
      <c r="G16" s="9">
        <f>F16/$F$151</f>
        <v>0.15179931085335602</v>
      </c>
      <c r="H16" s="9">
        <f>F16/F$154</f>
        <v>4.5119642268893756E-2</v>
      </c>
      <c r="I16" s="4">
        <f>D16/(F16/100000)</f>
        <v>57972972.972972974</v>
      </c>
      <c r="J16" s="5">
        <f>I16/$I$151</f>
        <v>8.1924959460540868E-3</v>
      </c>
      <c r="K16" s="5">
        <f>C16/C$151</f>
        <v>4.1802612001494181E-3</v>
      </c>
      <c r="L16" s="8">
        <f>D16/D$151</f>
        <v>1.2436152387799236E-3</v>
      </c>
      <c r="M16" s="5">
        <f>J16-K16</f>
        <v>4.0122347459046687E-3</v>
      </c>
      <c r="N16" s="5">
        <f>J16-L16</f>
        <v>6.948880707274163E-3</v>
      </c>
      <c r="O16" s="10">
        <v>71</v>
      </c>
      <c r="P16" s="1">
        <v>15</v>
      </c>
      <c r="Q16" s="1">
        <v>22</v>
      </c>
      <c r="R16" s="1">
        <v>71</v>
      </c>
      <c r="S16" s="11">
        <v>901.95405200000005</v>
      </c>
      <c r="T16" s="1">
        <f>LN(S16)</f>
        <v>6.8045635786320933</v>
      </c>
    </row>
    <row r="17" spans="1:20" x14ac:dyDescent="0.3">
      <c r="A17" s="1" t="s">
        <v>46</v>
      </c>
      <c r="B17" s="1" t="s">
        <v>172</v>
      </c>
      <c r="C17" s="3">
        <v>11206</v>
      </c>
      <c r="D17" s="1">
        <v>267</v>
      </c>
      <c r="E17" s="2">
        <v>2.4E-2</v>
      </c>
      <c r="F17" s="1">
        <v>0.52</v>
      </c>
      <c r="G17" s="9">
        <f>F17/$F$151</f>
        <v>0.10666978600506098</v>
      </c>
      <c r="H17" s="9">
        <f>F17/F$154</f>
        <v>3.1705694567330744E-2</v>
      </c>
      <c r="I17" s="4">
        <f>D17/(F17/100000)</f>
        <v>51346153.846153848</v>
      </c>
      <c r="J17" s="5">
        <f>I17/$I$151</f>
        <v>7.2560218263464527E-3</v>
      </c>
      <c r="K17" s="5">
        <f>C17/C$151</f>
        <v>2.0743039901197527E-3</v>
      </c>
      <c r="L17" s="8">
        <f>D17/D$151</f>
        <v>7.7399829546442801E-4</v>
      </c>
      <c r="M17" s="5">
        <f>J17-K17</f>
        <v>5.1817178362266996E-3</v>
      </c>
      <c r="N17" s="5">
        <f>J17-L17</f>
        <v>6.4820235308820249E-3</v>
      </c>
      <c r="O17" s="10">
        <v>57</v>
      </c>
      <c r="P17" s="1">
        <v>16</v>
      </c>
      <c r="Q17" s="1">
        <v>24</v>
      </c>
      <c r="R17" s="1">
        <v>57</v>
      </c>
      <c r="S17" s="11">
        <v>7233.9958699999997</v>
      </c>
      <c r="T17" s="1">
        <f>LN(S17)</f>
        <v>8.8865468415967577</v>
      </c>
    </row>
    <row r="18" spans="1:20" x14ac:dyDescent="0.3">
      <c r="A18" s="1" t="s">
        <v>141</v>
      </c>
      <c r="B18" s="1" t="s">
        <v>141</v>
      </c>
      <c r="C18" s="1">
        <v>69</v>
      </c>
      <c r="D18" s="1">
        <v>4</v>
      </c>
      <c r="E18" s="2">
        <v>5.8000000000000003E-2</v>
      </c>
      <c r="F18" s="1">
        <v>0.01</v>
      </c>
      <c r="G18" s="9">
        <f>F18/$F$151</f>
        <v>2.0513420385588651E-3</v>
      </c>
      <c r="H18" s="9">
        <f>F18/F$154</f>
        <v>6.0972489552559126E-4</v>
      </c>
      <c r="I18" s="4">
        <f>D18/(F18/100000)</f>
        <v>40000000</v>
      </c>
      <c r="J18" s="5">
        <f>I18/$I$151</f>
        <v>5.65263123550585E-3</v>
      </c>
      <c r="K18" s="5">
        <f>C18/C$151</f>
        <v>1.2772351893473401E-5</v>
      </c>
      <c r="L18" s="8">
        <f>D18/D$151</f>
        <v>1.1595480081864089E-5</v>
      </c>
      <c r="M18" s="5">
        <f>J18-K18</f>
        <v>5.639858883612377E-3</v>
      </c>
      <c r="N18" s="5">
        <f>J18-L18</f>
        <v>5.6410357554239864E-3</v>
      </c>
      <c r="O18" s="10">
        <v>1</v>
      </c>
      <c r="P18" s="1">
        <v>17</v>
      </c>
      <c r="Q18" s="1">
        <v>32</v>
      </c>
      <c r="R18" s="1">
        <v>1</v>
      </c>
      <c r="S18" s="11">
        <v>48494.551399999997</v>
      </c>
      <c r="T18" s="1">
        <f>LN(S18)</f>
        <v>10.789206728346668</v>
      </c>
    </row>
    <row r="19" spans="1:20" x14ac:dyDescent="0.3">
      <c r="A19" s="1" t="s">
        <v>58</v>
      </c>
      <c r="B19" s="1" t="s">
        <v>173</v>
      </c>
      <c r="C19" s="3">
        <v>3820</v>
      </c>
      <c r="D19" s="1">
        <v>165</v>
      </c>
      <c r="E19" s="2">
        <v>4.2999999999999997E-2</v>
      </c>
      <c r="F19" s="1">
        <v>0.39</v>
      </c>
      <c r="G19" s="9">
        <f>F19/$F$151</f>
        <v>8.0002339503795747E-2</v>
      </c>
      <c r="H19" s="9">
        <f>F19/F$154</f>
        <v>2.3779270925498058E-2</v>
      </c>
      <c r="I19" s="4">
        <f>D19/(F19/100000)</f>
        <v>42307692.307692312</v>
      </c>
      <c r="J19" s="5">
        <f>I19/$I$151</f>
        <v>5.9787445760158039E-3</v>
      </c>
      <c r="K19" s="5">
        <f>C19/C$151</f>
        <v>7.0710701787055649E-4</v>
      </c>
      <c r="L19" s="8">
        <f>D19/D$151</f>
        <v>4.7831355337689369E-4</v>
      </c>
      <c r="M19" s="5">
        <f>J19-K19</f>
        <v>5.2716375581452471E-3</v>
      </c>
      <c r="N19" s="5">
        <f>J19-L19</f>
        <v>5.5004310226389099E-3</v>
      </c>
      <c r="O19" s="10">
        <v>45</v>
      </c>
      <c r="P19" s="1">
        <v>18</v>
      </c>
      <c r="Q19" s="1">
        <v>30</v>
      </c>
      <c r="R19" s="1">
        <v>45</v>
      </c>
      <c r="S19" s="11">
        <v>12026.547500000001</v>
      </c>
      <c r="T19" s="1">
        <f>LN(S19)</f>
        <v>9.3948717769227752</v>
      </c>
    </row>
    <row r="20" spans="1:20" x14ac:dyDescent="0.3">
      <c r="A20" s="1" t="s">
        <v>39</v>
      </c>
      <c r="B20" s="1" t="s">
        <v>39</v>
      </c>
      <c r="C20" s="3">
        <v>12076</v>
      </c>
      <c r="D20" s="1">
        <v>452</v>
      </c>
      <c r="E20" s="2">
        <v>3.6999999999999998E-2</v>
      </c>
      <c r="F20" s="1">
        <v>1.02</v>
      </c>
      <c r="G20" s="9">
        <f>F20/$F$151</f>
        <v>0.20923688793300424</v>
      </c>
      <c r="H20" s="9">
        <f>F20/F$154</f>
        <v>6.2191939343610309E-2</v>
      </c>
      <c r="I20" s="4">
        <f>D20/(F20/100000)</f>
        <v>44313725.490196079</v>
      </c>
      <c r="J20" s="5">
        <f>I20/$I$151</f>
        <v>6.2622287216878543E-3</v>
      </c>
      <c r="K20" s="5">
        <f>C20/C$151</f>
        <v>2.2353466879070261E-3</v>
      </c>
      <c r="L20" s="8">
        <f>D20/D$151</f>
        <v>1.3102892492506421E-3</v>
      </c>
      <c r="M20" s="5">
        <f>J20-K20</f>
        <v>4.0268820337808278E-3</v>
      </c>
      <c r="N20" s="5">
        <f>J20-L20</f>
        <v>4.9519394724372124E-3</v>
      </c>
      <c r="O20" s="10">
        <v>80</v>
      </c>
      <c r="P20" s="1">
        <v>19</v>
      </c>
      <c r="Q20" s="1">
        <v>29</v>
      </c>
      <c r="R20" s="1">
        <v>80</v>
      </c>
      <c r="S20" s="11">
        <v>8541.2106700000004</v>
      </c>
      <c r="T20" s="1">
        <f>LN(S20)</f>
        <v>9.0526580413719611</v>
      </c>
    </row>
    <row r="21" spans="1:20" x14ac:dyDescent="0.3">
      <c r="A21" s="1" t="s">
        <v>30</v>
      </c>
      <c r="B21" s="1" t="s">
        <v>30</v>
      </c>
      <c r="C21" s="3">
        <v>21175</v>
      </c>
      <c r="D21" s="1">
        <v>727</v>
      </c>
      <c r="E21" s="2">
        <v>3.4000000000000002E-2</v>
      </c>
      <c r="F21" s="1">
        <v>1.46</v>
      </c>
      <c r="G21" s="9">
        <f>F21/$F$151</f>
        <v>0.29949593762959431</v>
      </c>
      <c r="H21" s="9">
        <f>F21/F$154</f>
        <v>8.9019834746736318E-2</v>
      </c>
      <c r="I21" s="4">
        <f>D21/(F21/100000)</f>
        <v>49794520.547945209</v>
      </c>
      <c r="J21" s="5">
        <f>I21/$I$151</f>
        <v>7.0367515551588242E-3</v>
      </c>
      <c r="K21" s="5">
        <f>C21/C$151</f>
        <v>3.919631178902888E-3</v>
      </c>
      <c r="L21" s="8">
        <f>D21/D$151</f>
        <v>2.1074785048787984E-3</v>
      </c>
      <c r="M21" s="5">
        <f>J21-K21</f>
        <v>3.1171203762559363E-3</v>
      </c>
      <c r="N21" s="5">
        <f>J21-L21</f>
        <v>4.9292730502800263E-3</v>
      </c>
      <c r="O21" s="10">
        <v>91</v>
      </c>
      <c r="P21" s="1">
        <v>20</v>
      </c>
      <c r="Q21" s="1">
        <v>26</v>
      </c>
      <c r="R21" s="1">
        <v>91</v>
      </c>
      <c r="S21" s="11">
        <v>53024.059200000003</v>
      </c>
      <c r="T21" s="1">
        <f>LN(S21)</f>
        <v>10.878501036701225</v>
      </c>
    </row>
    <row r="22" spans="1:20" x14ac:dyDescent="0.3">
      <c r="A22" s="1" t="s">
        <v>60</v>
      </c>
      <c r="B22" s="1" t="s">
        <v>60</v>
      </c>
      <c r="C22" s="3">
        <v>4469</v>
      </c>
      <c r="D22" s="1">
        <v>160</v>
      </c>
      <c r="E22" s="2">
        <v>3.5999999999999997E-2</v>
      </c>
      <c r="F22" s="1">
        <v>0.42</v>
      </c>
      <c r="G22" s="9">
        <f>F22/$F$151</f>
        <v>8.6156365619472333E-2</v>
      </c>
      <c r="H22" s="9">
        <f>F22/F$154</f>
        <v>2.5608445612074832E-2</v>
      </c>
      <c r="I22" s="4">
        <f>D22/(F22/100000)</f>
        <v>38095238.095238097</v>
      </c>
      <c r="J22" s="5">
        <f>I22/$I$151</f>
        <v>5.3834583195293819E-3</v>
      </c>
      <c r="K22" s="5">
        <f>C22/C$151</f>
        <v>8.2724116828887875E-4</v>
      </c>
      <c r="L22" s="8">
        <f>D22/D$151</f>
        <v>4.6381920327456355E-4</v>
      </c>
      <c r="M22" s="5">
        <f>J22-K22</f>
        <v>4.5562171512405032E-3</v>
      </c>
      <c r="N22" s="5">
        <f>J22-L22</f>
        <v>4.9196391162548182E-3</v>
      </c>
      <c r="O22" s="10">
        <v>50</v>
      </c>
      <c r="P22" s="1">
        <v>21</v>
      </c>
      <c r="Q22" s="1">
        <v>33</v>
      </c>
      <c r="R22" s="1">
        <v>50</v>
      </c>
      <c r="S22" s="11">
        <v>64581.944000000003</v>
      </c>
      <c r="T22" s="1">
        <f>LN(S22)</f>
        <v>11.075690146058028</v>
      </c>
    </row>
    <row r="23" spans="1:20" x14ac:dyDescent="0.3">
      <c r="A23" s="1" t="s">
        <v>121</v>
      </c>
      <c r="B23" s="1" t="s">
        <v>121</v>
      </c>
      <c r="C23" s="3">
        <v>1121</v>
      </c>
      <c r="D23" s="1">
        <v>10</v>
      </c>
      <c r="E23" s="2">
        <v>8.9999999999999993E-3</v>
      </c>
      <c r="F23" s="1">
        <v>0.03</v>
      </c>
      <c r="G23" s="9">
        <f>F23/$F$151</f>
        <v>6.154026115676595E-3</v>
      </c>
      <c r="H23" s="9">
        <f>F23/F$154</f>
        <v>1.8291746865767738E-3</v>
      </c>
      <c r="I23" s="4">
        <f>D23/(F23/100000)</f>
        <v>33333333.333333336</v>
      </c>
      <c r="J23" s="5">
        <f>I23/$I$151</f>
        <v>4.7105260295882091E-3</v>
      </c>
      <c r="K23" s="5">
        <f>C23/C$151</f>
        <v>2.075044416316476E-4</v>
      </c>
      <c r="L23" s="8">
        <f>D23/D$151</f>
        <v>2.8988700204660222E-5</v>
      </c>
      <c r="M23" s="5">
        <f>J23-K23</f>
        <v>4.5030215879565613E-3</v>
      </c>
      <c r="N23" s="5">
        <f>J23-L23</f>
        <v>4.6815373293835486E-3</v>
      </c>
      <c r="O23" s="10">
        <v>4</v>
      </c>
      <c r="P23" s="1">
        <v>22</v>
      </c>
      <c r="Q23" s="1">
        <v>39</v>
      </c>
      <c r="R23" s="1">
        <v>4</v>
      </c>
      <c r="S23" s="11">
        <v>16864.383399999999</v>
      </c>
      <c r="T23" s="1">
        <f>LN(S23)</f>
        <v>9.7329591859023914</v>
      </c>
    </row>
    <row r="24" spans="1:20" x14ac:dyDescent="0.3">
      <c r="A24" s="1" t="s">
        <v>53</v>
      </c>
      <c r="B24" s="1" t="s">
        <v>174</v>
      </c>
      <c r="C24" s="3">
        <v>10582</v>
      </c>
      <c r="D24" s="1">
        <v>218</v>
      </c>
      <c r="E24" s="2">
        <v>2.1000000000000001E-2</v>
      </c>
      <c r="F24" s="1">
        <v>0.59</v>
      </c>
      <c r="G24" s="9">
        <f>F24/$F$151</f>
        <v>0.12102918027497303</v>
      </c>
      <c r="H24" s="9">
        <f>F24/F$154</f>
        <v>3.5973768836009883E-2</v>
      </c>
      <c r="I24" s="4">
        <f>D24/(F24/100000)</f>
        <v>36949152.542372882</v>
      </c>
      <c r="J24" s="5">
        <f>I24/$I$151</f>
        <v>5.221498344662184E-3</v>
      </c>
      <c r="K24" s="5">
        <f>C24/C$151</f>
        <v>1.9587975034309497E-3</v>
      </c>
      <c r="L24" s="8">
        <f>D24/D$151</f>
        <v>6.3195366446159283E-4</v>
      </c>
      <c r="M24" s="5">
        <f>J24-K24</f>
        <v>3.2627008412312343E-3</v>
      </c>
      <c r="N24" s="5">
        <f>J24-L24</f>
        <v>4.5895446802005913E-3</v>
      </c>
      <c r="O24" s="10">
        <v>66</v>
      </c>
      <c r="P24" s="1">
        <v>23</v>
      </c>
      <c r="Q24" s="1">
        <v>36</v>
      </c>
      <c r="R24" s="1">
        <v>66</v>
      </c>
      <c r="S24" s="11">
        <v>6289.9385499999999</v>
      </c>
      <c r="T24" s="1">
        <f>LN(S24)</f>
        <v>8.7467065801714075</v>
      </c>
    </row>
    <row r="25" spans="1:20" x14ac:dyDescent="0.3">
      <c r="A25" s="1" t="s">
        <v>113</v>
      </c>
      <c r="B25" s="1" t="s">
        <v>175</v>
      </c>
      <c r="C25" s="3">
        <v>3164</v>
      </c>
      <c r="D25" s="1">
        <v>13</v>
      </c>
      <c r="E25" s="2">
        <v>4.0000000000000001E-3</v>
      </c>
      <c r="F25" s="1">
        <v>0.04</v>
      </c>
      <c r="G25" s="9">
        <f>F25/$F$151</f>
        <v>8.2053681542354606E-3</v>
      </c>
      <c r="H25" s="9">
        <f>F25/F$154</f>
        <v>2.438899582102365E-3</v>
      </c>
      <c r="I25" s="4">
        <f>D25/(F25/100000)</f>
        <v>32500000</v>
      </c>
      <c r="J25" s="5">
        <f>I25/$I$151</f>
        <v>4.5927628788485038E-3</v>
      </c>
      <c r="K25" s="5">
        <f>C25/C$151</f>
        <v>5.8567712160796875E-4</v>
      </c>
      <c r="L25" s="8">
        <f>D25/D$151</f>
        <v>3.7685310266058291E-5</v>
      </c>
      <c r="M25" s="5">
        <f>J25-K25</f>
        <v>4.0070857572405347E-3</v>
      </c>
      <c r="N25" s="5">
        <f>J25-L25</f>
        <v>4.5550775685824453E-3</v>
      </c>
      <c r="O25" s="10">
        <v>9</v>
      </c>
      <c r="P25" s="1">
        <v>24</v>
      </c>
      <c r="Q25" s="1">
        <v>40</v>
      </c>
      <c r="R25" s="1">
        <v>9</v>
      </c>
      <c r="S25" s="11">
        <v>10223.636500000001</v>
      </c>
      <c r="T25" s="1">
        <f>LN(S25)</f>
        <v>9.2324576223858976</v>
      </c>
    </row>
    <row r="26" spans="1:20" x14ac:dyDescent="0.3">
      <c r="A26" s="1" t="s">
        <v>54</v>
      </c>
      <c r="B26" s="1" t="s">
        <v>176</v>
      </c>
      <c r="C26" s="3">
        <v>7433</v>
      </c>
      <c r="D26" s="1">
        <v>199</v>
      </c>
      <c r="E26" s="2">
        <v>2.7E-2</v>
      </c>
      <c r="F26" s="1">
        <v>0.55000000000000004</v>
      </c>
      <c r="G26" s="9">
        <f>F26/$F$151</f>
        <v>0.11282381212073758</v>
      </c>
      <c r="H26" s="9">
        <f>F26/F$154</f>
        <v>3.3534869253907522E-2</v>
      </c>
      <c r="I26" s="4">
        <f>D26/(F26/100000)</f>
        <v>36181818.18181818</v>
      </c>
      <c r="J26" s="5">
        <f>I26/$I$151</f>
        <v>5.1130618902984733E-3</v>
      </c>
      <c r="K26" s="5">
        <f>C26/C$151</f>
        <v>1.3758969800606927E-3</v>
      </c>
      <c r="L26" s="8">
        <f>D26/D$151</f>
        <v>5.7687513407273839E-4</v>
      </c>
      <c r="M26" s="5">
        <f>J26-K26</f>
        <v>3.7371649102377804E-3</v>
      </c>
      <c r="N26" s="5">
        <f>J26-L26</f>
        <v>4.536186756225735E-3</v>
      </c>
      <c r="O26" s="10">
        <v>61</v>
      </c>
      <c r="P26" s="1">
        <v>25</v>
      </c>
      <c r="Q26" s="1">
        <v>37</v>
      </c>
      <c r="R26" s="1">
        <v>61</v>
      </c>
      <c r="S26" s="11">
        <v>671.840688</v>
      </c>
      <c r="T26" s="1">
        <f>LN(S26)</f>
        <v>6.5100212409887046</v>
      </c>
    </row>
    <row r="27" spans="1:20" x14ac:dyDescent="0.3">
      <c r="A27" s="1" t="s">
        <v>33</v>
      </c>
      <c r="B27" s="1" t="s">
        <v>177</v>
      </c>
      <c r="C27" s="3">
        <v>20986</v>
      </c>
      <c r="D27" s="1">
        <v>617</v>
      </c>
      <c r="E27" s="2">
        <v>2.9000000000000001E-2</v>
      </c>
      <c r="F27" s="1">
        <v>1.38</v>
      </c>
      <c r="G27" s="9">
        <f>F27/$F$151</f>
        <v>0.28308520132112336</v>
      </c>
      <c r="H27" s="9">
        <f>F27/F$154</f>
        <v>8.4142035582531582E-2</v>
      </c>
      <c r="I27" s="4">
        <f>D27/(F27/100000)</f>
        <v>44710144.927536234</v>
      </c>
      <c r="J27" s="5">
        <f>I27/$I$151</f>
        <v>6.3182490440346194E-3</v>
      </c>
      <c r="K27" s="5">
        <f>C27/C$151</f>
        <v>3.8846460411077221E-3</v>
      </c>
      <c r="L27" s="8">
        <f>D27/D$151</f>
        <v>1.7886028026275359E-3</v>
      </c>
      <c r="M27" s="5">
        <f>J27-K27</f>
        <v>2.4336030029268973E-3</v>
      </c>
      <c r="N27" s="5">
        <f>J27-L27</f>
        <v>4.5296462414070836E-3</v>
      </c>
      <c r="O27" s="10">
        <v>87</v>
      </c>
      <c r="P27" s="1">
        <v>26</v>
      </c>
      <c r="Q27" s="1">
        <v>28</v>
      </c>
      <c r="R27" s="1">
        <v>87</v>
      </c>
      <c r="S27" s="11">
        <v>730.24460799999997</v>
      </c>
      <c r="T27" s="1">
        <f>LN(S27)</f>
        <v>6.5933795574679097</v>
      </c>
    </row>
    <row r="28" spans="1:20" x14ac:dyDescent="0.3">
      <c r="A28" s="1" t="s">
        <v>34</v>
      </c>
      <c r="B28" s="1" t="s">
        <v>178</v>
      </c>
      <c r="C28" s="3">
        <v>8306</v>
      </c>
      <c r="D28" s="1">
        <v>600</v>
      </c>
      <c r="E28" s="2">
        <v>7.1999999999999995E-2</v>
      </c>
      <c r="F28" s="1">
        <v>1.42</v>
      </c>
      <c r="G28" s="9">
        <f>F28/$F$151</f>
        <v>0.29129056947535881</v>
      </c>
      <c r="H28" s="9">
        <f>F28/F$154</f>
        <v>8.6580935164633957E-2</v>
      </c>
      <c r="I28" s="4">
        <f>D28/(F28/100000)</f>
        <v>42253521.126760565</v>
      </c>
      <c r="J28" s="5">
        <f>I28/$I$151</f>
        <v>5.971089333280828E-3</v>
      </c>
      <c r="K28" s="5">
        <f>C28/C$151</f>
        <v>1.5374949974955084E-3</v>
      </c>
      <c r="L28" s="8">
        <f>D28/D$151</f>
        <v>1.7393220122796135E-3</v>
      </c>
      <c r="M28" s="5">
        <f>J28-K28</f>
        <v>4.4335943357853196E-3</v>
      </c>
      <c r="N28" s="5">
        <f>J28-L28</f>
        <v>4.2317673210012143E-3</v>
      </c>
      <c r="O28" s="10">
        <v>88</v>
      </c>
      <c r="P28" s="1">
        <v>27</v>
      </c>
      <c r="Q28" s="1">
        <v>31</v>
      </c>
      <c r="R28" s="1">
        <v>88</v>
      </c>
      <c r="S28" s="11">
        <v>1521.95355</v>
      </c>
      <c r="T28" s="1">
        <f>LN(S28)</f>
        <v>7.327750018902039</v>
      </c>
    </row>
    <row r="29" spans="1:20" x14ac:dyDescent="0.3">
      <c r="A29" s="1" t="s">
        <v>145</v>
      </c>
      <c r="B29" s="1" t="s">
        <v>145</v>
      </c>
      <c r="C29" s="1">
        <v>603</v>
      </c>
      <c r="D29" s="1">
        <v>3</v>
      </c>
      <c r="E29" s="2">
        <v>5.0000000000000001E-3</v>
      </c>
      <c r="F29" s="1">
        <v>0.01</v>
      </c>
      <c r="G29" s="9">
        <f>F29/$F$151</f>
        <v>2.0513420385588651E-3</v>
      </c>
      <c r="H29" s="9">
        <f>F29/F$154</f>
        <v>6.0972489552559126E-4</v>
      </c>
      <c r="I29" s="4">
        <f>D29/(F29/100000)</f>
        <v>30000000</v>
      </c>
      <c r="J29" s="5">
        <f>I29/$I$151</f>
        <v>4.2394734266293877E-3</v>
      </c>
      <c r="K29" s="5">
        <f>C29/C$151</f>
        <v>1.1161924915600669E-4</v>
      </c>
      <c r="L29" s="8">
        <f>D29/D$151</f>
        <v>8.6966100613980672E-6</v>
      </c>
      <c r="M29" s="5">
        <f>J29-K29</f>
        <v>4.1278541774733809E-3</v>
      </c>
      <c r="N29" s="5">
        <f>J29-L29</f>
        <v>4.2307768165679898E-3</v>
      </c>
      <c r="O29" s="10">
        <v>2</v>
      </c>
      <c r="P29" s="1">
        <v>28</v>
      </c>
      <c r="Q29" s="1">
        <v>43</v>
      </c>
      <c r="R29" s="1">
        <v>2</v>
      </c>
      <c r="S29" s="11">
        <v>166726.052</v>
      </c>
      <c r="T29" s="1">
        <f>LN(S29)</f>
        <v>12.024107337272174</v>
      </c>
    </row>
    <row r="30" spans="1:20" x14ac:dyDescent="0.3">
      <c r="A30" s="1" t="s">
        <v>64</v>
      </c>
      <c r="B30" s="1" t="s">
        <v>179</v>
      </c>
      <c r="C30" s="3">
        <v>7245</v>
      </c>
      <c r="D30" s="1">
        <v>115</v>
      </c>
      <c r="E30" s="2">
        <v>1.6E-2</v>
      </c>
      <c r="F30" s="1">
        <v>0.36</v>
      </c>
      <c r="G30" s="9">
        <f>F30/$F$151</f>
        <v>7.3848313388119147E-2</v>
      </c>
      <c r="H30" s="9">
        <f>F30/F$154</f>
        <v>2.1950096238921284E-2</v>
      </c>
      <c r="I30" s="4">
        <f>D30/(F30/100000)</f>
        <v>31944444.444444444</v>
      </c>
      <c r="J30" s="5">
        <f>I30/$I$151</f>
        <v>4.5142541116886996E-3</v>
      </c>
      <c r="K30" s="5">
        <f>C30/C$151</f>
        <v>1.3410969488147073E-3</v>
      </c>
      <c r="L30" s="8">
        <f>D30/D$151</f>
        <v>3.3337005235359259E-4</v>
      </c>
      <c r="M30" s="5">
        <f>J30-K30</f>
        <v>3.1731571628739923E-3</v>
      </c>
      <c r="N30" s="5">
        <f>J30-L30</f>
        <v>4.1808840593351073E-3</v>
      </c>
      <c r="O30" s="10">
        <v>43</v>
      </c>
      <c r="P30" s="1">
        <v>29</v>
      </c>
      <c r="Q30" s="1">
        <v>42</v>
      </c>
      <c r="R30" s="1">
        <v>43</v>
      </c>
      <c r="S30" s="11">
        <v>78806.432000000001</v>
      </c>
      <c r="T30" s="1">
        <f>LN(S30)</f>
        <v>11.274749896880365</v>
      </c>
    </row>
    <row r="31" spans="1:20" x14ac:dyDescent="0.3">
      <c r="A31" s="1" t="s">
        <v>93</v>
      </c>
      <c r="B31" s="1" t="s">
        <v>93</v>
      </c>
      <c r="C31" s="3">
        <v>6683</v>
      </c>
      <c r="D31" s="1">
        <v>32</v>
      </c>
      <c r="E31" s="2">
        <v>5.0000000000000001E-3</v>
      </c>
      <c r="F31" s="1">
        <v>0.11</v>
      </c>
      <c r="G31" s="9">
        <f>F31/$F$151</f>
        <v>2.2564762424147514E-2</v>
      </c>
      <c r="H31" s="9">
        <f>F31/F$154</f>
        <v>6.706973850781504E-3</v>
      </c>
      <c r="I31" s="4">
        <f>D31/(F31/100000)</f>
        <v>29090909.09090909</v>
      </c>
      <c r="J31" s="5">
        <f>I31/$I$151</f>
        <v>4.111004534913346E-3</v>
      </c>
      <c r="K31" s="5">
        <f>C31/C$151</f>
        <v>1.2370670681751124E-3</v>
      </c>
      <c r="L31" s="8">
        <f>D31/D$151</f>
        <v>9.2763840654912712E-5</v>
      </c>
      <c r="M31" s="5">
        <f>J31-K31</f>
        <v>2.8739374667382336E-3</v>
      </c>
      <c r="N31" s="5">
        <f>J31-L31</f>
        <v>4.018240694258433E-3</v>
      </c>
      <c r="O31" s="10">
        <v>19</v>
      </c>
      <c r="P31" s="1">
        <v>30</v>
      </c>
      <c r="Q31" s="1">
        <v>44</v>
      </c>
      <c r="R31" s="1">
        <v>19</v>
      </c>
      <c r="S31" s="11">
        <v>16843.7016</v>
      </c>
      <c r="T31" s="1">
        <f>LN(S31)</f>
        <v>9.7317320736178914</v>
      </c>
    </row>
    <row r="32" spans="1:20" x14ac:dyDescent="0.3">
      <c r="A32" s="1" t="s">
        <v>41</v>
      </c>
      <c r="B32" s="1" t="s">
        <v>180</v>
      </c>
      <c r="C32" s="3">
        <v>72560</v>
      </c>
      <c r="D32" s="1">
        <v>390</v>
      </c>
      <c r="E32" s="2">
        <v>5.0000000000000001E-3</v>
      </c>
      <c r="F32" s="1">
        <v>1.1599999999999999</v>
      </c>
      <c r="G32" s="9">
        <f>F32/$F$151</f>
        <v>0.23795567647282834</v>
      </c>
      <c r="H32" s="9">
        <f>F32/F$154</f>
        <v>7.0728087880968585E-2</v>
      </c>
      <c r="I32" s="4">
        <f>D32/(F32/100000)</f>
        <v>33620689.655172415</v>
      </c>
      <c r="J32" s="5">
        <f>I32/$I$151</f>
        <v>4.7511340126019002E-3</v>
      </c>
      <c r="K32" s="5">
        <f>C32/C$151</f>
        <v>1.3431331208556958E-2</v>
      </c>
      <c r="L32" s="8">
        <f>D32/D$151</f>
        <v>1.1305593079817488E-3</v>
      </c>
      <c r="M32" s="5">
        <f>J32-K32</f>
        <v>-8.6801971959550583E-3</v>
      </c>
      <c r="N32" s="5">
        <f>J32-L32</f>
        <v>3.6205747046201514E-3</v>
      </c>
      <c r="O32" s="10">
        <v>84</v>
      </c>
      <c r="P32" s="1">
        <v>31</v>
      </c>
      <c r="Q32" s="1">
        <v>38</v>
      </c>
      <c r="R32" s="1">
        <v>84</v>
      </c>
      <c r="S32" s="11">
        <v>885.25122799999997</v>
      </c>
      <c r="T32" s="1">
        <f>LN(S32)</f>
        <v>6.7858714781698142</v>
      </c>
    </row>
    <row r="33" spans="1:20" x14ac:dyDescent="0.3">
      <c r="A33" s="1" t="s">
        <v>95</v>
      </c>
      <c r="B33" s="1" t="s">
        <v>181</v>
      </c>
      <c r="C33" s="3">
        <v>2376</v>
      </c>
      <c r="D33" s="1">
        <v>30</v>
      </c>
      <c r="E33" s="2">
        <v>1.2999999999999999E-2</v>
      </c>
      <c r="F33" s="1">
        <v>0.12</v>
      </c>
      <c r="G33" s="9">
        <f>F33/$F$151</f>
        <v>2.461610446270638E-2</v>
      </c>
      <c r="H33" s="9">
        <f>F33/F$154</f>
        <v>7.3166987463070951E-3</v>
      </c>
      <c r="I33" s="4">
        <f>D33/(F33/100000)</f>
        <v>25000000</v>
      </c>
      <c r="J33" s="5">
        <f>I33/$I$151</f>
        <v>3.5328945221911566E-3</v>
      </c>
      <c r="K33" s="5">
        <f>C33/C$151</f>
        <v>4.3981316085351887E-4</v>
      </c>
      <c r="L33" s="8">
        <f>D33/D$151</f>
        <v>8.6966100613980669E-5</v>
      </c>
      <c r="M33" s="5">
        <f>J33-K33</f>
        <v>3.0930813613376379E-3</v>
      </c>
      <c r="N33" s="5">
        <f>J33-L33</f>
        <v>3.445928421577176E-3</v>
      </c>
      <c r="O33" s="10">
        <v>21</v>
      </c>
      <c r="P33" s="1">
        <v>32</v>
      </c>
      <c r="Q33" s="1">
        <v>46</v>
      </c>
      <c r="R33" s="1">
        <v>21</v>
      </c>
      <c r="S33" s="11">
        <v>4281.2923300000002</v>
      </c>
      <c r="T33" s="1">
        <f>LN(S33)</f>
        <v>8.3620101892609267</v>
      </c>
    </row>
    <row r="34" spans="1:20" x14ac:dyDescent="0.3">
      <c r="A34" s="1" t="s">
        <v>134</v>
      </c>
      <c r="B34" s="1" t="s">
        <v>182</v>
      </c>
      <c r="C34" s="1">
        <v>441</v>
      </c>
      <c r="D34" s="1">
        <v>7</v>
      </c>
      <c r="E34" s="2">
        <v>1.6E-2</v>
      </c>
      <c r="F34" s="1">
        <v>0.03</v>
      </c>
      <c r="G34" s="9">
        <f>F34/$F$151</f>
        <v>6.154026115676595E-3</v>
      </c>
      <c r="H34" s="9">
        <f>F34/F$154</f>
        <v>1.8291746865767738E-3</v>
      </c>
      <c r="I34" s="4">
        <f>D34/(F34/100000)</f>
        <v>23333333.333333336</v>
      </c>
      <c r="J34" s="5">
        <f>I34/$I$151</f>
        <v>3.2973682207117464E-3</v>
      </c>
      <c r="K34" s="5">
        <f>C34/C$151</f>
        <v>8.1631988188721313E-5</v>
      </c>
      <c r="L34" s="8">
        <f>D34/D$151</f>
        <v>2.0292090143262156E-5</v>
      </c>
      <c r="M34" s="5">
        <f>J34-K34</f>
        <v>3.215736232523025E-3</v>
      </c>
      <c r="N34" s="5">
        <f>J34-L34</f>
        <v>3.2770761305684843E-3</v>
      </c>
      <c r="O34" s="10">
        <v>5</v>
      </c>
      <c r="P34" s="1">
        <v>33</v>
      </c>
      <c r="Q34" s="1">
        <v>48</v>
      </c>
      <c r="R34" s="1">
        <v>5</v>
      </c>
      <c r="S34" s="11">
        <v>2001.1409000000001</v>
      </c>
      <c r="T34" s="1">
        <f>LN(S34)</f>
        <v>7.6014727468973318</v>
      </c>
    </row>
    <row r="35" spans="1:20" x14ac:dyDescent="0.3">
      <c r="A35" s="1" t="s">
        <v>68</v>
      </c>
      <c r="B35" s="1" t="s">
        <v>68</v>
      </c>
      <c r="C35" s="3">
        <v>7114</v>
      </c>
      <c r="D35" s="1">
        <v>102</v>
      </c>
      <c r="E35" s="2">
        <v>1.4E-2</v>
      </c>
      <c r="F35" s="1">
        <v>0.41</v>
      </c>
      <c r="G35" s="9">
        <f>F35/$F$151</f>
        <v>8.4105023580913457E-2</v>
      </c>
      <c r="H35" s="9">
        <f>F35/F$154</f>
        <v>2.4998720716549239E-2</v>
      </c>
      <c r="I35" s="4">
        <f>D35/(F35/100000)</f>
        <v>24878048.780487806</v>
      </c>
      <c r="J35" s="5">
        <f>I35/$I$151</f>
        <v>3.51566089037559E-3</v>
      </c>
      <c r="K35" s="5">
        <f>C35/C$151</f>
        <v>1.3168479908720258E-3</v>
      </c>
      <c r="L35" s="8">
        <f>D35/D$151</f>
        <v>2.9568474208753427E-4</v>
      </c>
      <c r="M35" s="5">
        <f>J35-K35</f>
        <v>2.1988128995035642E-3</v>
      </c>
      <c r="N35" s="5">
        <f>J35-L35</f>
        <v>3.2199761482880557E-3</v>
      </c>
      <c r="O35" s="10">
        <v>47</v>
      </c>
      <c r="P35" s="1">
        <v>34</v>
      </c>
      <c r="Q35" s="1">
        <v>47</v>
      </c>
      <c r="R35" s="1">
        <v>47</v>
      </c>
      <c r="S35" s="11">
        <v>81807.198000000004</v>
      </c>
      <c r="T35" s="1">
        <f>LN(S35)</f>
        <v>11.31212051382952</v>
      </c>
    </row>
    <row r="36" spans="1:20" x14ac:dyDescent="0.3">
      <c r="A36" s="1" t="s">
        <v>126</v>
      </c>
      <c r="B36" s="1" t="s">
        <v>126</v>
      </c>
      <c r="C36" s="3">
        <v>1141</v>
      </c>
      <c r="D36" s="1">
        <v>9</v>
      </c>
      <c r="E36" s="2">
        <v>8.0000000000000002E-3</v>
      </c>
      <c r="F36" s="1">
        <v>0.04</v>
      </c>
      <c r="G36" s="9">
        <f>F36/$F$151</f>
        <v>8.2053681542354606E-3</v>
      </c>
      <c r="H36" s="9">
        <f>F36/F$154</f>
        <v>2.438899582102365E-3</v>
      </c>
      <c r="I36" s="4">
        <f>D36/(F36/100000)</f>
        <v>22500000</v>
      </c>
      <c r="J36" s="5">
        <f>I36/$I$151</f>
        <v>3.179605069972041E-3</v>
      </c>
      <c r="K36" s="5">
        <f>C36/C$151</f>
        <v>2.1120657261526306E-4</v>
      </c>
      <c r="L36" s="8">
        <f>D36/D$151</f>
        <v>2.60898301841942E-5</v>
      </c>
      <c r="M36" s="5">
        <f>J36-K36</f>
        <v>2.9683984973567779E-3</v>
      </c>
      <c r="N36" s="5">
        <f>J36-L36</f>
        <v>3.1535152397878467E-3</v>
      </c>
      <c r="O36" s="10">
        <v>10</v>
      </c>
      <c r="P36" s="1">
        <v>35</v>
      </c>
      <c r="Q36" s="1">
        <v>50</v>
      </c>
      <c r="R36" s="1">
        <v>10</v>
      </c>
      <c r="S36" s="11">
        <v>3654.0073400000001</v>
      </c>
      <c r="T36" s="1">
        <f>LN(S36)</f>
        <v>8.2035797456934603</v>
      </c>
    </row>
    <row r="37" spans="1:20" x14ac:dyDescent="0.3">
      <c r="A37" s="1" t="s">
        <v>59</v>
      </c>
      <c r="B37" s="1" t="s">
        <v>183</v>
      </c>
      <c r="C37" s="3">
        <v>4890</v>
      </c>
      <c r="D37" s="1">
        <v>165</v>
      </c>
      <c r="E37" s="2">
        <v>3.4000000000000002E-2</v>
      </c>
      <c r="F37" s="1">
        <v>0.65</v>
      </c>
      <c r="G37" s="9">
        <f>F37/$F$151</f>
        <v>0.13333723250632623</v>
      </c>
      <c r="H37" s="9">
        <f>F37/F$154</f>
        <v>3.9632118209163431E-2</v>
      </c>
      <c r="I37" s="4">
        <f>D37/(F37/100000)</f>
        <v>25384615.384615384</v>
      </c>
      <c r="J37" s="5">
        <f>I37/$I$151</f>
        <v>3.5872467456094818E-3</v>
      </c>
      <c r="K37" s="5">
        <f>C37/C$151</f>
        <v>9.0517102549398461E-4</v>
      </c>
      <c r="L37" s="8">
        <f>D37/D$151</f>
        <v>4.7831355337689369E-4</v>
      </c>
      <c r="M37" s="5">
        <f>J37-K37</f>
        <v>2.6820757201154971E-3</v>
      </c>
      <c r="N37" s="5">
        <f>J37-L37</f>
        <v>3.1089331922325883E-3</v>
      </c>
      <c r="O37" s="10">
        <v>69</v>
      </c>
      <c r="P37" s="1">
        <v>36</v>
      </c>
      <c r="Q37" s="1">
        <v>45</v>
      </c>
      <c r="R37" s="1">
        <v>69</v>
      </c>
      <c r="S37" s="11">
        <v>15938.836799999999</v>
      </c>
      <c r="T37" s="1">
        <f>LN(S37)</f>
        <v>9.6765139760303072</v>
      </c>
    </row>
    <row r="38" spans="1:20" x14ac:dyDescent="0.3">
      <c r="A38" s="1" t="s">
        <v>77</v>
      </c>
      <c r="B38" s="1" t="s">
        <v>52</v>
      </c>
      <c r="C38" s="1">
        <v>945</v>
      </c>
      <c r="D38" s="1">
        <v>61</v>
      </c>
      <c r="E38" s="2">
        <v>6.5000000000000002E-2</v>
      </c>
      <c r="F38" s="1">
        <v>0.27</v>
      </c>
      <c r="G38" s="9">
        <f>F38/$F$151</f>
        <v>5.538623504108936E-2</v>
      </c>
      <c r="H38" s="9">
        <f>F38/F$154</f>
        <v>1.6462572179190966E-2</v>
      </c>
      <c r="I38" s="4">
        <f>D38/(F38/100000)</f>
        <v>22592592.592592593</v>
      </c>
      <c r="J38" s="5">
        <f>I38/$I$151</f>
        <v>3.1926898644986748E-3</v>
      </c>
      <c r="K38" s="5">
        <f>C38/C$151</f>
        <v>1.7492568897583137E-4</v>
      </c>
      <c r="L38" s="8">
        <f>D38/D$151</f>
        <v>1.7683107124842737E-4</v>
      </c>
      <c r="M38" s="5">
        <f>J38-K38</f>
        <v>3.0177641755228433E-3</v>
      </c>
      <c r="N38" s="5">
        <f>J38-L38</f>
        <v>3.0158587932502473E-3</v>
      </c>
      <c r="O38" s="10">
        <v>33</v>
      </c>
      <c r="P38" s="1">
        <v>37</v>
      </c>
      <c r="Q38" s="1">
        <v>49</v>
      </c>
      <c r="R38" s="1">
        <v>33</v>
      </c>
      <c r="S38" s="11">
        <v>17277.970099999999</v>
      </c>
      <c r="T38" s="1">
        <f>LN(S38)</f>
        <v>9.7571875643929662</v>
      </c>
    </row>
    <row r="39" spans="1:20" x14ac:dyDescent="0.3">
      <c r="A39" s="1" t="s">
        <v>138</v>
      </c>
      <c r="B39" s="1" t="s">
        <v>138</v>
      </c>
      <c r="C39" s="1">
        <v>83</v>
      </c>
      <c r="D39" s="1">
        <v>4</v>
      </c>
      <c r="E39" s="2">
        <v>4.8000000000000001E-2</v>
      </c>
      <c r="F39" s="1">
        <v>0.02</v>
      </c>
      <c r="G39" s="9">
        <f>F39/$F$151</f>
        <v>4.1026840771177303E-3</v>
      </c>
      <c r="H39" s="9">
        <f>F39/F$154</f>
        <v>1.2194497910511825E-3</v>
      </c>
      <c r="I39" s="4">
        <f>D39/(F39/100000)</f>
        <v>20000000</v>
      </c>
      <c r="J39" s="5">
        <f>I39/$I$151</f>
        <v>2.826315617752925E-3</v>
      </c>
      <c r="K39" s="5">
        <f>C39/C$151</f>
        <v>1.5363843582004237E-5</v>
      </c>
      <c r="L39" s="8">
        <f>D39/D$151</f>
        <v>1.1595480081864089E-5</v>
      </c>
      <c r="M39" s="5">
        <f>J39-K39</f>
        <v>2.8109517741709208E-3</v>
      </c>
      <c r="N39" s="5">
        <f>J39-L39</f>
        <v>2.8147201376710609E-3</v>
      </c>
      <c r="O39" s="10">
        <v>3</v>
      </c>
      <c r="P39" s="1">
        <v>38</v>
      </c>
      <c r="Q39" s="1">
        <v>51</v>
      </c>
      <c r="R39" s="1">
        <v>3</v>
      </c>
      <c r="S39" s="11">
        <v>42029.762699999999</v>
      </c>
      <c r="T39" s="1">
        <f>LN(S39)</f>
        <v>10.646133282016057</v>
      </c>
    </row>
    <row r="40" spans="1:20" x14ac:dyDescent="0.3">
      <c r="A40" s="1" t="s">
        <v>81</v>
      </c>
      <c r="B40" s="1" t="s">
        <v>81</v>
      </c>
      <c r="C40" s="1">
        <v>814</v>
      </c>
      <c r="D40" s="1">
        <v>52</v>
      </c>
      <c r="E40" s="2">
        <v>6.4000000000000001E-2</v>
      </c>
      <c r="F40" s="1">
        <v>0.26</v>
      </c>
      <c r="G40" s="9">
        <f>F40/$F$151</f>
        <v>5.3334893002530491E-2</v>
      </c>
      <c r="H40" s="9">
        <f>F40/F$154</f>
        <v>1.5852847283665372E-2</v>
      </c>
      <c r="I40" s="4">
        <f>D40/(F40/100000)</f>
        <v>20000000</v>
      </c>
      <c r="J40" s="5">
        <f>I40/$I$151</f>
        <v>2.826315617752925E-3</v>
      </c>
      <c r="K40" s="5">
        <f>C40/C$151</f>
        <v>1.5067673103314998E-4</v>
      </c>
      <c r="L40" s="8">
        <f>D40/D$151</f>
        <v>1.5074124106423316E-4</v>
      </c>
      <c r="M40" s="5">
        <f>J40-K40</f>
        <v>2.675638886719775E-3</v>
      </c>
      <c r="N40" s="5">
        <f>J40-L40</f>
        <v>2.675574376688692E-3</v>
      </c>
      <c r="O40" s="10">
        <v>31</v>
      </c>
      <c r="P40" s="1">
        <v>39</v>
      </c>
      <c r="Q40" s="1">
        <v>52</v>
      </c>
      <c r="R40" s="1">
        <v>31</v>
      </c>
      <c r="S40" s="11">
        <v>4212.0709399999996</v>
      </c>
      <c r="T40" s="1">
        <f>LN(S40)</f>
        <v>8.3457097154672102</v>
      </c>
    </row>
    <row r="41" spans="1:20" x14ac:dyDescent="0.3">
      <c r="A41" s="1" t="s">
        <v>72</v>
      </c>
      <c r="B41" s="1" t="s">
        <v>72</v>
      </c>
      <c r="C41" s="3">
        <v>1030</v>
      </c>
      <c r="D41" s="1">
        <v>65</v>
      </c>
      <c r="E41" s="2">
        <v>6.3E-2</v>
      </c>
      <c r="F41" s="1">
        <v>0.34</v>
      </c>
      <c r="G41" s="9">
        <f>F41/$F$151</f>
        <v>6.9745629311001422E-2</v>
      </c>
      <c r="H41" s="9">
        <f>F41/F$154</f>
        <v>2.0730646447870104E-2</v>
      </c>
      <c r="I41" s="4">
        <f>D41/(F41/100000)</f>
        <v>19117647.05882353</v>
      </c>
      <c r="J41" s="5">
        <f>I41/$I$151</f>
        <v>2.7016252228520611E-3</v>
      </c>
      <c r="K41" s="5">
        <f>C41/C$151</f>
        <v>1.9065974565619717E-4</v>
      </c>
      <c r="L41" s="8">
        <f>D41/D$151</f>
        <v>1.8842655133029145E-4</v>
      </c>
      <c r="M41" s="5">
        <f>J41-K41</f>
        <v>2.510965477195864E-3</v>
      </c>
      <c r="N41" s="5">
        <f>J41-L41</f>
        <v>2.5131986715217695E-3</v>
      </c>
      <c r="O41" s="10">
        <v>41</v>
      </c>
      <c r="P41" s="1">
        <v>40</v>
      </c>
      <c r="Q41" s="1">
        <v>54</v>
      </c>
      <c r="R41" s="1">
        <v>41</v>
      </c>
      <c r="S41" s="11">
        <v>16418.926899999999</v>
      </c>
      <c r="T41" s="1">
        <f>LN(S41)</f>
        <v>9.7061900276430322</v>
      </c>
    </row>
    <row r="42" spans="1:20" x14ac:dyDescent="0.3">
      <c r="A42" s="1" t="s">
        <v>92</v>
      </c>
      <c r="B42" s="1" t="s">
        <v>185</v>
      </c>
      <c r="C42" s="3">
        <v>8531</v>
      </c>
      <c r="D42" s="1">
        <v>35</v>
      </c>
      <c r="E42" s="2">
        <v>4.0000000000000001E-3</v>
      </c>
      <c r="F42" s="1">
        <v>0.19</v>
      </c>
      <c r="G42" s="9">
        <f>F42/$F$151</f>
        <v>3.8975498732618435E-2</v>
      </c>
      <c r="H42" s="9">
        <f>F42/F$154</f>
        <v>1.1584773014986234E-2</v>
      </c>
      <c r="I42" s="4">
        <f>D42/(F42/100000)</f>
        <v>18421052.631578948</v>
      </c>
      <c r="J42" s="5">
        <f>I42/$I$151</f>
        <v>2.6031854374040102E-3</v>
      </c>
      <c r="K42" s="5">
        <f>C42/C$151</f>
        <v>1.5791439710611825E-3</v>
      </c>
      <c r="L42" s="8">
        <f>D42/D$151</f>
        <v>1.0146045071631078E-4</v>
      </c>
      <c r="M42" s="5">
        <f>J42-K42</f>
        <v>1.0240414663428277E-3</v>
      </c>
      <c r="N42" s="5">
        <f>J42-L42</f>
        <v>2.5017249866876993E-3</v>
      </c>
      <c r="O42" s="10">
        <v>26</v>
      </c>
      <c r="P42" s="1">
        <v>41</v>
      </c>
      <c r="Q42" s="1">
        <v>56</v>
      </c>
      <c r="R42" s="1">
        <v>26</v>
      </c>
      <c r="S42" s="11">
        <v>8029.8223799999996</v>
      </c>
      <c r="T42" s="1">
        <f>LN(S42)</f>
        <v>8.9909176871444849</v>
      </c>
    </row>
    <row r="43" spans="1:20" x14ac:dyDescent="0.3">
      <c r="A43" s="1" t="s">
        <v>26</v>
      </c>
      <c r="B43" s="1" t="s">
        <v>184</v>
      </c>
      <c r="C43" s="3">
        <v>21326</v>
      </c>
      <c r="D43" s="1">
        <v>996</v>
      </c>
      <c r="E43" s="2">
        <v>4.7E-2</v>
      </c>
      <c r="F43" s="1">
        <v>2.62</v>
      </c>
      <c r="G43" s="9">
        <f>F43/$F$151</f>
        <v>0.5374516141024227</v>
      </c>
      <c r="H43" s="9">
        <f>F43/F$154</f>
        <v>0.15974792262770493</v>
      </c>
      <c r="I43" s="4">
        <f>D43/(F43/100000)</f>
        <v>38015267.175572522</v>
      </c>
      <c r="J43" s="5">
        <f>I43/$I$151</f>
        <v>5.3721571665685374E-3</v>
      </c>
      <c r="K43" s="5">
        <f>C43/C$151</f>
        <v>3.9475822678291849E-3</v>
      </c>
      <c r="L43" s="8">
        <f>D43/D$151</f>
        <v>2.8872745403841584E-3</v>
      </c>
      <c r="M43" s="5">
        <f>J43-K43</f>
        <v>1.4245748987393525E-3</v>
      </c>
      <c r="N43" s="5">
        <f>J43-L43</f>
        <v>2.484882626184379E-3</v>
      </c>
      <c r="O43" s="10">
        <v>103</v>
      </c>
      <c r="P43" s="1">
        <v>42</v>
      </c>
      <c r="Q43" s="1">
        <v>34</v>
      </c>
      <c r="R43" s="1">
        <v>103</v>
      </c>
      <c r="S43" s="11">
        <v>1715.53124</v>
      </c>
      <c r="T43" s="1">
        <f>LN(S43)</f>
        <v>7.4474780725669723</v>
      </c>
    </row>
    <row r="44" spans="1:20" x14ac:dyDescent="0.3">
      <c r="A44" s="1" t="s">
        <v>132</v>
      </c>
      <c r="B44" s="1" t="s">
        <v>132</v>
      </c>
      <c r="C44" s="1">
        <v>920</v>
      </c>
      <c r="D44" s="1">
        <v>7</v>
      </c>
      <c r="E44" s="2">
        <v>8.0000000000000002E-3</v>
      </c>
      <c r="F44" s="1">
        <v>0.04</v>
      </c>
      <c r="G44" s="9">
        <f>F44/$F$151</f>
        <v>8.2053681542354606E-3</v>
      </c>
      <c r="H44" s="9">
        <f>F44/F$154</f>
        <v>2.438899582102365E-3</v>
      </c>
      <c r="I44" s="4">
        <f>D44/(F44/100000)</f>
        <v>17500000</v>
      </c>
      <c r="J44" s="5">
        <f>I44/$I$151</f>
        <v>2.4730261655338094E-3</v>
      </c>
      <c r="K44" s="5">
        <f>C44/C$151</f>
        <v>1.7029802524631203E-4</v>
      </c>
      <c r="L44" s="8">
        <f>D44/D$151</f>
        <v>2.0292090143262156E-5</v>
      </c>
      <c r="M44" s="5">
        <f>J44-K44</f>
        <v>2.3027281402874973E-3</v>
      </c>
      <c r="N44" s="5">
        <f>J44-L44</f>
        <v>2.4527340753905474E-3</v>
      </c>
      <c r="O44" s="10">
        <v>11</v>
      </c>
      <c r="P44" s="1">
        <v>43</v>
      </c>
      <c r="Q44" s="1">
        <v>57</v>
      </c>
      <c r="R44" s="1">
        <v>11</v>
      </c>
      <c r="S44" s="11">
        <v>114340.499</v>
      </c>
      <c r="T44" s="1">
        <f>LN(S44)</f>
        <v>11.646936108985456</v>
      </c>
    </row>
    <row r="45" spans="1:20" x14ac:dyDescent="0.3">
      <c r="A45" s="1" t="s">
        <v>79</v>
      </c>
      <c r="B45" s="1" t="s">
        <v>79</v>
      </c>
      <c r="C45" s="3">
        <v>3424</v>
      </c>
      <c r="D45" s="1">
        <v>58</v>
      </c>
      <c r="E45" s="2">
        <v>1.7000000000000001E-2</v>
      </c>
      <c r="F45" s="1">
        <v>0.34</v>
      </c>
      <c r="G45" s="9">
        <f>F45/$F$151</f>
        <v>6.9745629311001422E-2</v>
      </c>
      <c r="H45" s="9">
        <f>F45/F$154</f>
        <v>2.0730646447870104E-2</v>
      </c>
      <c r="I45" s="4">
        <f>D45/(F45/100000)</f>
        <v>17058823.529411763</v>
      </c>
      <c r="J45" s="5">
        <f>I45/$I$151</f>
        <v>2.410680968083377E-3</v>
      </c>
      <c r="K45" s="5">
        <f>C45/C$151</f>
        <v>6.3380482439497001E-4</v>
      </c>
      <c r="L45" s="8">
        <f>D45/D$151</f>
        <v>1.6813446118702931E-4</v>
      </c>
      <c r="M45" s="5">
        <f>J45-K45</f>
        <v>1.776876143688407E-3</v>
      </c>
      <c r="N45" s="5">
        <f>J45-L45</f>
        <v>2.2425465068963476E-3</v>
      </c>
      <c r="O45" s="10">
        <v>42</v>
      </c>
      <c r="P45" s="1">
        <v>44</v>
      </c>
      <c r="Q45" s="1">
        <v>60</v>
      </c>
      <c r="R45" s="1">
        <v>42</v>
      </c>
      <c r="S45" s="11">
        <v>674.20948499999997</v>
      </c>
      <c r="T45" s="1">
        <f>LN(S45)</f>
        <v>6.5135408712266596</v>
      </c>
    </row>
    <row r="46" spans="1:20" x14ac:dyDescent="0.3">
      <c r="A46" s="1" t="s">
        <v>90</v>
      </c>
      <c r="B46" s="1" t="s">
        <v>90</v>
      </c>
      <c r="C46" s="3">
        <v>3047</v>
      </c>
      <c r="D46" s="1">
        <v>35</v>
      </c>
      <c r="E46" s="2">
        <v>1.0999999999999999E-2</v>
      </c>
      <c r="F46" s="1">
        <v>0.22</v>
      </c>
      <c r="G46" s="9">
        <f>F46/$F$151</f>
        <v>4.5129524848295029E-2</v>
      </c>
      <c r="H46" s="9">
        <f>F46/F$154</f>
        <v>1.3413947701563008E-2</v>
      </c>
      <c r="I46" s="4">
        <f>D46/(F46/100000)</f>
        <v>15909090.909090908</v>
      </c>
      <c r="J46" s="5">
        <f>I46/$I$151</f>
        <v>2.2482056050307357E-3</v>
      </c>
      <c r="K46" s="5">
        <f>C46/C$151</f>
        <v>5.6401965535381822E-4</v>
      </c>
      <c r="L46" s="8">
        <f>D46/D$151</f>
        <v>1.0146045071631078E-4</v>
      </c>
      <c r="M46" s="5">
        <f>J46-K46</f>
        <v>1.6841859496769173E-3</v>
      </c>
      <c r="N46" s="5">
        <f>J46-L46</f>
        <v>2.1467451543144248E-3</v>
      </c>
      <c r="O46" s="10">
        <v>28</v>
      </c>
      <c r="P46" s="1">
        <v>45</v>
      </c>
      <c r="Q46" s="1">
        <v>61</v>
      </c>
      <c r="R46" s="1">
        <v>28</v>
      </c>
      <c r="S46" s="11">
        <v>19089.7075</v>
      </c>
      <c r="T46" s="1">
        <f>LN(S46)</f>
        <v>9.8569045944442095</v>
      </c>
    </row>
    <row r="47" spans="1:20" x14ac:dyDescent="0.3">
      <c r="A47" s="1" t="s">
        <v>78</v>
      </c>
      <c r="B47" s="1" t="s">
        <v>78</v>
      </c>
      <c r="C47" s="1">
        <v>675</v>
      </c>
      <c r="D47" s="1">
        <v>60</v>
      </c>
      <c r="E47" s="2">
        <v>8.8999999999999996E-2</v>
      </c>
      <c r="F47" s="1">
        <v>0.39</v>
      </c>
      <c r="G47" s="9">
        <f>F47/$F$151</f>
        <v>8.0002339503795747E-2</v>
      </c>
      <c r="H47" s="9">
        <f>F47/F$154</f>
        <v>2.3779270925498058E-2</v>
      </c>
      <c r="I47" s="4">
        <f>D47/(F47/100000)</f>
        <v>15384615.384615384</v>
      </c>
      <c r="J47" s="5">
        <f>I47/$I$151</f>
        <v>2.1740889367330195E-3</v>
      </c>
      <c r="K47" s="5">
        <f>C47/C$151</f>
        <v>1.2494692069702241E-4</v>
      </c>
      <c r="L47" s="8">
        <f>D47/D$151</f>
        <v>1.7393220122796134E-4</v>
      </c>
      <c r="M47" s="5">
        <f>J47-K47</f>
        <v>2.0491420160359971E-3</v>
      </c>
      <c r="N47" s="5">
        <f>J47-L47</f>
        <v>2.0001567355050582E-3</v>
      </c>
      <c r="O47" s="10">
        <v>46</v>
      </c>
      <c r="P47" s="1">
        <v>46</v>
      </c>
      <c r="Q47" s="1">
        <v>62</v>
      </c>
      <c r="R47" s="1">
        <v>46</v>
      </c>
      <c r="S47" s="11">
        <v>2147.76946</v>
      </c>
      <c r="T47" s="1">
        <f>LN(S47)</f>
        <v>7.672185122121979</v>
      </c>
    </row>
    <row r="48" spans="1:20" x14ac:dyDescent="0.3">
      <c r="A48" s="1" t="s">
        <v>76</v>
      </c>
      <c r="B48" s="1" t="s">
        <v>76</v>
      </c>
      <c r="C48" s="3">
        <v>1594</v>
      </c>
      <c r="D48" s="1">
        <v>61</v>
      </c>
      <c r="E48" s="2">
        <v>3.7999999999999999E-2</v>
      </c>
      <c r="F48" s="1">
        <v>0.41</v>
      </c>
      <c r="G48" s="9">
        <f>F48/$F$151</f>
        <v>8.4105023580913457E-2</v>
      </c>
      <c r="H48" s="9">
        <f>F48/F$154</f>
        <v>2.4998720716549239E-2</v>
      </c>
      <c r="I48" s="4">
        <f>D48/(F48/100000)</f>
        <v>14878048.780487806</v>
      </c>
      <c r="J48" s="5">
        <f>I48/$I$151</f>
        <v>2.1025030814991272E-3</v>
      </c>
      <c r="K48" s="5">
        <f>C48/C$151</f>
        <v>2.9505983939415365E-4</v>
      </c>
      <c r="L48" s="8">
        <f>D48/D$151</f>
        <v>1.7683107124842737E-4</v>
      </c>
      <c r="M48" s="5">
        <f>J48-K48</f>
        <v>1.8074432421049736E-3</v>
      </c>
      <c r="N48" s="5">
        <f>J48-L48</f>
        <v>1.9256720102506998E-3</v>
      </c>
      <c r="O48" s="10">
        <v>48</v>
      </c>
      <c r="P48" s="1">
        <v>47</v>
      </c>
      <c r="Q48" s="1">
        <v>63</v>
      </c>
      <c r="R48" s="1">
        <v>48</v>
      </c>
      <c r="S48" s="11">
        <v>19546.901900000001</v>
      </c>
      <c r="T48" s="1">
        <f>LN(S48)</f>
        <v>9.8805720822674861</v>
      </c>
    </row>
    <row r="49" spans="1:20" x14ac:dyDescent="0.3">
      <c r="A49" s="1" t="s">
        <v>139</v>
      </c>
      <c r="B49" s="1" t="s">
        <v>139</v>
      </c>
      <c r="C49" s="1">
        <v>56</v>
      </c>
      <c r="D49" s="1">
        <v>4</v>
      </c>
      <c r="E49" s="2">
        <v>7.0999999999999994E-2</v>
      </c>
      <c r="F49" s="1">
        <v>0.03</v>
      </c>
      <c r="G49" s="9">
        <f>F49/$F$151</f>
        <v>6.154026115676595E-3</v>
      </c>
      <c r="H49" s="9">
        <f>F49/F$154</f>
        <v>1.8291746865767738E-3</v>
      </c>
      <c r="I49" s="4">
        <f>D49/(F49/100000)</f>
        <v>13333333.333333334</v>
      </c>
      <c r="J49" s="5">
        <f>I49/$I$151</f>
        <v>1.8842104118352836E-3</v>
      </c>
      <c r="K49" s="5">
        <f>C49/C$151</f>
        <v>1.0365966754123341E-5</v>
      </c>
      <c r="L49" s="8">
        <f>D49/D$151</f>
        <v>1.1595480081864089E-5</v>
      </c>
      <c r="M49" s="5">
        <f>J49-K49</f>
        <v>1.8738444450811602E-3</v>
      </c>
      <c r="N49" s="5">
        <f>J49-L49</f>
        <v>1.8726149317534195E-3</v>
      </c>
      <c r="O49" s="10">
        <v>6</v>
      </c>
      <c r="P49" s="1">
        <v>48</v>
      </c>
      <c r="Q49" s="1">
        <v>64</v>
      </c>
      <c r="R49" s="1">
        <v>6</v>
      </c>
      <c r="S49" s="11">
        <v>16327.6072</v>
      </c>
      <c r="T49" s="1">
        <f>LN(S49)</f>
        <v>9.7006126473654248</v>
      </c>
    </row>
    <row r="50" spans="1:20" x14ac:dyDescent="0.3">
      <c r="A50" s="1" t="s">
        <v>107</v>
      </c>
      <c r="B50" s="1" t="s">
        <v>107</v>
      </c>
      <c r="C50" s="3">
        <v>3275</v>
      </c>
      <c r="D50" s="1">
        <v>20</v>
      </c>
      <c r="E50" s="2">
        <v>6.0000000000000001E-3</v>
      </c>
      <c r="F50" s="1">
        <v>0.16</v>
      </c>
      <c r="G50" s="9">
        <f>F50/$F$151</f>
        <v>3.2821472616941842E-2</v>
      </c>
      <c r="H50" s="9">
        <f>F50/F$154</f>
        <v>9.7555983284094601E-3</v>
      </c>
      <c r="I50" s="4">
        <f>D50/(F50/100000)</f>
        <v>12500000</v>
      </c>
      <c r="J50" s="5">
        <f>I50/$I$151</f>
        <v>1.7664472610955783E-3</v>
      </c>
      <c r="K50" s="5">
        <f>C50/C$151</f>
        <v>6.0622394856703463E-4</v>
      </c>
      <c r="L50" s="8">
        <f>D50/D$151</f>
        <v>5.7977400409320444E-5</v>
      </c>
      <c r="M50" s="5">
        <f>J50-K50</f>
        <v>1.1602233125285436E-3</v>
      </c>
      <c r="N50" s="5">
        <f>J50-L50</f>
        <v>1.7084698606862579E-3</v>
      </c>
      <c r="O50" s="10">
        <v>24</v>
      </c>
      <c r="P50" s="1">
        <v>49</v>
      </c>
      <c r="Q50" s="1">
        <v>65</v>
      </c>
      <c r="R50" s="1">
        <v>24</v>
      </c>
      <c r="S50" s="11">
        <v>26234.0229</v>
      </c>
      <c r="T50" s="1">
        <f>LN(S50)</f>
        <v>10.174812431287723</v>
      </c>
    </row>
    <row r="51" spans="1:20" x14ac:dyDescent="0.3">
      <c r="A51" s="1" t="s">
        <v>131</v>
      </c>
      <c r="B51" s="1" t="s">
        <v>186</v>
      </c>
      <c r="C51" s="1">
        <v>655</v>
      </c>
      <c r="D51" s="1">
        <v>8</v>
      </c>
      <c r="E51" s="2">
        <v>1.2E-2</v>
      </c>
      <c r="F51" s="1">
        <v>7.0000000000000007E-2</v>
      </c>
      <c r="G51" s="9">
        <f>F51/$F$151</f>
        <v>1.4359394269912057E-2</v>
      </c>
      <c r="H51" s="9">
        <f>F51/F$154</f>
        <v>4.268074268679139E-3</v>
      </c>
      <c r="I51" s="4">
        <f>D51/(F51/100000)</f>
        <v>11428571.428571427</v>
      </c>
      <c r="J51" s="5">
        <f>I51/$I$151</f>
        <v>1.6150374958588142E-3</v>
      </c>
      <c r="K51" s="5">
        <f>C51/C$151</f>
        <v>1.2124478971340694E-4</v>
      </c>
      <c r="L51" s="8">
        <f>D51/D$151</f>
        <v>2.3190960163728178E-5</v>
      </c>
      <c r="M51" s="5">
        <f>J51-K51</f>
        <v>1.4937927061454072E-3</v>
      </c>
      <c r="N51" s="5">
        <f>J51-L51</f>
        <v>1.591846535695086E-3</v>
      </c>
      <c r="O51" s="10">
        <v>14</v>
      </c>
      <c r="P51" s="1">
        <v>50</v>
      </c>
      <c r="Q51" s="1">
        <v>67</v>
      </c>
      <c r="R51" s="1">
        <v>14</v>
      </c>
      <c r="S51" s="11">
        <v>2050.2047299999999</v>
      </c>
      <c r="T51" s="1">
        <f>LN(S51)</f>
        <v>7.6256949354386308</v>
      </c>
    </row>
    <row r="52" spans="1:20" x14ac:dyDescent="0.3">
      <c r="A52" s="1" t="s">
        <v>98</v>
      </c>
      <c r="B52" s="1" t="s">
        <v>187</v>
      </c>
      <c r="C52" s="1">
        <v>865</v>
      </c>
      <c r="D52" s="1">
        <v>26</v>
      </c>
      <c r="E52" s="2">
        <v>0.03</v>
      </c>
      <c r="F52" s="1">
        <v>0.23</v>
      </c>
      <c r="G52" s="9">
        <f>F52/$F$151</f>
        <v>4.7180866886853898E-2</v>
      </c>
      <c r="H52" s="9">
        <f>F52/F$154</f>
        <v>1.40236725970886E-2</v>
      </c>
      <c r="I52" s="4">
        <f>D52/(F52/100000)</f>
        <v>11304347.826086957</v>
      </c>
      <c r="J52" s="5">
        <f>I52/$I$151</f>
        <v>1.5974827404690447E-3</v>
      </c>
      <c r="K52" s="5">
        <f>C52/C$151</f>
        <v>1.6011716504136947E-4</v>
      </c>
      <c r="L52" s="8">
        <f>D52/D$151</f>
        <v>7.5370620532116581E-5</v>
      </c>
      <c r="M52" s="5">
        <f>J52-K52</f>
        <v>1.4373655754276753E-3</v>
      </c>
      <c r="N52" s="5">
        <f>J52-L52</f>
        <v>1.5221121199369282E-3</v>
      </c>
      <c r="O52" s="10">
        <v>30</v>
      </c>
      <c r="P52" s="1">
        <v>51</v>
      </c>
      <c r="Q52" s="1">
        <v>71</v>
      </c>
      <c r="R52" s="1">
        <v>30</v>
      </c>
      <c r="S52" s="11">
        <v>5355.5826399999996</v>
      </c>
      <c r="T52" s="1">
        <f>LN(S52)</f>
        <v>8.5858947799510954</v>
      </c>
    </row>
    <row r="53" spans="1:20" x14ac:dyDescent="0.3">
      <c r="A53" s="1" t="s">
        <v>85</v>
      </c>
      <c r="B53" s="1" t="s">
        <v>187</v>
      </c>
      <c r="C53" s="3">
        <v>1051</v>
      </c>
      <c r="D53" s="1">
        <v>48</v>
      </c>
      <c r="E53" s="2">
        <v>4.5999999999999999E-2</v>
      </c>
      <c r="F53" s="1">
        <v>0.42</v>
      </c>
      <c r="G53" s="9">
        <f>F53/$F$151</f>
        <v>8.6156365619472333E-2</v>
      </c>
      <c r="H53" s="9">
        <f>F53/F$154</f>
        <v>2.5608445612074832E-2</v>
      </c>
      <c r="I53" s="4">
        <f>D53/(F53/100000)</f>
        <v>11428571.428571429</v>
      </c>
      <c r="J53" s="5">
        <f>I53/$I$151</f>
        <v>1.6150374958588145E-3</v>
      </c>
      <c r="K53" s="5">
        <f>C53/C$151</f>
        <v>1.9454698318899341E-4</v>
      </c>
      <c r="L53" s="8">
        <f>D53/D$151</f>
        <v>1.3914576098236908E-4</v>
      </c>
      <c r="M53" s="5">
        <f>J53-K53</f>
        <v>1.420490512669821E-3</v>
      </c>
      <c r="N53" s="5">
        <f>J53-L53</f>
        <v>1.4758917348764453E-3</v>
      </c>
      <c r="O53" s="10">
        <v>51</v>
      </c>
      <c r="P53" s="1">
        <v>52</v>
      </c>
      <c r="Q53" s="1">
        <v>66</v>
      </c>
      <c r="R53" s="1">
        <v>51</v>
      </c>
      <c r="S53" s="11">
        <v>60726.466500000002</v>
      </c>
      <c r="T53" s="1">
        <f>LN(S53)</f>
        <v>11.014134903434678</v>
      </c>
    </row>
    <row r="54" spans="1:20" x14ac:dyDescent="0.3">
      <c r="A54" s="1" t="s">
        <v>143</v>
      </c>
      <c r="B54" s="1" t="s">
        <v>143</v>
      </c>
      <c r="C54" s="1">
        <v>191</v>
      </c>
      <c r="D54" s="1">
        <v>3</v>
      </c>
      <c r="E54" s="2">
        <v>1.6E-2</v>
      </c>
      <c r="F54" s="1">
        <v>0.03</v>
      </c>
      <c r="G54" s="9">
        <f>F54/$F$151</f>
        <v>6.154026115676595E-3</v>
      </c>
      <c r="H54" s="9">
        <f>F54/F$154</f>
        <v>1.8291746865767738E-3</v>
      </c>
      <c r="I54" s="4">
        <f>D54/(F54/100000)</f>
        <v>10000000</v>
      </c>
      <c r="J54" s="5">
        <f>I54/$I$151</f>
        <v>1.4131578088764625E-3</v>
      </c>
      <c r="K54" s="5">
        <f>C54/C$151</f>
        <v>3.5355350893527826E-5</v>
      </c>
      <c r="L54" s="8">
        <f>D54/D$151</f>
        <v>8.6966100613980672E-6</v>
      </c>
      <c r="M54" s="5">
        <f>J54-K54</f>
        <v>1.3778024579829346E-3</v>
      </c>
      <c r="N54" s="5">
        <f>J54-L54</f>
        <v>1.4044611988150645E-3</v>
      </c>
      <c r="O54" s="10">
        <v>7</v>
      </c>
      <c r="P54" s="1">
        <v>53</v>
      </c>
      <c r="Q54" s="1">
        <v>77</v>
      </c>
      <c r="R54" s="1">
        <v>7</v>
      </c>
      <c r="S54" s="11">
        <v>73201.702499999999</v>
      </c>
      <c r="T54" s="1">
        <f>LN(S54)</f>
        <v>11.200973957875657</v>
      </c>
    </row>
    <row r="55" spans="1:20" x14ac:dyDescent="0.3">
      <c r="A55" s="1" t="s">
        <v>128</v>
      </c>
      <c r="B55" s="1" t="s">
        <v>188</v>
      </c>
      <c r="C55" s="1">
        <v>708</v>
      </c>
      <c r="D55" s="1">
        <v>9</v>
      </c>
      <c r="E55" s="2">
        <v>1.2999999999999999E-2</v>
      </c>
      <c r="F55" s="1">
        <v>0.09</v>
      </c>
      <c r="G55" s="9">
        <f>F55/$F$151</f>
        <v>1.8462078347029787E-2</v>
      </c>
      <c r="H55" s="9">
        <f>F55/F$154</f>
        <v>5.4875240597303211E-3</v>
      </c>
      <c r="I55" s="4">
        <f>D55/(F55/100000)</f>
        <v>10000000</v>
      </c>
      <c r="J55" s="5">
        <f>I55/$I$151</f>
        <v>1.4131578088764625E-3</v>
      </c>
      <c r="K55" s="5">
        <f>C55/C$151</f>
        <v>1.3105543681998796E-4</v>
      </c>
      <c r="L55" s="8">
        <f>D55/D$151</f>
        <v>2.60898301841942E-5</v>
      </c>
      <c r="M55" s="5">
        <f>J55-K55</f>
        <v>1.2821023720564746E-3</v>
      </c>
      <c r="N55" s="5">
        <f>J55-L55</f>
        <v>1.3870679786922684E-3</v>
      </c>
      <c r="O55" s="10">
        <v>17</v>
      </c>
      <c r="P55" s="1">
        <v>54</v>
      </c>
      <c r="Q55" s="1">
        <v>78</v>
      </c>
      <c r="R55" s="1">
        <v>17</v>
      </c>
      <c r="S55" s="11">
        <v>10173.963</v>
      </c>
      <c r="T55" s="1">
        <f>LN(S55)</f>
        <v>9.227587088655044</v>
      </c>
    </row>
    <row r="56" spans="1:20" x14ac:dyDescent="0.3">
      <c r="A56" s="1" t="s">
        <v>70</v>
      </c>
      <c r="B56" s="1" t="s">
        <v>70</v>
      </c>
      <c r="C56" s="3">
        <v>1941</v>
      </c>
      <c r="D56" s="1">
        <v>82</v>
      </c>
      <c r="E56" s="2">
        <v>4.2000000000000003E-2</v>
      </c>
      <c r="F56" s="1">
        <v>0.72</v>
      </c>
      <c r="G56" s="9">
        <f>F56/$F$151</f>
        <v>0.14769662677623829</v>
      </c>
      <c r="H56" s="9">
        <f>F56/F$154</f>
        <v>4.3900192477842569E-2</v>
      </c>
      <c r="I56" s="4">
        <f>D56/(F56/100000)</f>
        <v>11388888.88888889</v>
      </c>
      <c r="J56" s="5">
        <f>I56/$I$151</f>
        <v>1.6094297267759713E-3</v>
      </c>
      <c r="K56" s="5">
        <f>C56/C$151</f>
        <v>3.5929181195988222E-4</v>
      </c>
      <c r="L56" s="8">
        <f>D56/D$151</f>
        <v>2.3770734167821383E-4</v>
      </c>
      <c r="M56" s="5">
        <f>J56-K56</f>
        <v>1.2501379148160891E-3</v>
      </c>
      <c r="N56" s="5">
        <f>J56-L56</f>
        <v>1.3717223850977574E-3</v>
      </c>
      <c r="O56" s="10">
        <v>70</v>
      </c>
      <c r="P56" s="1">
        <v>55</v>
      </c>
      <c r="Q56" s="1">
        <v>69</v>
      </c>
      <c r="R56" s="1">
        <v>70</v>
      </c>
      <c r="S56" s="11">
        <v>4721.1780900000003</v>
      </c>
      <c r="T56" s="1">
        <f>LN(S56)</f>
        <v>8.4598136427748489</v>
      </c>
    </row>
    <row r="57" spans="1:20" x14ac:dyDescent="0.3">
      <c r="A57" s="1" t="s">
        <v>84</v>
      </c>
      <c r="B57" s="1" t="s">
        <v>189</v>
      </c>
      <c r="C57" s="3">
        <v>4122</v>
      </c>
      <c r="D57" s="1">
        <v>49</v>
      </c>
      <c r="E57" s="2">
        <v>1.2E-2</v>
      </c>
      <c r="F57" s="1">
        <v>0.49</v>
      </c>
      <c r="G57" s="9">
        <f>F57/$F$151</f>
        <v>0.10051575988938438</v>
      </c>
      <c r="H57" s="9">
        <f>F57/F$154</f>
        <v>2.987651988075397E-2</v>
      </c>
      <c r="I57" s="4">
        <f>D57/(F57/100000)</f>
        <v>10000000</v>
      </c>
      <c r="J57" s="5">
        <f>I57/$I$151</f>
        <v>1.4131578088764625E-3</v>
      </c>
      <c r="K57" s="5">
        <f>C57/C$151</f>
        <v>7.6300919572315018E-4</v>
      </c>
      <c r="L57" s="8">
        <f>D57/D$151</f>
        <v>1.420446310028351E-4</v>
      </c>
      <c r="M57" s="5">
        <f>J57-K57</f>
        <v>6.5014861315331233E-4</v>
      </c>
      <c r="N57" s="5">
        <f>J57-L57</f>
        <v>1.2711131778736274E-3</v>
      </c>
      <c r="O57" s="10">
        <v>53</v>
      </c>
      <c r="P57" s="1">
        <v>56</v>
      </c>
      <c r="Q57" s="1">
        <v>79</v>
      </c>
      <c r="R57" s="1">
        <v>53</v>
      </c>
      <c r="S57" s="11">
        <v>1281.36366</v>
      </c>
      <c r="T57" s="1">
        <f>LN(S57)</f>
        <v>7.1556801491960993</v>
      </c>
    </row>
    <row r="58" spans="1:20" x14ac:dyDescent="0.3">
      <c r="A58" s="1" t="s">
        <v>86</v>
      </c>
      <c r="B58" s="1" t="s">
        <v>190</v>
      </c>
      <c r="C58" s="3">
        <v>2929</v>
      </c>
      <c r="D58" s="1">
        <v>46</v>
      </c>
      <c r="E58" s="2">
        <v>1.6E-2</v>
      </c>
      <c r="F58" s="1">
        <v>0.51</v>
      </c>
      <c r="G58" s="9">
        <f>F58/$F$151</f>
        <v>0.10461844396650212</v>
      </c>
      <c r="H58" s="9">
        <f>F58/F$154</f>
        <v>3.1095969671805154E-2</v>
      </c>
      <c r="I58" s="4">
        <f>D58/(F58/100000)</f>
        <v>9019607.8431372549</v>
      </c>
      <c r="J58" s="5">
        <f>I58/$I$151</f>
        <v>1.27461292565328E-3</v>
      </c>
      <c r="K58" s="5">
        <f>C58/C$151</f>
        <v>5.4217708255048687E-4</v>
      </c>
      <c r="L58" s="8">
        <f>D58/D$151</f>
        <v>1.3334802094143702E-4</v>
      </c>
      <c r="M58" s="5">
        <f>J58-K58</f>
        <v>7.3243584310279312E-4</v>
      </c>
      <c r="N58" s="5">
        <f>J58-L58</f>
        <v>1.1412649047118429E-3</v>
      </c>
      <c r="O58" s="10">
        <v>55</v>
      </c>
      <c r="P58" s="1">
        <v>57</v>
      </c>
      <c r="Q58" s="1">
        <v>84</v>
      </c>
      <c r="R58" s="1">
        <v>55</v>
      </c>
      <c r="S58" s="11">
        <v>8269.7876799999995</v>
      </c>
      <c r="T58" s="1">
        <f>LN(S58)</f>
        <v>9.0203641141694249</v>
      </c>
    </row>
    <row r="59" spans="1:20" x14ac:dyDescent="0.3">
      <c r="A59" s="1" t="s">
        <v>114</v>
      </c>
      <c r="B59" s="1" t="s">
        <v>114</v>
      </c>
      <c r="C59" s="1">
        <v>381</v>
      </c>
      <c r="D59" s="1">
        <v>12</v>
      </c>
      <c r="E59" s="2">
        <v>3.1E-2</v>
      </c>
      <c r="F59" s="1">
        <v>0.15</v>
      </c>
      <c r="G59" s="9">
        <f>F59/$F$151</f>
        <v>3.0770130578382977E-2</v>
      </c>
      <c r="H59" s="9">
        <f>F59/F$154</f>
        <v>9.1458734328838682E-3</v>
      </c>
      <c r="I59" s="4">
        <f>D59/(F59/100000)</f>
        <v>8000000</v>
      </c>
      <c r="J59" s="5">
        <f>I59/$I$151</f>
        <v>1.13052624710117E-3</v>
      </c>
      <c r="K59" s="5">
        <f>C59/C$151</f>
        <v>7.0525595237874879E-5</v>
      </c>
      <c r="L59" s="8">
        <f>D59/D$151</f>
        <v>3.4786440245592269E-5</v>
      </c>
      <c r="M59" s="5">
        <f>J59-K59</f>
        <v>1.0600006518632951E-3</v>
      </c>
      <c r="N59" s="5">
        <f>J59-L59</f>
        <v>1.0957398068555777E-3</v>
      </c>
      <c r="O59" s="10">
        <v>23</v>
      </c>
      <c r="P59" s="1">
        <v>58</v>
      </c>
      <c r="Q59" s="1">
        <v>88</v>
      </c>
      <c r="R59" s="1">
        <v>23</v>
      </c>
      <c r="S59" s="11">
        <v>18088.927299999999</v>
      </c>
      <c r="T59" s="1">
        <f>LN(S59)</f>
        <v>9.8030552786764762</v>
      </c>
    </row>
    <row r="60" spans="1:20" x14ac:dyDescent="0.3">
      <c r="A60" s="1" t="s">
        <v>147</v>
      </c>
      <c r="B60" s="1" t="s">
        <v>191</v>
      </c>
      <c r="C60" s="1">
        <v>75</v>
      </c>
      <c r="D60" s="1">
        <v>3</v>
      </c>
      <c r="E60" s="2">
        <v>0.04</v>
      </c>
      <c r="F60" s="1">
        <v>0.04</v>
      </c>
      <c r="G60" s="9">
        <f>F60/$F$151</f>
        <v>8.2053681542354606E-3</v>
      </c>
      <c r="H60" s="9">
        <f>F60/F$154</f>
        <v>2.438899582102365E-3</v>
      </c>
      <c r="I60" s="4">
        <f>D60/(F60/100000)</f>
        <v>7500000</v>
      </c>
      <c r="J60" s="5">
        <f>I60/$I$151</f>
        <v>1.0598683566573469E-3</v>
      </c>
      <c r="K60" s="5">
        <f>C60/C$151</f>
        <v>1.3882991188558046E-5</v>
      </c>
      <c r="L60" s="8">
        <f>D60/D$151</f>
        <v>8.6966100613980672E-6</v>
      </c>
      <c r="M60" s="5">
        <f>J60-K60</f>
        <v>1.0459853654687888E-3</v>
      </c>
      <c r="N60" s="5">
        <f>J60-L60</f>
        <v>1.051171746595949E-3</v>
      </c>
      <c r="O60" s="10">
        <v>12</v>
      </c>
      <c r="P60" s="1">
        <v>59</v>
      </c>
      <c r="Q60" s="1">
        <v>90</v>
      </c>
      <c r="R60" s="1">
        <v>12</v>
      </c>
      <c r="S60" s="11">
        <v>8760.6922900000009</v>
      </c>
      <c r="T60" s="1">
        <f>LN(S60)</f>
        <v>9.0780302093466592</v>
      </c>
    </row>
    <row r="61" spans="1:20" x14ac:dyDescent="0.3">
      <c r="A61" s="1" t="s">
        <v>57</v>
      </c>
      <c r="B61" s="1" t="s">
        <v>192</v>
      </c>
      <c r="C61" s="3">
        <v>2878</v>
      </c>
      <c r="D61" s="1">
        <v>171</v>
      </c>
      <c r="E61" s="2">
        <v>5.8999999999999997E-2</v>
      </c>
      <c r="F61" s="1">
        <v>1.59</v>
      </c>
      <c r="G61" s="9">
        <f>F61/$F$151</f>
        <v>0.32616338413085955</v>
      </c>
      <c r="H61" s="9">
        <f>F61/F$154</f>
        <v>9.6946258388569018E-2</v>
      </c>
      <c r="I61" s="4">
        <f>D61/(F61/100000)</f>
        <v>10754716.981132075</v>
      </c>
      <c r="J61" s="5">
        <f>I61/$I$151</f>
        <v>1.5198112284143088E-3</v>
      </c>
      <c r="K61" s="5">
        <f>C61/C$151</f>
        <v>5.3273664854226743E-4</v>
      </c>
      <c r="L61" s="8">
        <f>D61/D$151</f>
        <v>4.9570677349968981E-4</v>
      </c>
      <c r="M61" s="5">
        <f>J61-K61</f>
        <v>9.8707457987204134E-4</v>
      </c>
      <c r="N61" s="5">
        <f>J61-L61</f>
        <v>1.0241044549146191E-3</v>
      </c>
      <c r="O61" s="10">
        <v>93</v>
      </c>
      <c r="P61" s="1">
        <v>60</v>
      </c>
      <c r="Q61" s="1">
        <v>72</v>
      </c>
      <c r="R61" s="1">
        <v>93</v>
      </c>
      <c r="S61" s="11">
        <v>9331.0469499999999</v>
      </c>
      <c r="T61" s="1">
        <f>LN(S61)</f>
        <v>9.1411025008364106</v>
      </c>
    </row>
    <row r="62" spans="1:20" x14ac:dyDescent="0.3">
      <c r="A62" s="1" t="s">
        <v>88</v>
      </c>
      <c r="B62" s="1" t="s">
        <v>88</v>
      </c>
      <c r="C62" s="1">
        <v>707</v>
      </c>
      <c r="D62" s="1">
        <v>40</v>
      </c>
      <c r="E62" s="2">
        <v>5.7000000000000002E-2</v>
      </c>
      <c r="F62" s="1">
        <v>0.52</v>
      </c>
      <c r="G62" s="9">
        <f>F62/$F$151</f>
        <v>0.10666978600506098</v>
      </c>
      <c r="H62" s="9">
        <f>F62/F$154</f>
        <v>3.1705694567330744E-2</v>
      </c>
      <c r="I62" s="4">
        <f>D62/(F62/100000)</f>
        <v>7692307.692307692</v>
      </c>
      <c r="J62" s="5">
        <f>I62/$I$151</f>
        <v>1.0870444683665098E-3</v>
      </c>
      <c r="K62" s="5">
        <f>C62/C$151</f>
        <v>1.3087033027080718E-4</v>
      </c>
      <c r="L62" s="8">
        <f>D62/D$151</f>
        <v>1.1595480081864089E-4</v>
      </c>
      <c r="M62" s="5">
        <f>J62-K62</f>
        <v>9.5617413809570258E-4</v>
      </c>
      <c r="N62" s="5">
        <f>J62-L62</f>
        <v>9.7108966754786883E-4</v>
      </c>
      <c r="O62" s="10">
        <v>58</v>
      </c>
      <c r="P62" s="1">
        <v>61</v>
      </c>
      <c r="Q62" s="1">
        <v>89</v>
      </c>
      <c r="R62" s="1">
        <v>58</v>
      </c>
      <c r="S62" s="11">
        <v>9272.6293000000005</v>
      </c>
      <c r="T62" s="1">
        <f>LN(S62)</f>
        <v>9.1348222537259467</v>
      </c>
    </row>
    <row r="63" spans="1:20" x14ac:dyDescent="0.3">
      <c r="A63" s="1" t="s">
        <v>117</v>
      </c>
      <c r="B63" s="1" t="s">
        <v>117</v>
      </c>
      <c r="C63" s="1">
        <v>862</v>
      </c>
      <c r="D63" s="1">
        <v>11</v>
      </c>
      <c r="E63" s="2">
        <v>1.2999999999999999E-2</v>
      </c>
      <c r="F63" s="1">
        <v>0.16</v>
      </c>
      <c r="G63" s="9">
        <f>F63/$F$151</f>
        <v>3.2821472616941842E-2</v>
      </c>
      <c r="H63" s="9">
        <f>F63/F$154</f>
        <v>9.7555983284094601E-3</v>
      </c>
      <c r="I63" s="4">
        <f>D63/(F63/100000)</f>
        <v>6875000</v>
      </c>
      <c r="J63" s="5">
        <f>I63/$I$151</f>
        <v>9.7154599360256804E-4</v>
      </c>
      <c r="K63" s="5">
        <f>C63/C$151</f>
        <v>1.5956184539382714E-4</v>
      </c>
      <c r="L63" s="8">
        <f>D63/D$151</f>
        <v>3.1887570225126247E-5</v>
      </c>
      <c r="M63" s="5">
        <f>J63-K63</f>
        <v>8.1198414820874093E-4</v>
      </c>
      <c r="N63" s="5">
        <f>J63-L63</f>
        <v>9.3965842337744184E-4</v>
      </c>
      <c r="O63" s="10">
        <v>25</v>
      </c>
      <c r="P63" s="1">
        <v>62</v>
      </c>
      <c r="Q63" s="1">
        <v>93</v>
      </c>
      <c r="R63" s="1">
        <v>25</v>
      </c>
      <c r="S63" s="11">
        <v>5414.6148199999998</v>
      </c>
      <c r="T63" s="1">
        <f>LN(S63)</f>
        <v>8.5968570248644589</v>
      </c>
    </row>
    <row r="64" spans="1:20" x14ac:dyDescent="0.3">
      <c r="A64" s="1" t="s">
        <v>100</v>
      </c>
      <c r="B64" s="1" t="s">
        <v>193</v>
      </c>
      <c r="C64" s="3">
        <v>1114</v>
      </c>
      <c r="D64" s="1">
        <v>26</v>
      </c>
      <c r="E64" s="2">
        <v>2.3E-2</v>
      </c>
      <c r="F64" s="1">
        <v>0.38</v>
      </c>
      <c r="G64" s="9">
        <f>F64/$F$151</f>
        <v>7.7950997465236871E-2</v>
      </c>
      <c r="H64" s="9">
        <f>F64/F$154</f>
        <v>2.3169546029972468E-2</v>
      </c>
      <c r="I64" s="4">
        <f>D64/(F64/100000)</f>
        <v>6842105.2631578948</v>
      </c>
      <c r="J64" s="5">
        <f>I64/$I$151</f>
        <v>9.6689744817863232E-4</v>
      </c>
      <c r="K64" s="5">
        <f>C64/C$151</f>
        <v>2.0620869578738218E-4</v>
      </c>
      <c r="L64" s="8">
        <f>D64/D$151</f>
        <v>7.5370620532116581E-5</v>
      </c>
      <c r="M64" s="5">
        <f>J64-K64</f>
        <v>7.6068875239125014E-4</v>
      </c>
      <c r="N64" s="5">
        <f>J64-L64</f>
        <v>8.9152682764651568E-4</v>
      </c>
      <c r="O64" s="10">
        <v>44</v>
      </c>
      <c r="P64" s="1">
        <v>63</v>
      </c>
      <c r="Q64" s="1">
        <v>94</v>
      </c>
      <c r="R64" s="1">
        <v>44</v>
      </c>
      <c r="S64" s="11">
        <v>41966.0092</v>
      </c>
      <c r="T64" s="1">
        <f>LN(S64)</f>
        <v>10.644615264839704</v>
      </c>
    </row>
    <row r="65" spans="1:20" x14ac:dyDescent="0.3">
      <c r="A65" s="1" t="s">
        <v>48</v>
      </c>
      <c r="B65" s="1" t="s">
        <v>48</v>
      </c>
      <c r="C65" s="3">
        <v>6263</v>
      </c>
      <c r="D65" s="1">
        <v>250</v>
      </c>
      <c r="E65" s="2">
        <v>0.04</v>
      </c>
      <c r="F65" s="1">
        <v>2.2000000000000002</v>
      </c>
      <c r="G65" s="9">
        <f>F65/$F$151</f>
        <v>0.45129524848295033</v>
      </c>
      <c r="H65" s="9">
        <f>F65/F$154</f>
        <v>0.13413947701563009</v>
      </c>
      <c r="I65" s="4">
        <f>D65/(F65/100000)</f>
        <v>11363636.363636361</v>
      </c>
      <c r="J65" s="5">
        <f>I65/$I$151</f>
        <v>1.6058611464505254E-3</v>
      </c>
      <c r="K65" s="5">
        <f>C65/C$151</f>
        <v>1.1593223175191871E-3</v>
      </c>
      <c r="L65" s="8">
        <f>D65/D$151</f>
        <v>7.2471750511650564E-4</v>
      </c>
      <c r="M65" s="5">
        <f>J65-K65</f>
        <v>4.465388289313383E-4</v>
      </c>
      <c r="N65" s="5">
        <f>J65-L65</f>
        <v>8.8114364133401978E-4</v>
      </c>
      <c r="O65" s="10">
        <v>97</v>
      </c>
      <c r="P65" s="1">
        <v>64</v>
      </c>
      <c r="Q65" s="1">
        <v>70</v>
      </c>
      <c r="R65" s="1">
        <v>97</v>
      </c>
      <c r="S65" s="11">
        <v>731.17171699999994</v>
      </c>
      <c r="T65" s="1">
        <f>LN(S65)</f>
        <v>6.5946483391401989</v>
      </c>
    </row>
    <row r="66" spans="1:20" x14ac:dyDescent="0.3">
      <c r="A66" s="1" t="s">
        <v>109</v>
      </c>
      <c r="B66" s="1" t="s">
        <v>109</v>
      </c>
      <c r="C66" s="1">
        <v>279</v>
      </c>
      <c r="D66" s="1">
        <v>17</v>
      </c>
      <c r="E66" s="2">
        <v>6.0999999999999999E-2</v>
      </c>
      <c r="F66" s="1">
        <v>0.26</v>
      </c>
      <c r="G66" s="9">
        <f>F66/$F$151</f>
        <v>5.3334893002530491E-2</v>
      </c>
      <c r="H66" s="9">
        <f>F66/F$154</f>
        <v>1.5852847283665372E-2</v>
      </c>
      <c r="I66" s="4">
        <f>D66/(F66/100000)</f>
        <v>6538461.538461538</v>
      </c>
      <c r="J66" s="5">
        <f>I66/$I$151</f>
        <v>9.2398779811153316E-4</v>
      </c>
      <c r="K66" s="5">
        <f>C66/C$151</f>
        <v>5.1644727221435931E-5</v>
      </c>
      <c r="L66" s="8">
        <f>D66/D$151</f>
        <v>4.9280790347922378E-5</v>
      </c>
      <c r="M66" s="5">
        <f>J66-K66</f>
        <v>8.7234307089009721E-4</v>
      </c>
      <c r="N66" s="5">
        <f>J66-L66</f>
        <v>8.7470700776361078E-4</v>
      </c>
      <c r="O66" s="10">
        <v>32</v>
      </c>
      <c r="P66" s="1">
        <v>65</v>
      </c>
      <c r="Q66" s="1">
        <v>95</v>
      </c>
      <c r="R66" s="1">
        <v>32</v>
      </c>
      <c r="S66" s="11">
        <v>5951.3233</v>
      </c>
      <c r="T66" s="1">
        <f>LN(S66)</f>
        <v>8.6913688771730584</v>
      </c>
    </row>
    <row r="67" spans="1:20" x14ac:dyDescent="0.3">
      <c r="A67" s="1" t="s">
        <v>111</v>
      </c>
      <c r="B67" s="1" t="s">
        <v>194</v>
      </c>
      <c r="C67" s="3">
        <v>1403</v>
      </c>
      <c r="D67" s="1">
        <v>14</v>
      </c>
      <c r="E67" s="2">
        <v>0.01</v>
      </c>
      <c r="F67" s="1">
        <v>0.22</v>
      </c>
      <c r="G67" s="9">
        <f>F67/$F$151</f>
        <v>4.5129524848295029E-2</v>
      </c>
      <c r="H67" s="9">
        <f>F67/F$154</f>
        <v>1.3413947701563008E-2</v>
      </c>
      <c r="I67" s="4">
        <f>D67/(F67/100000)</f>
        <v>6363636.3636363633</v>
      </c>
      <c r="J67" s="5">
        <f>I67/$I$151</f>
        <v>8.9928224201229437E-4</v>
      </c>
      <c r="K67" s="5">
        <f>C67/C$151</f>
        <v>2.5970448850062583E-4</v>
      </c>
      <c r="L67" s="8">
        <f>D67/D$151</f>
        <v>4.0584180286524313E-5</v>
      </c>
      <c r="M67" s="5">
        <f>J67-K67</f>
        <v>6.3957775351166854E-4</v>
      </c>
      <c r="N67" s="5">
        <f>J67-L67</f>
        <v>8.5869806172577008E-4</v>
      </c>
      <c r="O67" s="10">
        <v>29</v>
      </c>
      <c r="P67" s="1">
        <v>66</v>
      </c>
      <c r="Q67" s="1">
        <v>96</v>
      </c>
      <c r="R67" s="1">
        <v>29</v>
      </c>
      <c r="S67" s="11">
        <v>5253.6300600000004</v>
      </c>
      <c r="T67" s="1">
        <f>LN(S67)</f>
        <v>8.5666745566511651</v>
      </c>
    </row>
    <row r="68" spans="1:20" x14ac:dyDescent="0.3">
      <c r="A68" s="1" t="s">
        <v>56</v>
      </c>
      <c r="B68" s="1" t="s">
        <v>56</v>
      </c>
      <c r="C68" s="3">
        <v>3950</v>
      </c>
      <c r="D68" s="1">
        <v>180</v>
      </c>
      <c r="E68" s="2">
        <v>4.5999999999999999E-2</v>
      </c>
      <c r="F68" s="1">
        <v>1.88</v>
      </c>
      <c r="G68" s="9">
        <f>F68/$F$151</f>
        <v>0.38565230324906663</v>
      </c>
      <c r="H68" s="9">
        <f>F68/F$154</f>
        <v>0.11462828035881115</v>
      </c>
      <c r="I68" s="4">
        <f>D68/(F68/100000)</f>
        <v>9574468.085106384</v>
      </c>
      <c r="J68" s="5">
        <f>I68/$I$151</f>
        <v>1.3530234340306559E-3</v>
      </c>
      <c r="K68" s="5">
        <f>C68/C$151</f>
        <v>7.3117086926405706E-4</v>
      </c>
      <c r="L68" s="8">
        <f>D68/D$151</f>
        <v>5.2179660368388407E-4</v>
      </c>
      <c r="M68" s="5">
        <f>J68-K68</f>
        <v>6.2185256476659883E-4</v>
      </c>
      <c r="N68" s="5">
        <f>J68-L68</f>
        <v>8.3122683034677182E-4</v>
      </c>
      <c r="O68" s="10">
        <v>95</v>
      </c>
      <c r="P68" s="1">
        <v>67</v>
      </c>
      <c r="Q68" s="1">
        <v>82</v>
      </c>
      <c r="R68" s="1">
        <v>95</v>
      </c>
      <c r="S68" s="11">
        <v>901.40310099999999</v>
      </c>
      <c r="T68" s="1">
        <f>LN(S68)</f>
        <v>6.8039525504547571</v>
      </c>
    </row>
    <row r="69" spans="1:20" x14ac:dyDescent="0.3">
      <c r="A69" s="1" t="s">
        <v>91</v>
      </c>
      <c r="B69" s="1" t="s">
        <v>91</v>
      </c>
      <c r="C69" s="3">
        <v>1915</v>
      </c>
      <c r="D69" s="1">
        <v>35</v>
      </c>
      <c r="E69" s="2">
        <v>1.7999999999999999E-2</v>
      </c>
      <c r="F69" s="1">
        <v>0.55000000000000004</v>
      </c>
      <c r="G69" s="9">
        <f>F69/$F$151</f>
        <v>0.11282381212073758</v>
      </c>
      <c r="H69" s="9">
        <f>F69/F$154</f>
        <v>3.3534869253907522E-2</v>
      </c>
      <c r="I69" s="4">
        <f>D69/(F69/100000)</f>
        <v>6363636.3636363624</v>
      </c>
      <c r="J69" s="5">
        <f>I69/$I$151</f>
        <v>8.9928224201229416E-4</v>
      </c>
      <c r="K69" s="5">
        <f>C69/C$151</f>
        <v>3.544790416811821E-4</v>
      </c>
      <c r="L69" s="8">
        <f>D69/D$151</f>
        <v>1.0146045071631078E-4</v>
      </c>
      <c r="M69" s="5">
        <f>J69-K69</f>
        <v>5.4480320033111211E-4</v>
      </c>
      <c r="N69" s="5">
        <f>J69-L69</f>
        <v>7.9782179129598337E-4</v>
      </c>
      <c r="O69" s="10">
        <v>62</v>
      </c>
      <c r="P69" s="1">
        <v>68</v>
      </c>
      <c r="Q69" s="1">
        <v>97</v>
      </c>
      <c r="R69" s="1">
        <v>62</v>
      </c>
      <c r="S69" s="11">
        <v>82838.929399999994</v>
      </c>
      <c r="T69" s="1">
        <f>LN(S69)</f>
        <v>11.324653391717655</v>
      </c>
    </row>
    <row r="70" spans="1:20" x14ac:dyDescent="0.3">
      <c r="A70" s="1" t="s">
        <v>55</v>
      </c>
      <c r="B70" s="1" t="s">
        <v>195</v>
      </c>
      <c r="C70" s="3">
        <v>36198</v>
      </c>
      <c r="D70" s="1">
        <v>199</v>
      </c>
      <c r="E70" s="2">
        <v>5.0000000000000001E-3</v>
      </c>
      <c r="F70" s="1">
        <v>2.1</v>
      </c>
      <c r="G70" s="9">
        <f>F70/$F$151</f>
        <v>0.43078182809736171</v>
      </c>
      <c r="H70" s="9">
        <f>F70/F$154</f>
        <v>0.12804222806037416</v>
      </c>
      <c r="I70" s="4">
        <f>D70/(F70/100000)</f>
        <v>9476190.4761904757</v>
      </c>
      <c r="J70" s="5">
        <f>I70/$I$151</f>
        <v>1.3391352569829336E-3</v>
      </c>
      <c r="K70" s="5">
        <f>C70/C$151</f>
        <v>6.7004868672456549E-3</v>
      </c>
      <c r="L70" s="8">
        <f>D70/D$151</f>
        <v>5.7687513407273839E-4</v>
      </c>
      <c r="M70" s="5">
        <f>J70-K70</f>
        <v>-5.3613516102627209E-3</v>
      </c>
      <c r="N70" s="5">
        <f>J70-L70</f>
        <v>7.6226012291019522E-4</v>
      </c>
      <c r="O70" s="10">
        <v>96</v>
      </c>
      <c r="P70" s="1">
        <v>69</v>
      </c>
      <c r="Q70" s="1">
        <v>83</v>
      </c>
      <c r="R70" s="1">
        <v>96</v>
      </c>
      <c r="S70" s="11">
        <v>12301.186400000001</v>
      </c>
      <c r="T70" s="1">
        <f>LN(S70)</f>
        <v>9.4174509919935492</v>
      </c>
    </row>
    <row r="71" spans="1:20" x14ac:dyDescent="0.3">
      <c r="A71" s="1" t="s">
        <v>102</v>
      </c>
      <c r="B71" s="1" t="s">
        <v>196</v>
      </c>
      <c r="C71" s="3">
        <v>31616</v>
      </c>
      <c r="D71" s="1">
        <v>23</v>
      </c>
      <c r="E71" s="2">
        <v>1E-3</v>
      </c>
      <c r="F71" s="1">
        <v>0.41</v>
      </c>
      <c r="G71" s="9">
        <f>F71/$F$151</f>
        <v>8.4105023580913457E-2</v>
      </c>
      <c r="H71" s="9">
        <f>F71/F$154</f>
        <v>2.4998720716549239E-2</v>
      </c>
      <c r="I71" s="4">
        <f>D71/(F71/100000)</f>
        <v>5609756.0975609757</v>
      </c>
      <c r="J71" s="5">
        <f>I71/$I$151</f>
        <v>7.9274706351606437E-4</v>
      </c>
      <c r="K71" s="5">
        <f>C71/C$151</f>
        <v>5.8523286588993487E-3</v>
      </c>
      <c r="L71" s="8">
        <f>D71/D$151</f>
        <v>6.6674010470718509E-5</v>
      </c>
      <c r="M71" s="5">
        <f>J71-K71</f>
        <v>-5.059581595383284E-3</v>
      </c>
      <c r="N71" s="5">
        <f>J71-L71</f>
        <v>7.2607305304534582E-4</v>
      </c>
      <c r="O71" s="10">
        <v>49</v>
      </c>
      <c r="P71" s="1">
        <v>70</v>
      </c>
      <c r="Q71" s="1">
        <v>99</v>
      </c>
      <c r="R71" s="1">
        <v>49</v>
      </c>
      <c r="S71" s="11">
        <v>49648.149299999997</v>
      </c>
      <c r="T71" s="1">
        <f>LN(S71)</f>
        <v>10.812716393854121</v>
      </c>
    </row>
    <row r="72" spans="1:20" x14ac:dyDescent="0.3">
      <c r="A72" s="1" t="s">
        <v>97</v>
      </c>
      <c r="B72" s="1" t="s">
        <v>197</v>
      </c>
      <c r="C72" s="3">
        <v>1509</v>
      </c>
      <c r="D72" s="1">
        <v>28</v>
      </c>
      <c r="E72" s="2">
        <v>1.9E-2</v>
      </c>
      <c r="F72" s="1">
        <v>0.51</v>
      </c>
      <c r="G72" s="9">
        <f>F72/$F$151</f>
        <v>0.10461844396650212</v>
      </c>
      <c r="H72" s="9">
        <f>F72/F$154</f>
        <v>3.1095969671805154E-2</v>
      </c>
      <c r="I72" s="4">
        <f>D72/(F72/100000)</f>
        <v>5490196.0784313725</v>
      </c>
      <c r="J72" s="5">
        <f>I72/$I$151</f>
        <v>7.7585134604982262E-4</v>
      </c>
      <c r="K72" s="5">
        <f>C72/C$151</f>
        <v>2.7932578271378791E-4</v>
      </c>
      <c r="L72" s="8">
        <f>D72/D$151</f>
        <v>8.1168360573048625E-5</v>
      </c>
      <c r="M72" s="5">
        <f>J72-K72</f>
        <v>4.9652556333603477E-4</v>
      </c>
      <c r="N72" s="5">
        <f>J72-L72</f>
        <v>6.9468298547677404E-4</v>
      </c>
      <c r="O72" s="10">
        <v>56</v>
      </c>
      <c r="P72" s="1">
        <v>71</v>
      </c>
      <c r="Q72" s="1">
        <v>101</v>
      </c>
      <c r="R72" s="1">
        <v>56</v>
      </c>
      <c r="S72" s="11">
        <v>5871.4670599999999</v>
      </c>
      <c r="T72" s="1">
        <f>LN(S72)</f>
        <v>8.6778598066386703</v>
      </c>
    </row>
    <row r="73" spans="1:20" x14ac:dyDescent="0.3">
      <c r="A73" s="1" t="s">
        <v>110</v>
      </c>
      <c r="B73" s="1" t="s">
        <v>166</v>
      </c>
      <c r="C73" s="1">
        <v>487</v>
      </c>
      <c r="D73" s="1">
        <v>16</v>
      </c>
      <c r="E73" s="2">
        <v>3.3000000000000002E-2</v>
      </c>
      <c r="F73" s="1">
        <v>0.31</v>
      </c>
      <c r="G73" s="9">
        <f>F73/$F$151</f>
        <v>6.3591603195324822E-2</v>
      </c>
      <c r="H73" s="9">
        <f>F73/F$154</f>
        <v>1.890147176129333E-2</v>
      </c>
      <c r="I73" s="4">
        <f>D73/(F73/100000)</f>
        <v>5161290.3225806449</v>
      </c>
      <c r="J73" s="5">
        <f>I73/$I$151</f>
        <v>7.2937177232333553E-4</v>
      </c>
      <c r="K73" s="5">
        <f>C73/C$151</f>
        <v>9.0146889451036912E-5</v>
      </c>
      <c r="L73" s="8">
        <f>D73/D$151</f>
        <v>4.6381920327456356E-5</v>
      </c>
      <c r="M73" s="5">
        <f>J73-K73</f>
        <v>6.3922488287229857E-4</v>
      </c>
      <c r="N73" s="5">
        <f>J73-L73</f>
        <v>6.8298985199587918E-4</v>
      </c>
      <c r="O73" s="10">
        <v>36</v>
      </c>
      <c r="P73" s="1">
        <v>72</v>
      </c>
      <c r="Q73" s="1">
        <v>103</v>
      </c>
      <c r="R73" s="1">
        <v>36</v>
      </c>
      <c r="S73" s="11">
        <v>14869.090700000001</v>
      </c>
      <c r="T73" s="1">
        <f>LN(S73)</f>
        <v>9.6070398876180896</v>
      </c>
    </row>
    <row r="74" spans="1:20" x14ac:dyDescent="0.3">
      <c r="A74" s="1" t="s">
        <v>122</v>
      </c>
      <c r="B74" s="1" t="s">
        <v>122</v>
      </c>
      <c r="C74" s="1">
        <v>930</v>
      </c>
      <c r="D74" s="1">
        <v>10</v>
      </c>
      <c r="E74" s="2">
        <v>1.0999999999999999E-2</v>
      </c>
      <c r="F74" s="1">
        <v>0.2</v>
      </c>
      <c r="G74" s="9">
        <f>F74/$F$151</f>
        <v>4.1026840771177304E-2</v>
      </c>
      <c r="H74" s="9">
        <f>F74/F$154</f>
        <v>1.2194497910511826E-2</v>
      </c>
      <c r="I74" s="4">
        <f>D74/(F74/100000)</f>
        <v>5000000</v>
      </c>
      <c r="J74" s="5">
        <f>I74/$I$151</f>
        <v>7.0657890443823125E-4</v>
      </c>
      <c r="K74" s="5">
        <f>C74/C$151</f>
        <v>1.7214909073811976E-4</v>
      </c>
      <c r="L74" s="8">
        <f>D74/D$151</f>
        <v>2.8988700204660222E-5</v>
      </c>
      <c r="M74" s="5">
        <f>J74-K74</f>
        <v>5.3442981370011152E-4</v>
      </c>
      <c r="N74" s="5">
        <f>J74-L74</f>
        <v>6.7759020423357108E-4</v>
      </c>
      <c r="O74" s="10">
        <v>27</v>
      </c>
      <c r="P74" s="1">
        <v>73</v>
      </c>
      <c r="Q74" s="1">
        <v>104</v>
      </c>
      <c r="R74" s="1">
        <v>27</v>
      </c>
      <c r="S74" s="11">
        <v>69026.468800000002</v>
      </c>
      <c r="T74" s="1">
        <f>LN(S74)</f>
        <v>11.142245315818606</v>
      </c>
    </row>
    <row r="75" spans="1:20" x14ac:dyDescent="0.3">
      <c r="A75" s="1" t="s">
        <v>49</v>
      </c>
      <c r="B75" s="1" t="s">
        <v>198</v>
      </c>
      <c r="C75" s="3">
        <v>29485</v>
      </c>
      <c r="D75" s="1">
        <v>245</v>
      </c>
      <c r="E75" s="2">
        <v>8.0000000000000002E-3</v>
      </c>
      <c r="F75" s="1">
        <v>2.54</v>
      </c>
      <c r="G75" s="9">
        <f>F75/$F$151</f>
        <v>0.5210408777939517</v>
      </c>
      <c r="H75" s="9">
        <f>F75/F$154</f>
        <v>0.15487012346350018</v>
      </c>
      <c r="I75" s="4">
        <f>D75/(F75/100000)</f>
        <v>9645669.2913385816</v>
      </c>
      <c r="J75" s="5">
        <f>I75/$I$151</f>
        <v>1.3630852880895012E-3</v>
      </c>
      <c r="K75" s="5">
        <f>C75/C$151</f>
        <v>5.4578666025951201E-3</v>
      </c>
      <c r="L75" s="8">
        <f>D75/D$151</f>
        <v>7.1022315501417549E-4</v>
      </c>
      <c r="M75" s="5">
        <f>J75-K75</f>
        <v>-4.0947813145056191E-3</v>
      </c>
      <c r="N75" s="5">
        <f>J75-L75</f>
        <v>6.5286213307532575E-4</v>
      </c>
      <c r="O75" s="10">
        <v>102</v>
      </c>
      <c r="P75" s="1">
        <v>74</v>
      </c>
      <c r="Q75" s="1">
        <v>81</v>
      </c>
      <c r="R75" s="1">
        <v>102</v>
      </c>
      <c r="S75" s="11">
        <v>57305.298999999999</v>
      </c>
      <c r="T75" s="1">
        <f>LN(S75)</f>
        <v>10.956148376611978</v>
      </c>
    </row>
    <row r="76" spans="1:20" x14ac:dyDescent="0.3">
      <c r="A76" s="1" t="s">
        <v>105</v>
      </c>
      <c r="B76" s="1" t="s">
        <v>199</v>
      </c>
      <c r="C76" s="3">
        <v>1504</v>
      </c>
      <c r="D76" s="1">
        <v>21</v>
      </c>
      <c r="E76" s="2">
        <v>1.4E-2</v>
      </c>
      <c r="F76" s="1">
        <v>0.43</v>
      </c>
      <c r="G76" s="9">
        <f>F76/$F$151</f>
        <v>8.8207707658031195E-2</v>
      </c>
      <c r="H76" s="9">
        <f>F76/F$154</f>
        <v>2.6218170507600422E-2</v>
      </c>
      <c r="I76" s="4">
        <f>D76/(F76/100000)</f>
        <v>4883720.9302325575</v>
      </c>
      <c r="J76" s="5">
        <f>I76/$I$151</f>
        <v>6.9014683689315611E-4</v>
      </c>
      <c r="K76" s="5">
        <f>C76/C$151</f>
        <v>2.78400249967884E-4</v>
      </c>
      <c r="L76" s="8">
        <f>D76/D$151</f>
        <v>6.0876270429786472E-5</v>
      </c>
      <c r="M76" s="5">
        <f>J76-K76</f>
        <v>4.1174658692527211E-4</v>
      </c>
      <c r="N76" s="5">
        <f>J76-L76</f>
        <v>6.2927056646336962E-4</v>
      </c>
      <c r="O76" s="10">
        <v>52</v>
      </c>
      <c r="P76" s="1">
        <v>75</v>
      </c>
      <c r="Q76" s="1">
        <v>105</v>
      </c>
      <c r="R76" s="1">
        <v>52</v>
      </c>
      <c r="S76" s="11">
        <v>4058.2446500000001</v>
      </c>
      <c r="T76" s="1">
        <f>LN(S76)</f>
        <v>8.3085058068878617</v>
      </c>
    </row>
    <row r="77" spans="1:20" x14ac:dyDescent="0.3">
      <c r="A77" s="1" t="s">
        <v>63</v>
      </c>
      <c r="B77" s="1" t="s">
        <v>63</v>
      </c>
      <c r="C77" s="3">
        <v>2427</v>
      </c>
      <c r="D77" s="1">
        <v>130</v>
      </c>
      <c r="E77" s="2">
        <v>5.3999999999999999E-2</v>
      </c>
      <c r="F77" s="1">
        <v>1.85</v>
      </c>
      <c r="G77" s="9">
        <f>F77/$F$151</f>
        <v>0.37949827713339007</v>
      </c>
      <c r="H77" s="9">
        <f>F77/F$154</f>
        <v>0.11279910567223439</v>
      </c>
      <c r="I77" s="4">
        <f>D77/(F77/100000)</f>
        <v>7027027.0270270258</v>
      </c>
      <c r="J77" s="5">
        <f>I77/$I$151</f>
        <v>9.9302981164291941E-4</v>
      </c>
      <c r="K77" s="5">
        <f>C77/C$151</f>
        <v>4.4925359486173836E-4</v>
      </c>
      <c r="L77" s="8">
        <f>D77/D$151</f>
        <v>3.7685310266058291E-4</v>
      </c>
      <c r="M77" s="5">
        <f>J77-K77</f>
        <v>5.4377621678118105E-4</v>
      </c>
      <c r="N77" s="5">
        <f>J77-L77</f>
        <v>6.1617670898233656E-4</v>
      </c>
      <c r="O77" s="10">
        <v>94</v>
      </c>
      <c r="P77" s="1">
        <v>76</v>
      </c>
      <c r="Q77" s="1">
        <v>91</v>
      </c>
      <c r="R77" s="1">
        <v>94</v>
      </c>
      <c r="S77" s="11">
        <v>15923.3591</v>
      </c>
      <c r="T77" s="1">
        <f>LN(S77)</f>
        <v>9.6755424358849886</v>
      </c>
    </row>
    <row r="78" spans="1:20" x14ac:dyDescent="0.3">
      <c r="A78" s="1" t="s">
        <v>99</v>
      </c>
      <c r="B78" s="1" t="s">
        <v>99</v>
      </c>
      <c r="C78" s="1">
        <v>265</v>
      </c>
      <c r="D78" s="1">
        <v>26</v>
      </c>
      <c r="E78" s="2">
        <v>9.8000000000000004E-2</v>
      </c>
      <c r="F78" s="1">
        <v>0.54</v>
      </c>
      <c r="G78" s="9">
        <f>F78/$F$151</f>
        <v>0.11077247008217872</v>
      </c>
      <c r="H78" s="9">
        <f>F78/F$154</f>
        <v>3.2925144358381932E-2</v>
      </c>
      <c r="I78" s="4">
        <f>D78/(F78/100000)</f>
        <v>4814814.8148148153</v>
      </c>
      <c r="J78" s="5">
        <f>I78/$I$151</f>
        <v>6.8040931538496357E-4</v>
      </c>
      <c r="K78" s="5">
        <f>C78/C$151</f>
        <v>4.9053235532905096E-5</v>
      </c>
      <c r="L78" s="8">
        <f>D78/D$151</f>
        <v>7.5370620532116581E-5</v>
      </c>
      <c r="M78" s="5">
        <f>J78-K78</f>
        <v>6.3135607985205847E-4</v>
      </c>
      <c r="N78" s="5">
        <f>J78-L78</f>
        <v>6.0503869485284694E-4</v>
      </c>
      <c r="O78" s="10">
        <v>60</v>
      </c>
      <c r="P78" s="1">
        <v>77</v>
      </c>
      <c r="Q78" s="1">
        <v>107</v>
      </c>
      <c r="R78" s="1">
        <v>60</v>
      </c>
      <c r="S78" s="11">
        <v>522.85812799999997</v>
      </c>
      <c r="T78" s="1">
        <f>LN(S78)</f>
        <v>6.2593101614913289</v>
      </c>
    </row>
    <row r="79" spans="1:20" x14ac:dyDescent="0.3">
      <c r="A79" s="1" t="s">
        <v>148</v>
      </c>
      <c r="B79" s="1" t="s">
        <v>200</v>
      </c>
      <c r="C79" s="1">
        <v>423</v>
      </c>
      <c r="D79" s="1">
        <v>3</v>
      </c>
      <c r="E79" s="2">
        <v>7.0000000000000001E-3</v>
      </c>
      <c r="F79" s="1">
        <v>7.0000000000000007E-2</v>
      </c>
      <c r="G79" s="9">
        <f>F79/$F$151</f>
        <v>1.4359394269912057E-2</v>
      </c>
      <c r="H79" s="9">
        <f>F79/F$154</f>
        <v>4.268074268679139E-3</v>
      </c>
      <c r="I79" s="4">
        <f>D79/(F79/100000)</f>
        <v>4285714.2857142854</v>
      </c>
      <c r="J79" s="5">
        <f>I79/$I$151</f>
        <v>6.0563906094705539E-4</v>
      </c>
      <c r="K79" s="5">
        <f>C79/C$151</f>
        <v>7.8300070303467372E-5</v>
      </c>
      <c r="L79" s="8">
        <f>D79/D$151</f>
        <v>8.6966100613980672E-6</v>
      </c>
      <c r="M79" s="5">
        <f>J79-K79</f>
        <v>5.2733899064358802E-4</v>
      </c>
      <c r="N79" s="5">
        <f>J79-L79</f>
        <v>5.9694245088565731E-4</v>
      </c>
      <c r="O79" s="10">
        <v>15</v>
      </c>
      <c r="P79" s="1">
        <v>78</v>
      </c>
      <c r="Q79" s="1">
        <v>109</v>
      </c>
      <c r="R79" s="1">
        <v>15</v>
      </c>
      <c r="S79" s="11">
        <v>28159.3017</v>
      </c>
      <c r="T79" s="1">
        <f>LN(S79)</f>
        <v>10.245633012379287</v>
      </c>
    </row>
    <row r="80" spans="1:20" x14ac:dyDescent="0.3">
      <c r="A80" s="1" t="s">
        <v>42</v>
      </c>
      <c r="B80" s="1" t="s">
        <v>201</v>
      </c>
      <c r="C80" s="3">
        <v>8955</v>
      </c>
      <c r="D80" s="1">
        <v>315</v>
      </c>
      <c r="E80" s="2">
        <v>3.5000000000000003E-2</v>
      </c>
      <c r="F80" s="1">
        <v>2.96</v>
      </c>
      <c r="G80" s="9">
        <f>F80/$F$151</f>
        <v>0.60719724341342407</v>
      </c>
      <c r="H80" s="9">
        <f>F80/F$154</f>
        <v>0.18047856907557502</v>
      </c>
      <c r="I80" s="4">
        <f>D80/(F80/100000)</f>
        <v>10641891.891891891</v>
      </c>
      <c r="J80" s="5">
        <f>I80/$I$151</f>
        <v>1.5038672628246137E-3</v>
      </c>
      <c r="K80" s="5">
        <f>C80/C$151</f>
        <v>1.6576291479138306E-3</v>
      </c>
      <c r="L80" s="8">
        <f>D80/D$151</f>
        <v>9.1314405644679706E-4</v>
      </c>
      <c r="M80" s="5">
        <f>J80-K80</f>
        <v>-1.5376188508921685E-4</v>
      </c>
      <c r="N80" s="5">
        <f>J80-L80</f>
        <v>5.9072320637781667E-4</v>
      </c>
      <c r="O80" s="10">
        <v>106</v>
      </c>
      <c r="P80" s="1">
        <v>79</v>
      </c>
      <c r="Q80" s="1">
        <v>73</v>
      </c>
      <c r="R80" s="1">
        <v>106</v>
      </c>
      <c r="S80" s="11">
        <v>1025.79836</v>
      </c>
      <c r="T80" s="1">
        <f>LN(S80)</f>
        <v>6.9332264762016971</v>
      </c>
    </row>
    <row r="81" spans="1:20" x14ac:dyDescent="0.3">
      <c r="A81" s="1" t="s">
        <v>137</v>
      </c>
      <c r="B81" s="1" t="s">
        <v>137</v>
      </c>
      <c r="C81" s="1">
        <v>237</v>
      </c>
      <c r="D81" s="1">
        <v>6</v>
      </c>
      <c r="E81" s="2">
        <v>2.5000000000000001E-2</v>
      </c>
      <c r="F81" s="1">
        <v>0.14000000000000001</v>
      </c>
      <c r="G81" s="9">
        <f>F81/$F$151</f>
        <v>2.8718788539824115E-2</v>
      </c>
      <c r="H81" s="9">
        <f>F81/F$154</f>
        <v>8.536148537358278E-3</v>
      </c>
      <c r="I81" s="4">
        <f>D81/(F81/100000)</f>
        <v>4285714.2857142854</v>
      </c>
      <c r="J81" s="5">
        <f>I81/$I$151</f>
        <v>6.0563906094705539E-4</v>
      </c>
      <c r="K81" s="5">
        <f>C81/C$151</f>
        <v>4.3870252155843425E-5</v>
      </c>
      <c r="L81" s="8">
        <f>D81/D$151</f>
        <v>1.7393220122796134E-5</v>
      </c>
      <c r="M81" s="5">
        <f>J81-K81</f>
        <v>5.6176880879121199E-4</v>
      </c>
      <c r="N81" s="5">
        <f>J81-L81</f>
        <v>5.8824584082425922E-4</v>
      </c>
      <c r="O81" s="10">
        <v>22</v>
      </c>
      <c r="P81" s="1">
        <v>80</v>
      </c>
      <c r="Q81" s="1">
        <v>110</v>
      </c>
      <c r="R81" s="1">
        <v>22</v>
      </c>
      <c r="S81" s="11">
        <v>777.969922</v>
      </c>
      <c r="T81" s="1">
        <f>LN(S81)</f>
        <v>6.6566878627626682</v>
      </c>
    </row>
    <row r="82" spans="1:20" x14ac:dyDescent="0.3">
      <c r="A82" s="1" t="s">
        <v>89</v>
      </c>
      <c r="B82" s="1" t="s">
        <v>203</v>
      </c>
      <c r="C82" s="3">
        <v>7770</v>
      </c>
      <c r="D82" s="1">
        <v>37</v>
      </c>
      <c r="E82" s="2">
        <v>5.0000000000000001E-3</v>
      </c>
      <c r="F82" s="1">
        <v>0.77</v>
      </c>
      <c r="G82" s="9">
        <f>F82/$F$151</f>
        <v>0.1579533369690326</v>
      </c>
      <c r="H82" s="9">
        <f>F82/F$154</f>
        <v>4.6948816955470526E-2</v>
      </c>
      <c r="I82" s="4">
        <f>D82/(F82/100000)</f>
        <v>4805194.8051948044</v>
      </c>
      <c r="J82" s="5">
        <f>I82/$I$151</f>
        <v>6.79049856213365E-4</v>
      </c>
      <c r="K82" s="5">
        <f>C82/C$151</f>
        <v>1.4382778871346136E-3</v>
      </c>
      <c r="L82" s="8">
        <f>D82/D$151</f>
        <v>1.0725819075724283E-4</v>
      </c>
      <c r="M82" s="5">
        <f>J82-K82</f>
        <v>-7.5922803092124856E-4</v>
      </c>
      <c r="N82" s="5">
        <f>J82-L82</f>
        <v>5.7179166545612216E-4</v>
      </c>
      <c r="O82" s="10">
        <v>72</v>
      </c>
      <c r="P82" s="1">
        <v>81</v>
      </c>
      <c r="Q82" s="1">
        <v>108</v>
      </c>
      <c r="R82" s="1">
        <v>72</v>
      </c>
      <c r="S82" s="11">
        <v>4247.7687299999998</v>
      </c>
      <c r="T82" s="1">
        <f>LN(S82)</f>
        <v>8.3541491193493549</v>
      </c>
    </row>
    <row r="83" spans="1:20" x14ac:dyDescent="0.3">
      <c r="A83" s="1" t="s">
        <v>31</v>
      </c>
      <c r="B83" s="1" t="s">
        <v>31</v>
      </c>
      <c r="C83" s="3">
        <v>69102</v>
      </c>
      <c r="D83" s="1">
        <v>718</v>
      </c>
      <c r="E83" s="2">
        <v>0.01</v>
      </c>
      <c r="F83" s="1">
        <v>3.83</v>
      </c>
      <c r="G83" s="9">
        <f>F83/$F$151</f>
        <v>0.78566400076804532</v>
      </c>
      <c r="H83" s="9">
        <f>F83/F$154</f>
        <v>0.23352463498630147</v>
      </c>
      <c r="I83" s="4">
        <f>D83/(F83/100000)</f>
        <v>18746736.292428195</v>
      </c>
      <c r="J83" s="5">
        <f>I83/$I$151</f>
        <v>2.6492096782592691E-3</v>
      </c>
      <c r="K83" s="5">
        <f>C83/C$151</f>
        <v>1.2791232761489841E-2</v>
      </c>
      <c r="L83" s="8">
        <f>D83/D$151</f>
        <v>2.081388674694604E-3</v>
      </c>
      <c r="M83" s="5">
        <f>J83-K83</f>
        <v>-1.0142023083230572E-2</v>
      </c>
      <c r="N83" s="5">
        <f>J83-L83</f>
        <v>5.6782100356466509E-4</v>
      </c>
      <c r="O83" s="10">
        <v>112</v>
      </c>
      <c r="P83" s="1">
        <v>82</v>
      </c>
      <c r="Q83" s="1">
        <v>55</v>
      </c>
      <c r="R83" s="1">
        <v>112</v>
      </c>
      <c r="S83" s="11">
        <v>3237.88337</v>
      </c>
      <c r="T83" s="1">
        <f>LN(S83)</f>
        <v>8.082675114441253</v>
      </c>
    </row>
    <row r="84" spans="1:20" x14ac:dyDescent="0.3">
      <c r="A84" s="1" t="s">
        <v>116</v>
      </c>
      <c r="B84" s="1" t="s">
        <v>116</v>
      </c>
      <c r="C84" s="1">
        <v>730</v>
      </c>
      <c r="D84" s="1">
        <v>12</v>
      </c>
      <c r="E84" s="2">
        <v>1.6E-2</v>
      </c>
      <c r="F84" s="1">
        <v>0.32</v>
      </c>
      <c r="G84" s="9">
        <f>F84/$F$151</f>
        <v>6.5642945233883684E-2</v>
      </c>
      <c r="H84" s="9">
        <f>F84/F$154</f>
        <v>1.951119665681892E-2</v>
      </c>
      <c r="I84" s="4">
        <f>D84/(F84/100000)</f>
        <v>3750000</v>
      </c>
      <c r="J84" s="5">
        <f>I84/$I$151</f>
        <v>5.2993417832867347E-4</v>
      </c>
      <c r="K84" s="5">
        <f>C84/C$151</f>
        <v>1.3512778090196497E-4</v>
      </c>
      <c r="L84" s="8">
        <f>D84/D$151</f>
        <v>3.4786440245592269E-5</v>
      </c>
      <c r="M84" s="5">
        <f>J84-K84</f>
        <v>3.948063974267085E-4</v>
      </c>
      <c r="N84" s="5">
        <f>J84-L84</f>
        <v>4.9514773808308123E-4</v>
      </c>
      <c r="O84" s="10">
        <v>38</v>
      </c>
      <c r="P84" s="1">
        <v>83</v>
      </c>
      <c r="Q84" s="1">
        <v>114</v>
      </c>
      <c r="R84" s="1">
        <v>38</v>
      </c>
      <c r="S84" s="11">
        <v>15575.0725</v>
      </c>
      <c r="T84" s="1">
        <f>LN(S84)</f>
        <v>9.6534269985404855</v>
      </c>
    </row>
    <row r="85" spans="1:20" x14ac:dyDescent="0.3">
      <c r="A85" s="1" t="s">
        <v>45</v>
      </c>
      <c r="B85" s="1" t="s">
        <v>45</v>
      </c>
      <c r="C85" s="3">
        <v>16717</v>
      </c>
      <c r="D85" s="1">
        <v>279</v>
      </c>
      <c r="E85" s="2">
        <v>1.7000000000000001E-2</v>
      </c>
      <c r="F85" s="1">
        <v>3.14</v>
      </c>
      <c r="G85" s="9">
        <f>F85/$F$151</f>
        <v>0.64412140010748364</v>
      </c>
      <c r="H85" s="9">
        <f>F85/F$154</f>
        <v>0.19145361719503567</v>
      </c>
      <c r="I85" s="4">
        <f>D85/(F85/100000)</f>
        <v>8885350.3184713367</v>
      </c>
      <c r="J85" s="5">
        <f>I85/$I$151</f>
        <v>1.2556402187150733E-3</v>
      </c>
      <c r="K85" s="5">
        <f>C85/C$151</f>
        <v>3.0944261826549978E-3</v>
      </c>
      <c r="L85" s="8">
        <f>D85/D$151</f>
        <v>8.0878473571002025E-4</v>
      </c>
      <c r="M85" s="5">
        <f>J85-K85</f>
        <v>-1.8387859639399245E-3</v>
      </c>
      <c r="N85" s="5">
        <f>J85-L85</f>
        <v>4.4685548300505307E-4</v>
      </c>
      <c r="O85" s="10">
        <v>108</v>
      </c>
      <c r="P85" s="1">
        <v>84</v>
      </c>
      <c r="Q85" s="1">
        <v>85</v>
      </c>
      <c r="R85" s="1">
        <v>108</v>
      </c>
      <c r="S85" s="11">
        <v>6947.2566299999999</v>
      </c>
      <c r="T85" s="1">
        <f>LN(S85)</f>
        <v>8.8461021311362398</v>
      </c>
    </row>
    <row r="86" spans="1:20" x14ac:dyDescent="0.3">
      <c r="A86" s="1" t="s">
        <v>103</v>
      </c>
      <c r="B86" s="1" t="s">
        <v>103</v>
      </c>
      <c r="C86" s="1">
        <v>769</v>
      </c>
      <c r="D86" s="1">
        <v>22</v>
      </c>
      <c r="E86" s="2">
        <v>2.9000000000000001E-2</v>
      </c>
      <c r="F86" s="1">
        <v>0.64</v>
      </c>
      <c r="G86" s="9">
        <f>F86/$F$151</f>
        <v>0.13128589046776737</v>
      </c>
      <c r="H86" s="9">
        <f>F86/F$154</f>
        <v>3.902239331363784E-2</v>
      </c>
      <c r="I86" s="4">
        <f>D86/(F86/100000)</f>
        <v>3437500</v>
      </c>
      <c r="J86" s="5">
        <f>I86/$I$151</f>
        <v>4.8577299680128402E-4</v>
      </c>
      <c r="K86" s="5">
        <f>C86/C$151</f>
        <v>1.4234693632001516E-4</v>
      </c>
      <c r="L86" s="8">
        <f>D86/D$151</f>
        <v>6.3775140450252494E-5</v>
      </c>
      <c r="M86" s="5">
        <f>J86-K86</f>
        <v>3.4342606048126884E-4</v>
      </c>
      <c r="N86" s="5">
        <f>J86-L86</f>
        <v>4.2199785635103155E-4</v>
      </c>
      <c r="O86" s="10">
        <v>67</v>
      </c>
      <c r="P86" s="1">
        <v>85</v>
      </c>
      <c r="Q86" s="1">
        <v>116</v>
      </c>
      <c r="R86" s="1">
        <v>67</v>
      </c>
      <c r="S86" s="11">
        <v>2482.7302100000002</v>
      </c>
      <c r="T86" s="1">
        <f>LN(S86)</f>
        <v>7.8171141247518001</v>
      </c>
    </row>
    <row r="87" spans="1:20" x14ac:dyDescent="0.3">
      <c r="A87" s="1" t="s">
        <v>127</v>
      </c>
      <c r="B87" s="1" t="s">
        <v>127</v>
      </c>
      <c r="C87" s="1">
        <v>552</v>
      </c>
      <c r="D87" s="1">
        <v>9</v>
      </c>
      <c r="E87" s="2">
        <v>1.6E-2</v>
      </c>
      <c r="F87" s="1">
        <v>0.31</v>
      </c>
      <c r="G87" s="9">
        <f>F87/$F$151</f>
        <v>6.3591603195324822E-2</v>
      </c>
      <c r="H87" s="9">
        <f>F87/F$154</f>
        <v>1.890147176129333E-2</v>
      </c>
      <c r="I87" s="4">
        <f>D87/(F87/100000)</f>
        <v>2903225.8064516131</v>
      </c>
      <c r="J87" s="5">
        <f>I87/$I$151</f>
        <v>4.1027162193187625E-4</v>
      </c>
      <c r="K87" s="5">
        <f>C87/C$151</f>
        <v>1.0217881514778721E-4</v>
      </c>
      <c r="L87" s="8">
        <f>D87/D$151</f>
        <v>2.60898301841942E-5</v>
      </c>
      <c r="M87" s="5">
        <f>J87-K87</f>
        <v>3.0809280678408902E-4</v>
      </c>
      <c r="N87" s="5">
        <f>J87-L87</f>
        <v>3.8418179174768205E-4</v>
      </c>
      <c r="O87" s="10">
        <v>37</v>
      </c>
      <c r="P87" s="1">
        <v>86</v>
      </c>
      <c r="Q87" s="1">
        <v>119</v>
      </c>
      <c r="R87" s="1">
        <v>37</v>
      </c>
      <c r="S87" s="11">
        <v>34243.952899999997</v>
      </c>
      <c r="T87" s="1">
        <f>LN(S87)</f>
        <v>10.441265270437999</v>
      </c>
    </row>
    <row r="88" spans="1:20" x14ac:dyDescent="0.3">
      <c r="A88" s="1" t="s">
        <v>101</v>
      </c>
      <c r="B88" s="1" t="s">
        <v>101</v>
      </c>
      <c r="C88" s="3">
        <v>43714</v>
      </c>
      <c r="D88" s="1">
        <v>23</v>
      </c>
      <c r="E88" s="2">
        <v>1E-3</v>
      </c>
      <c r="F88" s="1">
        <v>0.83</v>
      </c>
      <c r="G88" s="9">
        <f>F88/$F$151</f>
        <v>0.1702613892003858</v>
      </c>
      <c r="H88" s="9">
        <f>F88/F$154</f>
        <v>5.0607166328624074E-2</v>
      </c>
      <c r="I88" s="4">
        <f>D88/(F88/100000)</f>
        <v>2771084.3373493976</v>
      </c>
      <c r="J88" s="5">
        <f>I88/$I$151</f>
        <v>3.9159794703805593E-4</v>
      </c>
      <c r="K88" s="5">
        <f>C88/C$151</f>
        <v>8.0917476908883516E-3</v>
      </c>
      <c r="L88" s="8">
        <f>D88/D$151</f>
        <v>6.6674010470718509E-5</v>
      </c>
      <c r="M88" s="5">
        <f>J88-K88</f>
        <v>-7.7001497438502955E-3</v>
      </c>
      <c r="N88" s="5">
        <f>J88-L88</f>
        <v>3.2492393656733743E-4</v>
      </c>
      <c r="O88" s="10">
        <v>77</v>
      </c>
      <c r="P88" s="1">
        <v>87</v>
      </c>
      <c r="Q88" s="1">
        <v>122</v>
      </c>
      <c r="R88" s="1">
        <v>77</v>
      </c>
      <c r="S88" s="11">
        <v>20324.2536</v>
      </c>
      <c r="T88" s="1">
        <f>LN(S88)</f>
        <v>9.9195702104944647</v>
      </c>
    </row>
    <row r="89" spans="1:20" x14ac:dyDescent="0.3">
      <c r="A89" s="1" t="s">
        <v>94</v>
      </c>
      <c r="B89" s="1" t="s">
        <v>94</v>
      </c>
      <c r="C89" s="1">
        <v>998</v>
      </c>
      <c r="D89" s="1">
        <v>32</v>
      </c>
      <c r="E89" s="2">
        <v>3.2000000000000001E-2</v>
      </c>
      <c r="F89" s="1">
        <v>1.1200000000000001</v>
      </c>
      <c r="G89" s="9">
        <f>F89/$F$151</f>
        <v>0.22975030831859292</v>
      </c>
      <c r="H89" s="9">
        <f>F89/F$154</f>
        <v>6.8289188298866224E-2</v>
      </c>
      <c r="I89" s="4">
        <f>D89/(F89/100000)</f>
        <v>2857142.8571428568</v>
      </c>
      <c r="J89" s="5">
        <f>I89/$I$151</f>
        <v>4.0375937396470356E-4</v>
      </c>
      <c r="K89" s="5">
        <f>C89/C$151</f>
        <v>1.847363360824124E-4</v>
      </c>
      <c r="L89" s="8">
        <f>D89/D$151</f>
        <v>9.2763840654912712E-5</v>
      </c>
      <c r="M89" s="5">
        <f>J89-K89</f>
        <v>2.1902303788229116E-4</v>
      </c>
      <c r="N89" s="5">
        <f>J89-L89</f>
        <v>3.1099553330979086E-4</v>
      </c>
      <c r="O89" s="10">
        <v>82</v>
      </c>
      <c r="P89" s="1">
        <v>88</v>
      </c>
      <c r="Q89" s="1">
        <v>120</v>
      </c>
      <c r="R89" s="1">
        <v>82</v>
      </c>
      <c r="S89" s="11">
        <v>283.48780199999999</v>
      </c>
      <c r="T89" s="1">
        <f>LN(S89)</f>
        <v>5.6471690957871159</v>
      </c>
    </row>
    <row r="90" spans="1:20" x14ac:dyDescent="0.3">
      <c r="A90" s="1" t="s">
        <v>50</v>
      </c>
      <c r="B90" s="1" t="s">
        <v>50</v>
      </c>
      <c r="C90" s="3">
        <v>11159</v>
      </c>
      <c r="D90" s="1">
        <v>238</v>
      </c>
      <c r="E90" s="2">
        <v>2.1000000000000001E-2</v>
      </c>
      <c r="F90" s="1">
        <v>3.41</v>
      </c>
      <c r="G90" s="9">
        <f>F90/$F$151</f>
        <v>0.69950763514857306</v>
      </c>
      <c r="H90" s="9">
        <f>F90/F$154</f>
        <v>0.20791618937422662</v>
      </c>
      <c r="I90" s="4">
        <f>D90/(F90/100000)</f>
        <v>6979472.1407624632</v>
      </c>
      <c r="J90" s="5">
        <f>I90/$I$151</f>
        <v>9.8630955575541965E-4</v>
      </c>
      <c r="K90" s="5">
        <f>C90/C$151</f>
        <v>2.0656039823082565E-3</v>
      </c>
      <c r="L90" s="8">
        <f>D90/D$151</f>
        <v>6.8993106487091329E-4</v>
      </c>
      <c r="M90" s="5">
        <f>J90-K90</f>
        <v>-1.0792944265528368E-3</v>
      </c>
      <c r="N90" s="5">
        <f>J90-L90</f>
        <v>2.9637849088450636E-4</v>
      </c>
      <c r="O90" s="10">
        <v>109</v>
      </c>
      <c r="P90" s="1">
        <v>89</v>
      </c>
      <c r="Q90" s="1">
        <v>92</v>
      </c>
      <c r="R90" s="1">
        <v>109</v>
      </c>
      <c r="S90" s="11">
        <v>1532.3716400000001</v>
      </c>
      <c r="T90" s="1">
        <f>LN(S90)</f>
        <v>7.3345719057379846</v>
      </c>
    </row>
    <row r="91" spans="1:20" x14ac:dyDescent="0.3">
      <c r="A91" s="1" t="s">
        <v>69</v>
      </c>
      <c r="B91" s="1" t="s">
        <v>204</v>
      </c>
      <c r="C91" s="3">
        <v>2244</v>
      </c>
      <c r="D91" s="1">
        <v>99</v>
      </c>
      <c r="E91" s="2">
        <v>4.3999999999999997E-2</v>
      </c>
      <c r="F91" s="1">
        <v>2.42</v>
      </c>
      <c r="G91" s="9">
        <f>F91/$F$151</f>
        <v>0.49642477333124535</v>
      </c>
      <c r="H91" s="9">
        <f>F91/F$154</f>
        <v>0.14755342471719307</v>
      </c>
      <c r="I91" s="4">
        <f>D91/(F91/100000)</f>
        <v>4090909.0909090913</v>
      </c>
      <c r="J91" s="5">
        <f>I91/$I$151</f>
        <v>5.7811001272218925E-4</v>
      </c>
      <c r="K91" s="5">
        <f>C91/C$151</f>
        <v>4.1537909636165673E-4</v>
      </c>
      <c r="L91" s="8">
        <f>D91/D$151</f>
        <v>2.8698813202613624E-4</v>
      </c>
      <c r="M91" s="5">
        <f>J91-K91</f>
        <v>1.6273091636053252E-4</v>
      </c>
      <c r="N91" s="5">
        <f>J91-L91</f>
        <v>2.9112188069605301E-4</v>
      </c>
      <c r="O91" s="10">
        <v>99</v>
      </c>
      <c r="P91" s="1">
        <v>90</v>
      </c>
      <c r="Q91" s="1">
        <v>113</v>
      </c>
      <c r="R91" s="1">
        <v>99</v>
      </c>
      <c r="S91" s="11">
        <v>4102.48135</v>
      </c>
      <c r="T91" s="1">
        <f>LN(S91)</f>
        <v>8.3193472769453809</v>
      </c>
    </row>
    <row r="92" spans="1:20" x14ac:dyDescent="0.3">
      <c r="A92" s="1" t="s">
        <v>115</v>
      </c>
      <c r="B92" s="1" t="s">
        <v>205</v>
      </c>
      <c r="C92" s="3">
        <v>1934</v>
      </c>
      <c r="D92" s="1">
        <v>12</v>
      </c>
      <c r="E92" s="2">
        <v>6.0000000000000001E-3</v>
      </c>
      <c r="F92" s="1">
        <v>0.56999999999999995</v>
      </c>
      <c r="G92" s="9">
        <f>F92/$F$151</f>
        <v>0.11692649619785529</v>
      </c>
      <c r="H92" s="9">
        <f>F92/F$154</f>
        <v>3.4754319044958702E-2</v>
      </c>
      <c r="I92" s="4">
        <f>D92/(F92/100000)</f>
        <v>2105263.1578947371</v>
      </c>
      <c r="J92" s="5">
        <f>I92/$I$151</f>
        <v>2.9750690713188692E-4</v>
      </c>
      <c r="K92" s="5">
        <f>C92/C$151</f>
        <v>3.579960661156168E-4</v>
      </c>
      <c r="L92" s="8">
        <f>D92/D$151</f>
        <v>3.4786440245592269E-5</v>
      </c>
      <c r="M92" s="5">
        <f>J92-K92</f>
        <v>-6.0489158983729877E-5</v>
      </c>
      <c r="N92" s="5">
        <f>J92-L92</f>
        <v>2.6272046688629463E-4</v>
      </c>
      <c r="O92" s="10">
        <v>64</v>
      </c>
      <c r="P92" s="1">
        <v>91</v>
      </c>
      <c r="Q92" s="1">
        <v>123</v>
      </c>
      <c r="R92" s="1">
        <v>64</v>
      </c>
      <c r="S92" s="11">
        <v>41613.998099999997</v>
      </c>
      <c r="T92" s="1">
        <f>LN(S92)</f>
        <v>10.636191882436815</v>
      </c>
    </row>
    <row r="93" spans="1:20" x14ac:dyDescent="0.3">
      <c r="A93" s="1" t="s">
        <v>135</v>
      </c>
      <c r="B93" s="1" t="s">
        <v>207</v>
      </c>
      <c r="C93" s="3">
        <v>1114</v>
      </c>
      <c r="D93" s="1">
        <v>6</v>
      </c>
      <c r="E93" s="2">
        <v>5.0000000000000001E-3</v>
      </c>
      <c r="F93" s="1">
        <v>0.32</v>
      </c>
      <c r="G93" s="9">
        <f>F93/$F$151</f>
        <v>6.5642945233883684E-2</v>
      </c>
      <c r="H93" s="9">
        <f>F93/F$154</f>
        <v>1.951119665681892E-2</v>
      </c>
      <c r="I93" s="4">
        <f>D93/(F93/100000)</f>
        <v>1875000</v>
      </c>
      <c r="J93" s="5">
        <f>I93/$I$151</f>
        <v>2.6496708916433673E-4</v>
      </c>
      <c r="K93" s="5">
        <f>C93/C$151</f>
        <v>2.0620869578738218E-4</v>
      </c>
      <c r="L93" s="8">
        <f>D93/D$151</f>
        <v>1.7393220122796134E-5</v>
      </c>
      <c r="M93" s="5">
        <f>J93-K93</f>
        <v>5.8758393376954555E-5</v>
      </c>
      <c r="N93" s="5">
        <f>J93-L93</f>
        <v>2.4757386904154062E-4</v>
      </c>
      <c r="O93" s="10">
        <v>39</v>
      </c>
      <c r="P93" s="1">
        <v>92</v>
      </c>
      <c r="Q93" s="1">
        <v>127</v>
      </c>
      <c r="R93" s="1">
        <v>39</v>
      </c>
      <c r="S93" s="11">
        <v>1218.5964100000001</v>
      </c>
      <c r="T93" s="1">
        <f>LN(S93)</f>
        <v>7.105454991806444</v>
      </c>
    </row>
    <row r="94" spans="1:20" x14ac:dyDescent="0.3">
      <c r="A94" s="1" t="s">
        <v>75</v>
      </c>
      <c r="B94" s="1" t="s">
        <v>208</v>
      </c>
      <c r="C94" s="3">
        <v>1623</v>
      </c>
      <c r="D94" s="1">
        <v>63</v>
      </c>
      <c r="E94" s="2">
        <v>3.9E-2</v>
      </c>
      <c r="F94" s="1">
        <v>2.2599999999999998</v>
      </c>
      <c r="G94" s="9">
        <f>F94/$F$151</f>
        <v>0.46360330071430345</v>
      </c>
      <c r="H94" s="9">
        <f>F94/F$154</f>
        <v>0.1377978263887836</v>
      </c>
      <c r="I94" s="4">
        <f>D94/(F94/100000)</f>
        <v>2787610.619469027</v>
      </c>
      <c r="J94" s="5">
        <f>I94/$I$151</f>
        <v>3.9393337150096086E-4</v>
      </c>
      <c r="K94" s="5">
        <f>C94/C$151</f>
        <v>3.0042792932039611E-4</v>
      </c>
      <c r="L94" s="8">
        <f>D94/D$151</f>
        <v>1.826288112893594E-4</v>
      </c>
      <c r="M94" s="5">
        <f>J94-K94</f>
        <v>9.3505442180564753E-5</v>
      </c>
      <c r="N94" s="5">
        <f>J94-L94</f>
        <v>2.1130456021160147E-4</v>
      </c>
      <c r="O94" s="10">
        <v>98</v>
      </c>
      <c r="P94" s="1">
        <v>93</v>
      </c>
      <c r="Q94" s="1">
        <v>121</v>
      </c>
      <c r="R94" s="1">
        <v>98</v>
      </c>
      <c r="S94" s="11">
        <v>389.398033</v>
      </c>
      <c r="T94" s="1">
        <f>LN(S94)</f>
        <v>5.9646020415642731</v>
      </c>
    </row>
    <row r="95" spans="1:20" x14ac:dyDescent="0.3">
      <c r="A95" s="1" t="s">
        <v>104</v>
      </c>
      <c r="B95" s="1" t="s">
        <v>104</v>
      </c>
      <c r="C95" s="3">
        <v>1047</v>
      </c>
      <c r="D95" s="1">
        <v>22</v>
      </c>
      <c r="E95" s="2">
        <v>2.1000000000000001E-2</v>
      </c>
      <c r="F95" s="1">
        <v>1.1399999999999999</v>
      </c>
      <c r="G95" s="9">
        <f>F95/$F$151</f>
        <v>0.23385299239571058</v>
      </c>
      <c r="H95" s="9">
        <f>F95/F$154</f>
        <v>6.9508638089917404E-2</v>
      </c>
      <c r="I95" s="4">
        <f>D95/(F95/100000)</f>
        <v>1929824.561403509</v>
      </c>
      <c r="J95" s="5">
        <f>I95/$I$151</f>
        <v>2.7271466487089631E-4</v>
      </c>
      <c r="K95" s="5">
        <f>C95/C$151</f>
        <v>1.9380655699227032E-4</v>
      </c>
      <c r="L95" s="8">
        <f>D95/D$151</f>
        <v>6.3775140450252494E-5</v>
      </c>
      <c r="M95" s="5">
        <f>J95-K95</f>
        <v>7.8908107878625992E-5</v>
      </c>
      <c r="N95" s="5">
        <f>J95-L95</f>
        <v>2.0893952442064382E-4</v>
      </c>
      <c r="O95" s="10">
        <v>83</v>
      </c>
      <c r="P95" s="1">
        <v>94</v>
      </c>
      <c r="Q95" s="1">
        <v>126</v>
      </c>
      <c r="R95" s="1">
        <v>83</v>
      </c>
      <c r="S95" s="11">
        <v>3446.6072399999998</v>
      </c>
      <c r="T95" s="1">
        <f>LN(S95)</f>
        <v>8.1451456174661718</v>
      </c>
    </row>
    <row r="96" spans="1:20" x14ac:dyDescent="0.3">
      <c r="A96" s="1" t="s">
        <v>71</v>
      </c>
      <c r="B96" s="1" t="s">
        <v>71</v>
      </c>
      <c r="C96" s="3">
        <v>6661</v>
      </c>
      <c r="D96" s="1">
        <v>81</v>
      </c>
      <c r="E96" s="2">
        <v>1.2E-2</v>
      </c>
      <c r="F96" s="1">
        <v>2.74</v>
      </c>
      <c r="G96" s="9">
        <f>F96/$F$151</f>
        <v>0.56206771856512905</v>
      </c>
      <c r="H96" s="9">
        <f>F96/F$154</f>
        <v>0.16706462137401201</v>
      </c>
      <c r="I96" s="4">
        <f>D96/(F96/100000)</f>
        <v>2956204.3795620436</v>
      </c>
      <c r="J96" s="5">
        <f>I96/$I$151</f>
        <v>4.1775833036129003E-4</v>
      </c>
      <c r="K96" s="5">
        <f>C96/C$151</f>
        <v>1.2329947240931353E-3</v>
      </c>
      <c r="L96" s="8">
        <f>D96/D$151</f>
        <v>2.348084716577478E-4</v>
      </c>
      <c r="M96" s="5">
        <f>J96-K96</f>
        <v>-8.152363937318453E-4</v>
      </c>
      <c r="N96" s="5">
        <f>J96-L96</f>
        <v>1.8294985870354223E-4</v>
      </c>
      <c r="O96" s="10">
        <v>104</v>
      </c>
      <c r="P96" s="1">
        <v>95</v>
      </c>
      <c r="Q96" s="1">
        <v>118</v>
      </c>
      <c r="R96" s="1">
        <v>104</v>
      </c>
      <c r="S96" s="11">
        <v>1526.87571</v>
      </c>
      <c r="T96" s="1">
        <f>LN(S96)</f>
        <v>7.3309789070139431</v>
      </c>
    </row>
    <row r="97" spans="1:20" x14ac:dyDescent="0.3">
      <c r="A97" s="1" t="s">
        <v>112</v>
      </c>
      <c r="B97" s="1" t="s">
        <v>209</v>
      </c>
      <c r="C97" s="3">
        <v>9138</v>
      </c>
      <c r="D97" s="1">
        <v>14</v>
      </c>
      <c r="E97" s="2">
        <v>2E-3</v>
      </c>
      <c r="F97" s="1">
        <v>0.89</v>
      </c>
      <c r="G97" s="9">
        <f>F97/$F$151</f>
        <v>0.182569441431739</v>
      </c>
      <c r="H97" s="9">
        <f>F97/F$154</f>
        <v>5.4265515701777622E-2</v>
      </c>
      <c r="I97" s="4">
        <f>D97/(F97/100000)</f>
        <v>1573033.7078651686</v>
      </c>
      <c r="J97" s="5">
        <f>I97/$I$151</f>
        <v>2.2229448678955593E-4</v>
      </c>
      <c r="K97" s="5">
        <f>C97/C$151</f>
        <v>1.6915036464139122E-3</v>
      </c>
      <c r="L97" s="8">
        <f>D97/D$151</f>
        <v>4.0584180286524313E-5</v>
      </c>
      <c r="M97" s="5">
        <f>J97-K97</f>
        <v>-1.4692091596243562E-3</v>
      </c>
      <c r="N97" s="5">
        <f>J97-L97</f>
        <v>1.8171030650303161E-4</v>
      </c>
      <c r="O97" s="10">
        <v>79</v>
      </c>
      <c r="P97" s="1">
        <v>96</v>
      </c>
      <c r="Q97" s="1">
        <v>129</v>
      </c>
      <c r="R97" s="1">
        <v>79</v>
      </c>
      <c r="S97" s="11">
        <v>3548.5901399999998</v>
      </c>
      <c r="T97" s="1">
        <f>LN(S97)</f>
        <v>8.174305659925059</v>
      </c>
    </row>
    <row r="98" spans="1:20" x14ac:dyDescent="0.3">
      <c r="A98" s="1" t="s">
        <v>96</v>
      </c>
      <c r="B98" s="1" t="s">
        <v>96</v>
      </c>
      <c r="C98" s="3">
        <v>1032</v>
      </c>
      <c r="D98" s="1">
        <v>29</v>
      </c>
      <c r="E98" s="2">
        <v>2.8000000000000001E-2</v>
      </c>
      <c r="F98" s="1">
        <v>1.57</v>
      </c>
      <c r="G98" s="9">
        <f>F98/$F$151</f>
        <v>0.32206070005374182</v>
      </c>
      <c r="H98" s="9">
        <f>F98/F$154</f>
        <v>9.5726808597517837E-2</v>
      </c>
      <c r="I98" s="4">
        <f>D98/(F98/100000)</f>
        <v>1847133.7579617831</v>
      </c>
      <c r="J98" s="5">
        <f>I98/$I$151</f>
        <v>2.6102914941030197E-4</v>
      </c>
      <c r="K98" s="5">
        <f>C98/C$151</f>
        <v>1.9102995875455871E-4</v>
      </c>
      <c r="L98" s="8">
        <f>D98/D$151</f>
        <v>8.4067230593514654E-5</v>
      </c>
      <c r="M98" s="5">
        <f>J98-K98</f>
        <v>6.999919065574326E-5</v>
      </c>
      <c r="N98" s="5">
        <f>J98-L98</f>
        <v>1.769619188167873E-4</v>
      </c>
      <c r="O98" s="10">
        <v>92</v>
      </c>
      <c r="P98" s="1">
        <v>97</v>
      </c>
      <c r="Q98" s="1">
        <v>128</v>
      </c>
      <c r="R98" s="1">
        <v>92</v>
      </c>
      <c r="S98" s="11">
        <v>1539.9001599999999</v>
      </c>
      <c r="T98" s="1">
        <f>LN(S98)</f>
        <v>7.3394728621372129</v>
      </c>
    </row>
    <row r="99" spans="1:20" x14ac:dyDescent="0.3">
      <c r="A99" s="1" t="s">
        <v>38</v>
      </c>
      <c r="B99" s="1" t="s">
        <v>210</v>
      </c>
      <c r="C99" s="3">
        <v>14801</v>
      </c>
      <c r="D99" s="1">
        <v>458</v>
      </c>
      <c r="E99" s="2">
        <v>3.1E-2</v>
      </c>
      <c r="F99" s="1">
        <v>4.3099999999999996</v>
      </c>
      <c r="G99" s="9">
        <f>F99/$F$151</f>
        <v>0.88412841861887081</v>
      </c>
      <c r="H99" s="9">
        <f>F99/F$154</f>
        <v>0.26279142997152982</v>
      </c>
      <c r="I99" s="4">
        <f>D99/(F99/100000)</f>
        <v>10626450.116009282</v>
      </c>
      <c r="J99" s="5">
        <f>I99/$I$151</f>
        <v>1.5016850962074708E-3</v>
      </c>
      <c r="K99" s="5">
        <f>C99/C$151</f>
        <v>2.7397620344246352E-3</v>
      </c>
      <c r="L99" s="8">
        <f>D99/D$151</f>
        <v>1.3276824693734383E-3</v>
      </c>
      <c r="M99" s="5">
        <f>J99-K99</f>
        <v>-1.2380769382171644E-3</v>
      </c>
      <c r="N99" s="5">
        <f>J99-L99</f>
        <v>1.7400262683403252E-4</v>
      </c>
      <c r="O99" s="10">
        <v>113</v>
      </c>
      <c r="P99" s="1">
        <v>98</v>
      </c>
      <c r="Q99" s="1">
        <v>74</v>
      </c>
      <c r="R99" s="1">
        <v>113</v>
      </c>
      <c r="S99" s="11">
        <v>520.89660300000003</v>
      </c>
      <c r="T99" s="1">
        <f>LN(S99)</f>
        <v>6.2555515633246213</v>
      </c>
    </row>
    <row r="100" spans="1:20" x14ac:dyDescent="0.3">
      <c r="A100" s="1" t="s">
        <v>129</v>
      </c>
      <c r="B100" s="1" t="s">
        <v>211</v>
      </c>
      <c r="C100" s="1">
        <v>116</v>
      </c>
      <c r="D100" s="1">
        <v>8</v>
      </c>
      <c r="E100" s="2">
        <v>6.9000000000000006E-2</v>
      </c>
      <c r="F100" s="1">
        <v>0.57999999999999996</v>
      </c>
      <c r="G100" s="9">
        <f>F100/$F$151</f>
        <v>0.11897783823641417</v>
      </c>
      <c r="H100" s="9">
        <f>F100/F$154</f>
        <v>3.5364043940484292E-2</v>
      </c>
      <c r="I100" s="4">
        <f>D100/(F100/100000)</f>
        <v>1379310.3448275863</v>
      </c>
      <c r="J100" s="5">
        <f>I100/$I$151</f>
        <v>1.94918318465719E-4</v>
      </c>
      <c r="K100" s="5">
        <f>C100/C$151</f>
        <v>2.1472359704969776E-5</v>
      </c>
      <c r="L100" s="8">
        <f>D100/D$151</f>
        <v>2.3190960163728178E-5</v>
      </c>
      <c r="M100" s="5">
        <f>J100-K100</f>
        <v>1.7344595876074922E-4</v>
      </c>
      <c r="N100" s="5">
        <f>J100-L100</f>
        <v>1.7172735830199082E-4</v>
      </c>
      <c r="O100" s="10">
        <v>65</v>
      </c>
      <c r="P100" s="1">
        <v>99</v>
      </c>
      <c r="Q100" s="1">
        <v>130</v>
      </c>
      <c r="R100" s="1">
        <v>65</v>
      </c>
      <c r="S100" s="11">
        <v>826.621531</v>
      </c>
      <c r="T100" s="1">
        <f>LN(S100)</f>
        <v>6.7173469494035318</v>
      </c>
    </row>
    <row r="101" spans="1:20" x14ac:dyDescent="0.3">
      <c r="A101" s="1" t="s">
        <v>118</v>
      </c>
      <c r="B101" s="1" t="s">
        <v>206</v>
      </c>
      <c r="C101" s="1">
        <v>960</v>
      </c>
      <c r="D101" s="1">
        <v>11</v>
      </c>
      <c r="E101" s="2">
        <v>1.0999999999999999E-2</v>
      </c>
      <c r="F101" s="1">
        <v>0.84</v>
      </c>
      <c r="G101" s="9">
        <f>F101/$F$151</f>
        <v>0.17231273123894467</v>
      </c>
      <c r="H101" s="9">
        <f>F101/F$154</f>
        <v>5.1216891224149665E-2</v>
      </c>
      <c r="I101" s="4">
        <f>D101/(F101/100000)</f>
        <v>1309523.8095238097</v>
      </c>
      <c r="J101" s="5">
        <f>I101/$I$151</f>
        <v>1.850563797338225E-4</v>
      </c>
      <c r="K101" s="5">
        <f>C101/C$151</f>
        <v>1.7770228721354297E-4</v>
      </c>
      <c r="L101" s="8">
        <f>D101/D$151</f>
        <v>3.1887570225126247E-5</v>
      </c>
      <c r="M101" s="5">
        <f>J101-K101</f>
        <v>7.3540925202795213E-6</v>
      </c>
      <c r="N101" s="5">
        <f>J101-L101</f>
        <v>1.5316880950869626E-4</v>
      </c>
      <c r="O101" s="10">
        <v>78</v>
      </c>
      <c r="P101" s="1">
        <v>100</v>
      </c>
      <c r="Q101" s="1">
        <v>132</v>
      </c>
      <c r="R101" s="1">
        <v>78</v>
      </c>
      <c r="S101" s="11">
        <v>868.28480000000002</v>
      </c>
      <c r="T101" s="1">
        <f>LN(S101)</f>
        <v>6.7665197714429173</v>
      </c>
    </row>
    <row r="102" spans="1:20" x14ac:dyDescent="0.3">
      <c r="A102" s="1" t="s">
        <v>120</v>
      </c>
      <c r="B102" s="1" t="s">
        <v>202</v>
      </c>
      <c r="C102" s="1">
        <v>334</v>
      </c>
      <c r="D102" s="1">
        <v>10</v>
      </c>
      <c r="E102" s="2">
        <v>0.03</v>
      </c>
      <c r="F102" s="1">
        <v>0.79</v>
      </c>
      <c r="G102" s="9">
        <f>F102/$F$151</f>
        <v>0.16205602104615036</v>
      </c>
      <c r="H102" s="9">
        <f>F102/F$154</f>
        <v>4.8168266746521714E-2</v>
      </c>
      <c r="I102" s="4">
        <f>D102/(F102/100000)</f>
        <v>1265822.7848101265</v>
      </c>
      <c r="J102" s="5">
        <f>I102/$I$151</f>
        <v>1.7888073530081803E-4</v>
      </c>
      <c r="K102" s="5">
        <f>C102/C$151</f>
        <v>6.1825587426378494E-5</v>
      </c>
      <c r="L102" s="8">
        <f>D102/D$151</f>
        <v>2.8988700204660222E-5</v>
      </c>
      <c r="M102" s="5">
        <f>J102-K102</f>
        <v>1.1705514787443954E-4</v>
      </c>
      <c r="N102" s="5">
        <f>J102-L102</f>
        <v>1.498920350961578E-4</v>
      </c>
      <c r="O102" s="10">
        <v>75</v>
      </c>
      <c r="P102" s="1">
        <v>101</v>
      </c>
      <c r="Q102" s="1">
        <v>133</v>
      </c>
      <c r="R102" s="1">
        <v>75</v>
      </c>
      <c r="S102" s="11">
        <v>7650.0727500000003</v>
      </c>
      <c r="T102" s="1">
        <f>LN(S102)</f>
        <v>8.9424704365792849</v>
      </c>
    </row>
    <row r="103" spans="1:20" x14ac:dyDescent="0.3">
      <c r="A103" s="1" t="s">
        <v>61</v>
      </c>
      <c r="B103" s="1" t="s">
        <v>61</v>
      </c>
      <c r="C103" s="3">
        <v>21302</v>
      </c>
      <c r="D103" s="1">
        <v>156</v>
      </c>
      <c r="E103" s="2">
        <v>7.0000000000000001E-3</v>
      </c>
      <c r="F103" s="1">
        <v>3.77</v>
      </c>
      <c r="G103" s="9">
        <f>F103/$F$151</f>
        <v>0.77335594853669209</v>
      </c>
      <c r="H103" s="9">
        <f>F103/F$154</f>
        <v>0.2298662856131479</v>
      </c>
      <c r="I103" s="4">
        <f>D103/(F103/100000)</f>
        <v>4137931.0344827585</v>
      </c>
      <c r="J103" s="5">
        <f>I103/$I$151</f>
        <v>5.8475495539715694E-4</v>
      </c>
      <c r="K103" s="5">
        <f>C103/C$151</f>
        <v>3.9431397106488462E-3</v>
      </c>
      <c r="L103" s="8">
        <f>D103/D$151</f>
        <v>4.5222372319269949E-4</v>
      </c>
      <c r="M103" s="5">
        <f>J103-K103</f>
        <v>-3.3583847552516892E-3</v>
      </c>
      <c r="N103" s="5">
        <f>J103-L103</f>
        <v>1.3253123220445745E-4</v>
      </c>
      <c r="O103" s="10">
        <v>110</v>
      </c>
      <c r="P103" s="1">
        <v>102</v>
      </c>
      <c r="Q103" s="1">
        <v>112</v>
      </c>
      <c r="R103" s="1">
        <v>110</v>
      </c>
      <c r="S103" s="11">
        <v>16054.4905</v>
      </c>
      <c r="T103" s="1">
        <f>LN(S103)</f>
        <v>9.6837438713579598</v>
      </c>
    </row>
    <row r="104" spans="1:20" x14ac:dyDescent="0.3">
      <c r="A104" s="1" t="s">
        <v>108</v>
      </c>
      <c r="B104" s="1" t="s">
        <v>212</v>
      </c>
      <c r="C104" s="1">
        <v>935</v>
      </c>
      <c r="D104" s="1">
        <v>17</v>
      </c>
      <c r="E104" s="2">
        <v>1.7999999999999999E-2</v>
      </c>
      <c r="F104" s="1">
        <v>1.43</v>
      </c>
      <c r="G104" s="9">
        <f>F104/$F$151</f>
        <v>0.2933419115139177</v>
      </c>
      <c r="H104" s="9">
        <f>F104/F$154</f>
        <v>8.7190660060159547E-2</v>
      </c>
      <c r="I104" s="4">
        <f>D104/(F104/100000)</f>
        <v>1188811.188811189</v>
      </c>
      <c r="J104" s="5">
        <f>I104/$I$151</f>
        <v>1.6799778147482425E-4</v>
      </c>
      <c r="K104" s="5">
        <f>C104/C$151</f>
        <v>1.7307462348402364E-4</v>
      </c>
      <c r="L104" s="8">
        <f>D104/D$151</f>
        <v>4.9280790347922378E-5</v>
      </c>
      <c r="M104" s="5">
        <f>J104-K104</f>
        <v>-5.0768420091993878E-6</v>
      </c>
      <c r="N104" s="5">
        <f>J104-L104</f>
        <v>1.1871699112690187E-4</v>
      </c>
      <c r="O104" s="10">
        <v>89</v>
      </c>
      <c r="P104" s="1">
        <v>103</v>
      </c>
      <c r="Q104" s="1">
        <v>134</v>
      </c>
      <c r="R104" s="1">
        <v>89</v>
      </c>
      <c r="S104" s="11">
        <v>4549.01008</v>
      </c>
      <c r="T104" s="1">
        <f>LN(S104)</f>
        <v>8.4226649234391697</v>
      </c>
    </row>
    <row r="105" spans="1:20" x14ac:dyDescent="0.3">
      <c r="A105" s="1" t="s">
        <v>119</v>
      </c>
      <c r="B105" s="1" t="s">
        <v>119</v>
      </c>
      <c r="C105" s="3">
        <v>2270</v>
      </c>
      <c r="D105" s="1">
        <v>10</v>
      </c>
      <c r="E105" s="2">
        <v>4.0000000000000001E-3</v>
      </c>
      <c r="F105" s="1">
        <v>1.04</v>
      </c>
      <c r="G105" s="9">
        <f>F105/$F$151</f>
        <v>0.21333957201012196</v>
      </c>
      <c r="H105" s="9">
        <f>F105/F$154</f>
        <v>6.3411389134661489E-2</v>
      </c>
      <c r="I105" s="4">
        <f>D105/(F105/100000)</f>
        <v>961538.4615384615</v>
      </c>
      <c r="J105" s="5">
        <f>I105/$I$151</f>
        <v>1.3588055854581372E-4</v>
      </c>
      <c r="K105" s="5">
        <f>C105/C$151</f>
        <v>4.2019186664035685E-4</v>
      </c>
      <c r="L105" s="8">
        <f>D105/D$151</f>
        <v>2.8988700204660222E-5</v>
      </c>
      <c r="M105" s="5">
        <f>J105-K105</f>
        <v>-2.8431130809454313E-4</v>
      </c>
      <c r="N105" s="5">
        <f>J105-L105</f>
        <v>1.068918583411535E-4</v>
      </c>
      <c r="O105" s="10">
        <v>81</v>
      </c>
      <c r="P105" s="1">
        <v>104</v>
      </c>
      <c r="Q105" s="1">
        <v>135</v>
      </c>
      <c r="R105" s="1">
        <v>81</v>
      </c>
      <c r="S105" s="11">
        <v>46556.099600000001</v>
      </c>
      <c r="T105" s="1">
        <f>LN(S105)</f>
        <v>10.74841330741863</v>
      </c>
    </row>
    <row r="106" spans="1:20" x14ac:dyDescent="0.3">
      <c r="A106" s="1" t="s">
        <v>124</v>
      </c>
      <c r="B106" s="1" t="s">
        <v>124</v>
      </c>
      <c r="C106" s="1">
        <v>135</v>
      </c>
      <c r="D106" s="1">
        <v>10</v>
      </c>
      <c r="E106" s="2">
        <v>7.3999999999999996E-2</v>
      </c>
      <c r="F106" s="1">
        <v>1.28</v>
      </c>
      <c r="G106" s="9">
        <f>F106/$F$151</f>
        <v>0.26257178093553474</v>
      </c>
      <c r="H106" s="9">
        <f>F106/F$154</f>
        <v>7.8044786627275681E-2</v>
      </c>
      <c r="I106" s="4">
        <f>D106/(F106/100000)</f>
        <v>781250</v>
      </c>
      <c r="J106" s="5">
        <f>I106/$I$151</f>
        <v>1.1040295381847364E-4</v>
      </c>
      <c r="K106" s="5">
        <f>C106/C$151</f>
        <v>2.4989384139404484E-5</v>
      </c>
      <c r="L106" s="8">
        <f>D106/D$151</f>
        <v>2.8988700204660222E-5</v>
      </c>
      <c r="M106" s="5">
        <f>J106-K106</f>
        <v>8.5413569679069167E-5</v>
      </c>
      <c r="N106" s="5">
        <f>J106-L106</f>
        <v>8.1414253613813425E-5</v>
      </c>
      <c r="O106" s="10">
        <v>86</v>
      </c>
      <c r="P106" s="1">
        <v>105</v>
      </c>
      <c r="Q106" s="1">
        <v>136</v>
      </c>
      <c r="R106" s="1">
        <v>86</v>
      </c>
      <c r="S106" s="11">
        <v>314.562363</v>
      </c>
      <c r="T106" s="1">
        <f>LN(S106)</f>
        <v>5.7511823490109526</v>
      </c>
    </row>
    <row r="107" spans="1:20" x14ac:dyDescent="0.3">
      <c r="A107" s="1" t="s">
        <v>51</v>
      </c>
      <c r="B107" s="1" t="s">
        <v>213</v>
      </c>
      <c r="C107" s="3">
        <v>8352</v>
      </c>
      <c r="D107" s="1">
        <v>235</v>
      </c>
      <c r="E107" s="2">
        <v>2.8000000000000001E-2</v>
      </c>
      <c r="F107" s="1">
        <v>4.42</v>
      </c>
      <c r="G107" s="9">
        <f>F107/$F$151</f>
        <v>0.90669318104301833</v>
      </c>
      <c r="H107" s="9">
        <f>F107/F$154</f>
        <v>0.26949840382231133</v>
      </c>
      <c r="I107" s="4">
        <f>D107/(F107/100000)</f>
        <v>5316742.0814479645</v>
      </c>
      <c r="J107" s="5">
        <f>I107/$I$151</f>
        <v>7.5133955901802887E-4</v>
      </c>
      <c r="K107" s="5">
        <f>C107/C$151</f>
        <v>1.5460098987578239E-3</v>
      </c>
      <c r="L107" s="8">
        <f>D107/D$151</f>
        <v>6.8123445480951521E-4</v>
      </c>
      <c r="M107" s="5">
        <f>J107-K107</f>
        <v>-7.9467033973979503E-4</v>
      </c>
      <c r="N107" s="5">
        <f>J107-L107</f>
        <v>7.0105104208513665E-5</v>
      </c>
      <c r="O107" s="10">
        <v>115</v>
      </c>
      <c r="P107" s="1">
        <v>106</v>
      </c>
      <c r="Q107" s="1">
        <v>102</v>
      </c>
      <c r="R107" s="1">
        <v>115</v>
      </c>
      <c r="S107" s="11">
        <v>15424.046</v>
      </c>
      <c r="T107" s="1">
        <f>LN(S107)</f>
        <v>9.6436829992110251</v>
      </c>
    </row>
    <row r="108" spans="1:20" x14ac:dyDescent="0.3">
      <c r="A108" s="1" t="s">
        <v>144</v>
      </c>
      <c r="B108" s="1" t="s">
        <v>144</v>
      </c>
      <c r="C108" s="1">
        <v>380</v>
      </c>
      <c r="D108" s="1">
        <v>3</v>
      </c>
      <c r="E108" s="2">
        <v>8.0000000000000002E-3</v>
      </c>
      <c r="F108" s="1">
        <v>0.55000000000000004</v>
      </c>
      <c r="G108" s="9">
        <f>F108/$F$151</f>
        <v>0.11282381212073758</v>
      </c>
      <c r="H108" s="9">
        <f>F108/F$154</f>
        <v>3.3534869253907522E-2</v>
      </c>
      <c r="I108" s="4">
        <f>D108/(F108/100000)</f>
        <v>545454.54545454541</v>
      </c>
      <c r="J108" s="5">
        <f>I108/$I$151</f>
        <v>7.708133502962522E-5</v>
      </c>
      <c r="K108" s="5">
        <f>C108/C$151</f>
        <v>7.0340488688694092E-5</v>
      </c>
      <c r="L108" s="8">
        <f>D108/D$151</f>
        <v>8.6966100613980672E-6</v>
      </c>
      <c r="M108" s="5">
        <f>J108-K108</f>
        <v>6.7408463409311279E-6</v>
      </c>
      <c r="N108" s="5">
        <f>J108-L108</f>
        <v>6.8384724968227148E-5</v>
      </c>
      <c r="O108" s="10">
        <v>63</v>
      </c>
      <c r="P108" s="1">
        <v>107</v>
      </c>
      <c r="Q108" s="1">
        <v>139</v>
      </c>
      <c r="R108" s="1">
        <v>63</v>
      </c>
      <c r="S108" s="11">
        <v>51512.905500000001</v>
      </c>
      <c r="T108" s="1">
        <f>LN(S108)</f>
        <v>10.849587647491848</v>
      </c>
    </row>
    <row r="109" spans="1:20" x14ac:dyDescent="0.3">
      <c r="A109" s="1" t="s">
        <v>125</v>
      </c>
      <c r="B109" s="1" t="s">
        <v>125</v>
      </c>
      <c r="C109" s="1">
        <v>324</v>
      </c>
      <c r="D109" s="1">
        <v>9</v>
      </c>
      <c r="E109" s="2">
        <v>2.8000000000000001E-2</v>
      </c>
      <c r="F109" s="1">
        <v>1.45</v>
      </c>
      <c r="G109" s="9">
        <f>F109/$F$151</f>
        <v>0.29744459559103542</v>
      </c>
      <c r="H109" s="9">
        <f>F109/F$154</f>
        <v>8.8410109851210728E-2</v>
      </c>
      <c r="I109" s="4">
        <f>D109/(F109/100000)</f>
        <v>620689.6551724138</v>
      </c>
      <c r="J109" s="5">
        <f>I109/$I$151</f>
        <v>8.7713243309573544E-5</v>
      </c>
      <c r="K109" s="5">
        <f>C109/C$151</f>
        <v>5.9974521934570757E-5</v>
      </c>
      <c r="L109" s="8">
        <f>D109/D$151</f>
        <v>2.60898301841942E-5</v>
      </c>
      <c r="M109" s="5">
        <f>J109-K109</f>
        <v>2.7738721375002787E-5</v>
      </c>
      <c r="N109" s="5">
        <f>J109-L109</f>
        <v>6.1623413125379341E-5</v>
      </c>
      <c r="O109" s="10">
        <v>90</v>
      </c>
      <c r="P109" s="1">
        <v>108</v>
      </c>
      <c r="Q109" s="1">
        <v>137</v>
      </c>
      <c r="R109" s="1">
        <v>90</v>
      </c>
      <c r="S109" s="11">
        <v>6344.8719799999999</v>
      </c>
      <c r="T109" s="1">
        <f>LN(S109)</f>
        <v>8.7554022034279964</v>
      </c>
    </row>
    <row r="110" spans="1:20" x14ac:dyDescent="0.3">
      <c r="A110" s="1" t="s">
        <v>142</v>
      </c>
      <c r="B110" s="1" t="s">
        <v>214</v>
      </c>
      <c r="C110" s="3">
        <v>1371</v>
      </c>
      <c r="D110" s="1">
        <v>4</v>
      </c>
      <c r="E110" s="2">
        <v>3.0000000000000001E-3</v>
      </c>
      <c r="F110" s="1">
        <v>0.78</v>
      </c>
      <c r="G110" s="9">
        <f>F110/$F$151</f>
        <v>0.16000467900759149</v>
      </c>
      <c r="H110" s="9">
        <f>F110/F$154</f>
        <v>4.7558541850996117E-2</v>
      </c>
      <c r="I110" s="4">
        <f>D110/(F110/100000)</f>
        <v>512820.51282051281</v>
      </c>
      <c r="J110" s="5">
        <f>I110/$I$151</f>
        <v>7.2469631224433983E-5</v>
      </c>
      <c r="K110" s="5">
        <f>C110/C$151</f>
        <v>2.537810789268411E-4</v>
      </c>
      <c r="L110" s="8">
        <f>D110/D$151</f>
        <v>1.1595480081864089E-5</v>
      </c>
      <c r="M110" s="5">
        <f>J110-K110</f>
        <v>-1.8131144770240713E-4</v>
      </c>
      <c r="N110" s="5">
        <f>J110-L110</f>
        <v>6.0874151142569895E-5</v>
      </c>
      <c r="O110" s="10">
        <v>74</v>
      </c>
      <c r="P110" s="1">
        <v>109</v>
      </c>
      <c r="Q110" s="1">
        <v>140</v>
      </c>
      <c r="R110" s="1">
        <v>74</v>
      </c>
      <c r="S110" s="11">
        <v>23145.735000000001</v>
      </c>
      <c r="T110" s="1">
        <f>LN(S110)</f>
        <v>10.04956580928001</v>
      </c>
    </row>
    <row r="111" spans="1:20" x14ac:dyDescent="0.3">
      <c r="A111" s="1" t="s">
        <v>62</v>
      </c>
      <c r="B111" s="1" t="s">
        <v>215</v>
      </c>
      <c r="C111" s="3">
        <v>2401</v>
      </c>
      <c r="D111" s="1">
        <v>144</v>
      </c>
      <c r="E111" s="2">
        <v>0.06</v>
      </c>
      <c r="F111" s="1">
        <v>4.33</v>
      </c>
      <c r="G111" s="9">
        <f>F111/$F$151</f>
        <v>0.88823110269598859</v>
      </c>
      <c r="H111" s="9">
        <f>F111/F$154</f>
        <v>0.26401087976258103</v>
      </c>
      <c r="I111" s="4">
        <f>D111/(F111/100000)</f>
        <v>3325635.103926097</v>
      </c>
      <c r="J111" s="5">
        <f>I111/$I$151</f>
        <v>4.6996472165868503E-4</v>
      </c>
      <c r="K111" s="5">
        <f>C111/C$151</f>
        <v>4.4444082458303824E-4</v>
      </c>
      <c r="L111" s="8">
        <f>D111/D$151</f>
        <v>4.174372829471072E-4</v>
      </c>
      <c r="M111" s="5">
        <f>J111-K111</f>
        <v>2.5523897075646791E-5</v>
      </c>
      <c r="N111" s="5">
        <f>J111-L111</f>
        <v>5.2527438711577829E-5</v>
      </c>
      <c r="O111" s="10">
        <v>114</v>
      </c>
      <c r="P111" s="1">
        <v>110</v>
      </c>
      <c r="Q111" s="1">
        <v>117</v>
      </c>
      <c r="R111" s="1">
        <v>114</v>
      </c>
      <c r="S111" s="11">
        <v>46210.547599999998</v>
      </c>
      <c r="T111" s="1">
        <f>LN(S111)</f>
        <v>10.740963354042963</v>
      </c>
    </row>
    <row r="112" spans="1:20" x14ac:dyDescent="0.3">
      <c r="A112" s="1" t="s">
        <v>136</v>
      </c>
      <c r="B112" s="1" t="s">
        <v>136</v>
      </c>
      <c r="C112" s="1">
        <v>610</v>
      </c>
      <c r="D112" s="1">
        <v>6</v>
      </c>
      <c r="E112" s="2">
        <v>0.01</v>
      </c>
      <c r="F112" s="1">
        <v>1.24</v>
      </c>
      <c r="G112" s="9">
        <f>F112/$F$151</f>
        <v>0.25436641278129929</v>
      </c>
      <c r="H112" s="9">
        <f>F112/F$154</f>
        <v>7.560588704517332E-2</v>
      </c>
      <c r="I112" s="4">
        <f>D112/(F112/100000)</f>
        <v>483870.96774193551</v>
      </c>
      <c r="J112" s="5">
        <f>I112/$I$151</f>
        <v>6.8378603655312709E-5</v>
      </c>
      <c r="K112" s="5">
        <f>C112/C$151</f>
        <v>1.1291499500027211E-4</v>
      </c>
      <c r="L112" s="8">
        <f>D112/D$151</f>
        <v>1.7393220122796134E-5</v>
      </c>
      <c r="M112" s="5">
        <f>J112-K112</f>
        <v>-4.4536391344959404E-5</v>
      </c>
      <c r="N112" s="5">
        <f>J112-L112</f>
        <v>5.0985383532516578E-5</v>
      </c>
      <c r="O112" s="10">
        <v>85</v>
      </c>
      <c r="P112" s="1">
        <v>111</v>
      </c>
      <c r="Q112" s="1">
        <v>141</v>
      </c>
      <c r="R112" s="1">
        <v>85</v>
      </c>
      <c r="S112" s="11">
        <v>2146.99638</v>
      </c>
      <c r="T112" s="1">
        <f>LN(S112)</f>
        <v>7.6718251118037681</v>
      </c>
    </row>
    <row r="113" spans="1:20" x14ac:dyDescent="0.3">
      <c r="A113" s="1" t="s">
        <v>123</v>
      </c>
      <c r="B113" s="1" t="s">
        <v>216</v>
      </c>
      <c r="C113" s="3">
        <v>1804</v>
      </c>
      <c r="D113" s="1">
        <v>10</v>
      </c>
      <c r="E113" s="2">
        <v>6.0000000000000001E-3</v>
      </c>
      <c r="F113" s="1">
        <v>2.83</v>
      </c>
      <c r="G113" s="9">
        <f>F113/$F$151</f>
        <v>0.58052979691215878</v>
      </c>
      <c r="H113" s="9">
        <f>F113/F$154</f>
        <v>0.17255214543374234</v>
      </c>
      <c r="I113" s="4">
        <f>D113/(F113/100000)</f>
        <v>353356.89045936393</v>
      </c>
      <c r="J113" s="5">
        <f>I113/$I$151</f>
        <v>4.9934904907295492E-5</v>
      </c>
      <c r="K113" s="5">
        <f>C113/C$151</f>
        <v>3.3393221472211617E-4</v>
      </c>
      <c r="L113" s="8">
        <f>D113/D$151</f>
        <v>2.8988700204660222E-5</v>
      </c>
      <c r="M113" s="5">
        <f>J113-K113</f>
        <v>-2.8399730981482069E-4</v>
      </c>
      <c r="N113" s="5">
        <f>J113-L113</f>
        <v>2.094620470263527E-5</v>
      </c>
      <c r="O113" s="10">
        <v>105</v>
      </c>
      <c r="P113" s="1">
        <v>112</v>
      </c>
      <c r="Q113" s="1">
        <v>142</v>
      </c>
      <c r="R113" s="1">
        <v>105</v>
      </c>
      <c r="S113" s="11">
        <v>2202.3121599999999</v>
      </c>
      <c r="T113" s="1">
        <f>LN(S113)</f>
        <v>7.6972630692698516</v>
      </c>
    </row>
    <row r="114" spans="1:20" x14ac:dyDescent="0.3">
      <c r="A114" s="1" t="s">
        <v>133</v>
      </c>
      <c r="B114" s="1" t="s">
        <v>133</v>
      </c>
      <c r="C114" s="1">
        <v>92</v>
      </c>
      <c r="D114" s="1">
        <v>7</v>
      </c>
      <c r="E114" s="2">
        <v>7.5999999999999998E-2</v>
      </c>
      <c r="F114" s="1">
        <v>2.44</v>
      </c>
      <c r="G114" s="9">
        <f>F114/$F$151</f>
        <v>0.50052745740836302</v>
      </c>
      <c r="H114" s="9">
        <f>F114/F$154</f>
        <v>0.14877287450824425</v>
      </c>
      <c r="I114" s="4">
        <f>D114/(F114/100000)</f>
        <v>286885.24590163934</v>
      </c>
      <c r="J114" s="5">
        <f>I114/$I$151</f>
        <v>4.0541412549734585E-5</v>
      </c>
      <c r="K114" s="5">
        <f>C114/C$151</f>
        <v>1.7029802524631204E-5</v>
      </c>
      <c r="L114" s="8">
        <f>D114/D$151</f>
        <v>2.0292090143262156E-5</v>
      </c>
      <c r="M114" s="5">
        <f>J114-K114</f>
        <v>2.3511610025103381E-5</v>
      </c>
      <c r="N114" s="5">
        <f>J114-L114</f>
        <v>2.0249322406472429E-5</v>
      </c>
      <c r="O114" s="10">
        <v>100</v>
      </c>
      <c r="P114" s="1">
        <v>113</v>
      </c>
      <c r="Q114" s="1">
        <v>143</v>
      </c>
      <c r="R114" s="1">
        <v>100</v>
      </c>
      <c r="S114" s="11">
        <v>411.68894299999999</v>
      </c>
      <c r="T114" s="1">
        <f>LN(S114)</f>
        <v>6.0202680714805439</v>
      </c>
    </row>
    <row r="115" spans="1:20" x14ac:dyDescent="0.3">
      <c r="A115" s="1" t="s">
        <v>130</v>
      </c>
      <c r="B115" s="1" t="s">
        <v>217</v>
      </c>
      <c r="C115" s="1">
        <v>251</v>
      </c>
      <c r="D115" s="1">
        <v>8</v>
      </c>
      <c r="E115" s="2">
        <v>3.2000000000000001E-2</v>
      </c>
      <c r="F115" s="1">
        <v>3.79</v>
      </c>
      <c r="G115" s="9">
        <f>F115/$F$151</f>
        <v>0.77745863261380987</v>
      </c>
      <c r="H115" s="9">
        <f>F115/F$154</f>
        <v>0.23108573540419908</v>
      </c>
      <c r="I115" s="4">
        <f>D115/(F115/100000)</f>
        <v>211081.79419525067</v>
      </c>
      <c r="J115" s="5">
        <f>I115/$I$151</f>
        <v>2.9829188577867286E-5</v>
      </c>
      <c r="K115" s="5">
        <f>C115/C$151</f>
        <v>4.646174384437426E-5</v>
      </c>
      <c r="L115" s="8">
        <f>D115/D$151</f>
        <v>2.3190960163728178E-5</v>
      </c>
      <c r="M115" s="5">
        <f>J115-K115</f>
        <v>-1.6632555266506975E-5</v>
      </c>
      <c r="N115" s="5">
        <f>J115-L115</f>
        <v>6.6382284141391076E-6</v>
      </c>
      <c r="O115" s="10">
        <v>111</v>
      </c>
      <c r="P115" s="1">
        <v>114</v>
      </c>
      <c r="Q115" s="1">
        <v>144</v>
      </c>
      <c r="R115" s="1">
        <v>111</v>
      </c>
      <c r="S115" s="11">
        <v>23219.130499999999</v>
      </c>
      <c r="T115" s="1">
        <f>LN(S115)</f>
        <v>10.05273180838366</v>
      </c>
    </row>
    <row r="116" spans="1:20" x14ac:dyDescent="0.3">
      <c r="A116" s="1" t="s">
        <v>146</v>
      </c>
      <c r="B116" s="1" t="s">
        <v>218</v>
      </c>
      <c r="C116" s="1">
        <v>25</v>
      </c>
      <c r="D116" s="1">
        <v>3</v>
      </c>
      <c r="E116" s="2">
        <v>0.12</v>
      </c>
      <c r="F116" s="1">
        <v>3.12</v>
      </c>
      <c r="G116" s="9">
        <f>F116/$F$151</f>
        <v>0.64001871603036598</v>
      </c>
      <c r="H116" s="9">
        <f>F116/F$154</f>
        <v>0.19023416740398447</v>
      </c>
      <c r="I116" s="4">
        <f>D116/(F116/100000)</f>
        <v>96153.846153846156</v>
      </c>
      <c r="J116" s="5">
        <f>I116/$I$151</f>
        <v>1.3588055854581371E-5</v>
      </c>
      <c r="K116" s="5">
        <f>C116/C$151</f>
        <v>4.6276637295193487E-6</v>
      </c>
      <c r="L116" s="8">
        <f>D116/D$151</f>
        <v>8.6966100613980672E-6</v>
      </c>
      <c r="M116" s="5">
        <f>J116-K116</f>
        <v>8.9603921250620222E-6</v>
      </c>
      <c r="N116" s="5">
        <f>J116-L116</f>
        <v>4.8914457931833037E-6</v>
      </c>
      <c r="O116" s="10">
        <v>107</v>
      </c>
      <c r="P116" s="1">
        <v>115</v>
      </c>
      <c r="Q116" s="1">
        <v>145</v>
      </c>
      <c r="R116" s="1">
        <v>107</v>
      </c>
      <c r="S116" s="11">
        <v>11238.957399999999</v>
      </c>
      <c r="T116" s="1">
        <f>LN(S116)</f>
        <v>9.3271413611382741</v>
      </c>
    </row>
    <row r="117" spans="1:20" x14ac:dyDescent="0.3">
      <c r="A117" s="1" t="s">
        <v>73</v>
      </c>
      <c r="B117" s="1" t="s">
        <v>73</v>
      </c>
      <c r="C117" s="3">
        <v>1823</v>
      </c>
      <c r="D117" s="1">
        <v>64</v>
      </c>
      <c r="E117" s="2">
        <v>3.5000000000000003E-2</v>
      </c>
      <c r="F117" s="1">
        <v>4.8499999999999996</v>
      </c>
      <c r="G117" s="9">
        <f>F117/$F$151</f>
        <v>0.99490088870104954</v>
      </c>
      <c r="H117" s="9">
        <f>F117/F$154</f>
        <v>0.29571657432991172</v>
      </c>
      <c r="I117" s="4">
        <f>D117/(F117/100000)</f>
        <v>1319587.6288659794</v>
      </c>
      <c r="J117" s="5">
        <f>I117/$I$151</f>
        <v>1.8647855622287341E-4</v>
      </c>
      <c r="K117" s="5">
        <f>C117/C$151</f>
        <v>3.3744923915655093E-4</v>
      </c>
      <c r="L117" s="8">
        <f>D117/D$151</f>
        <v>1.8552768130982542E-4</v>
      </c>
      <c r="M117" s="5">
        <f>J117-K117</f>
        <v>-1.5097068293367752E-4</v>
      </c>
      <c r="N117" s="5">
        <f>J117-L117</f>
        <v>9.5087491304798486E-7</v>
      </c>
      <c r="O117" s="10">
        <v>116</v>
      </c>
      <c r="P117" s="1">
        <v>116</v>
      </c>
      <c r="Q117" s="1">
        <v>131</v>
      </c>
      <c r="R117" s="1">
        <v>116</v>
      </c>
      <c r="S117" s="11">
        <v>5878.0385699999997</v>
      </c>
      <c r="T117" s="1">
        <f>LN(S117)</f>
        <v>8.6789784087130339</v>
      </c>
    </row>
    <row r="118" spans="1:20" x14ac:dyDescent="0.3">
      <c r="A118" s="1" t="s">
        <v>140</v>
      </c>
      <c r="B118" s="1" t="s">
        <v>219</v>
      </c>
      <c r="C118" s="1">
        <v>98</v>
      </c>
      <c r="D118" s="1">
        <v>4</v>
      </c>
      <c r="E118" s="2">
        <v>4.1000000000000002E-2</v>
      </c>
      <c r="F118" s="1">
        <v>10.34</v>
      </c>
      <c r="G118" s="9">
        <f>F118/$F$151</f>
        <v>2.1210876678698662</v>
      </c>
      <c r="H118" s="9">
        <f>F118/F$154</f>
        <v>0.63045554197346132</v>
      </c>
      <c r="I118" s="4">
        <f>D118/(F118/100000)</f>
        <v>38684.71953578337</v>
      </c>
      <c r="J118" s="5">
        <f>I118/$I$151</f>
        <v>5.4667613496188111E-6</v>
      </c>
      <c r="K118" s="5">
        <f>C118/C$151</f>
        <v>1.8140441819715846E-5</v>
      </c>
      <c r="L118" s="8">
        <f>D118/D$151</f>
        <v>1.1595480081864089E-5</v>
      </c>
      <c r="M118" s="5">
        <f>J118-K118</f>
        <v>-1.2673680470097034E-5</v>
      </c>
      <c r="N118" s="5">
        <f>J118-L118</f>
        <v>-6.1287187322452779E-6</v>
      </c>
      <c r="O118" s="10">
        <v>130</v>
      </c>
      <c r="P118" s="1">
        <v>117</v>
      </c>
      <c r="Q118" s="1">
        <v>147</v>
      </c>
      <c r="R118" s="1">
        <v>130</v>
      </c>
      <c r="S118" s="11">
        <v>41463.644</v>
      </c>
      <c r="T118" s="1">
        <f>LN(S118)</f>
        <v>10.632572274071542</v>
      </c>
    </row>
    <row r="119" spans="1:20" x14ac:dyDescent="0.3">
      <c r="A119" s="1" t="s">
        <v>67</v>
      </c>
      <c r="B119" s="1" t="s">
        <v>220</v>
      </c>
      <c r="C119" s="3">
        <v>1468</v>
      </c>
      <c r="D119" s="1">
        <v>107</v>
      </c>
      <c r="E119" s="2">
        <v>7.2999999999999995E-2</v>
      </c>
      <c r="F119" s="1">
        <v>5.18</v>
      </c>
      <c r="G119" s="9">
        <f>F119/$F$151</f>
        <v>1.062595175973492</v>
      </c>
      <c r="H119" s="9">
        <f>F119/F$154</f>
        <v>0.31583749588225624</v>
      </c>
      <c r="I119" s="4">
        <f>D119/(F119/100000)</f>
        <v>2065637.0656370658</v>
      </c>
      <c r="J119" s="5">
        <f>I119/$I$151</f>
        <v>2.9190711496096815E-4</v>
      </c>
      <c r="K119" s="5">
        <f>C119/C$151</f>
        <v>2.7173641419737617E-4</v>
      </c>
      <c r="L119" s="8">
        <f>D119/D$151</f>
        <v>3.1017909218986441E-4</v>
      </c>
      <c r="M119" s="5">
        <f>J119-K119</f>
        <v>2.0170700763591975E-5</v>
      </c>
      <c r="N119" s="5">
        <f>J119-L119</f>
        <v>-1.8271977228896262E-5</v>
      </c>
      <c r="O119" s="10">
        <v>118</v>
      </c>
      <c r="P119" s="1">
        <v>118</v>
      </c>
      <c r="Q119" s="1">
        <v>125</v>
      </c>
      <c r="R119" s="1">
        <v>118</v>
      </c>
      <c r="S119" s="11">
        <v>4278.8500599999998</v>
      </c>
      <c r="T119" s="1">
        <f>LN(S119)</f>
        <v>8.3614395749054644</v>
      </c>
    </row>
    <row r="120" spans="1:20" x14ac:dyDescent="0.3">
      <c r="A120" s="1" t="s">
        <v>36</v>
      </c>
      <c r="B120" s="1" t="s">
        <v>221</v>
      </c>
      <c r="C120" s="3">
        <v>3741</v>
      </c>
      <c r="D120" s="1">
        <v>486</v>
      </c>
      <c r="E120" s="2">
        <v>0.13</v>
      </c>
      <c r="F120" s="1">
        <v>4.9800000000000004</v>
      </c>
      <c r="G120" s="9">
        <f>F120/$F$151</f>
        <v>1.0215683352023148</v>
      </c>
      <c r="H120" s="9">
        <f>F120/F$154</f>
        <v>0.30364299797174449</v>
      </c>
      <c r="I120" s="4">
        <f>D120/(F120/100000)</f>
        <v>9759036.1445783116</v>
      </c>
      <c r="J120" s="5">
        <f>I120/$I$151</f>
        <v>1.3791058134818488E-3</v>
      </c>
      <c r="K120" s="5">
        <f>C120/C$151</f>
        <v>6.9248360048527536E-4</v>
      </c>
      <c r="L120" s="8">
        <f>D120/D$151</f>
        <v>1.4088508299464869E-3</v>
      </c>
      <c r="M120" s="5">
        <f>J120-K120</f>
        <v>6.8662221299657341E-4</v>
      </c>
      <c r="N120" s="5">
        <f>J120-L120</f>
        <v>-2.9745016464638105E-5</v>
      </c>
      <c r="O120" s="10">
        <v>117</v>
      </c>
      <c r="P120" s="1">
        <v>119</v>
      </c>
      <c r="Q120" s="1">
        <v>80</v>
      </c>
      <c r="R120" s="1">
        <v>117</v>
      </c>
      <c r="S120" s="11">
        <v>3432.3857400000002</v>
      </c>
      <c r="T120" s="1">
        <f>LN(S120)</f>
        <v>8.141010849396892</v>
      </c>
    </row>
    <row r="121" spans="1:20" x14ac:dyDescent="0.3">
      <c r="A121" s="1" t="s">
        <v>65</v>
      </c>
      <c r="B121" s="1" t="s">
        <v>222</v>
      </c>
      <c r="C121" s="3">
        <v>1978</v>
      </c>
      <c r="D121" s="1">
        <v>113</v>
      </c>
      <c r="E121" s="2">
        <v>5.7000000000000002E-2</v>
      </c>
      <c r="F121" s="1">
        <v>5.42</v>
      </c>
      <c r="G121" s="9">
        <f>F121/$F$151</f>
        <v>1.1118273848989049</v>
      </c>
      <c r="H121" s="9">
        <f>F121/F$154</f>
        <v>0.33047089337487046</v>
      </c>
      <c r="I121" s="4">
        <f>D121/(F121/100000)</f>
        <v>2084870.8487084873</v>
      </c>
      <c r="J121" s="5">
        <f>I121/$I$151</f>
        <v>2.9462515203512968E-4</v>
      </c>
      <c r="K121" s="5">
        <f>C121/C$151</f>
        <v>3.6614075427957086E-4</v>
      </c>
      <c r="L121" s="8">
        <f>D121/D$151</f>
        <v>3.2757231231266053E-4</v>
      </c>
      <c r="M121" s="5">
        <f>J121-K121</f>
        <v>-7.1515602244441188E-5</v>
      </c>
      <c r="N121" s="5">
        <f>J121-L121</f>
        <v>-3.2947160277530853E-5</v>
      </c>
      <c r="O121" s="10">
        <v>120</v>
      </c>
      <c r="P121" s="1">
        <v>120</v>
      </c>
      <c r="Q121" s="1">
        <v>124</v>
      </c>
      <c r="R121" s="1">
        <v>120</v>
      </c>
      <c r="S121" s="11">
        <v>11652.5663</v>
      </c>
      <c r="T121" s="1">
        <f>LN(S121)</f>
        <v>9.3632817179968537</v>
      </c>
    </row>
    <row r="122" spans="1:20" x14ac:dyDescent="0.3">
      <c r="A122" s="1" t="s">
        <v>43</v>
      </c>
      <c r="B122" s="1" t="s">
        <v>223</v>
      </c>
      <c r="C122" s="3">
        <v>6579</v>
      </c>
      <c r="D122" s="1">
        <v>307</v>
      </c>
      <c r="E122" s="2">
        <v>4.7E-2</v>
      </c>
      <c r="F122" s="1">
        <v>5.56</v>
      </c>
      <c r="G122" s="9">
        <f>F122/$F$151</f>
        <v>1.140546173438729</v>
      </c>
      <c r="H122" s="9">
        <f>F122/F$154</f>
        <v>0.33900704191222869</v>
      </c>
      <c r="I122" s="4">
        <f>D122/(F122/100000)</f>
        <v>5521582.7338129496</v>
      </c>
      <c r="J122" s="5">
        <f>I122/$I$151</f>
        <v>7.8028677576452157E-4</v>
      </c>
      <c r="K122" s="5">
        <f>C122/C$151</f>
        <v>1.2178159870603119E-3</v>
      </c>
      <c r="L122" s="8">
        <f>D122/D$151</f>
        <v>8.8995309628306883E-4</v>
      </c>
      <c r="M122" s="5">
        <f>J122-K122</f>
        <v>-4.375292112957903E-4</v>
      </c>
      <c r="N122" s="5">
        <f>J122-L122</f>
        <v>-1.0966632051854727E-4</v>
      </c>
      <c r="O122" s="10">
        <v>121</v>
      </c>
      <c r="P122" s="1">
        <v>121</v>
      </c>
      <c r="Q122" s="1">
        <v>100</v>
      </c>
      <c r="R122" s="1">
        <v>121</v>
      </c>
      <c r="S122" s="11">
        <v>3095.1735800000001</v>
      </c>
      <c r="T122" s="1">
        <f>LN(S122)</f>
        <v>8.0375992675525101</v>
      </c>
    </row>
    <row r="123" spans="1:20" x14ac:dyDescent="0.3">
      <c r="A123" s="1" t="s">
        <v>87</v>
      </c>
      <c r="B123" s="1" t="s">
        <v>87</v>
      </c>
      <c r="C123" s="1">
        <v>665</v>
      </c>
      <c r="D123" s="1">
        <v>42</v>
      </c>
      <c r="E123" s="2">
        <v>6.3E-2</v>
      </c>
      <c r="F123" s="1">
        <v>124.32</v>
      </c>
      <c r="G123" s="9">
        <f>F123/$F$151</f>
        <v>25.502284223363809</v>
      </c>
      <c r="H123" s="9">
        <f>F123/F$154</f>
        <v>7.5800999011741501</v>
      </c>
      <c r="I123" s="4">
        <f>D123/(F123/100000)</f>
        <v>33783.783783783787</v>
      </c>
      <c r="J123" s="5">
        <f>I123/$I$151</f>
        <v>4.7741817867448068E-6</v>
      </c>
      <c r="K123" s="5">
        <f>C123/C$151</f>
        <v>1.2309585520521468E-4</v>
      </c>
      <c r="L123" s="8">
        <f>D123/D$151</f>
        <v>1.2175254085957294E-4</v>
      </c>
      <c r="M123" s="5">
        <f>J123-K123</f>
        <v>-1.1832167341846988E-4</v>
      </c>
      <c r="N123" s="5">
        <f>J123-L123</f>
        <v>-1.1697835907282814E-4</v>
      </c>
      <c r="O123" s="10">
        <v>148</v>
      </c>
      <c r="P123" s="1">
        <v>122</v>
      </c>
      <c r="Q123" s="1">
        <v>148</v>
      </c>
      <c r="R123" s="1">
        <v>148</v>
      </c>
      <c r="S123" s="11">
        <v>9770.8470899999993</v>
      </c>
      <c r="T123" s="1">
        <f>LN(S123)</f>
        <v>9.1871584444513044</v>
      </c>
    </row>
    <row r="124" spans="1:20" x14ac:dyDescent="0.3">
      <c r="A124" s="1" t="s">
        <v>82</v>
      </c>
      <c r="B124" s="1" t="s">
        <v>82</v>
      </c>
      <c r="C124" s="1">
        <v>762</v>
      </c>
      <c r="D124" s="1">
        <v>51</v>
      </c>
      <c r="E124" s="2">
        <v>6.7000000000000004E-2</v>
      </c>
      <c r="F124" s="1">
        <v>66.23</v>
      </c>
      <c r="G124" s="9">
        <f>F124/$F$151</f>
        <v>13.586038321375364</v>
      </c>
      <c r="H124" s="9">
        <f>F124/F$154</f>
        <v>4.0382079830659912</v>
      </c>
      <c r="I124" s="4">
        <f>D124/(F124/100000)</f>
        <v>77004.378680356327</v>
      </c>
      <c r="J124" s="5">
        <f>I124/$I$151</f>
        <v>1.0881933904982574E-5</v>
      </c>
      <c r="K124" s="5">
        <f>C124/C$151</f>
        <v>1.4105119047574976E-4</v>
      </c>
      <c r="L124" s="8">
        <f>D124/D$151</f>
        <v>1.4784237104376713E-4</v>
      </c>
      <c r="M124" s="5">
        <f>J124-K124</f>
        <v>-1.3016925657076718E-4</v>
      </c>
      <c r="N124" s="5">
        <f>J124-L124</f>
        <v>-1.3696043713878455E-4</v>
      </c>
      <c r="O124" s="10">
        <v>146</v>
      </c>
      <c r="P124" s="1">
        <v>123</v>
      </c>
      <c r="Q124" s="1">
        <v>146</v>
      </c>
      <c r="R124" s="1">
        <v>146</v>
      </c>
      <c r="S124" s="11">
        <v>62641.014600000002</v>
      </c>
      <c r="T124" s="1">
        <f>LN(S124)</f>
        <v>11.045175527851518</v>
      </c>
    </row>
    <row r="125" spans="1:20" x14ac:dyDescent="0.3">
      <c r="A125" s="1" t="s">
        <v>47</v>
      </c>
      <c r="B125" s="1" t="s">
        <v>47</v>
      </c>
      <c r="C125" s="3">
        <v>7093</v>
      </c>
      <c r="D125" s="1">
        <v>250</v>
      </c>
      <c r="E125" s="2">
        <v>3.5000000000000003E-2</v>
      </c>
      <c r="F125" s="1">
        <v>7.05</v>
      </c>
      <c r="G125" s="9">
        <f>F125/$F$151</f>
        <v>1.4461961371839998</v>
      </c>
      <c r="H125" s="9">
        <f>F125/F$154</f>
        <v>0.42985605134554183</v>
      </c>
      <c r="I125" s="4">
        <f>D125/(F125/100000)</f>
        <v>3546099.2907801424</v>
      </c>
      <c r="J125" s="5">
        <f>I125/$I$151</f>
        <v>5.0111979038172444E-4</v>
      </c>
      <c r="K125" s="5">
        <f>C125/C$151</f>
        <v>1.3129607533392295E-3</v>
      </c>
      <c r="L125" s="8">
        <f>D125/D$151</f>
        <v>7.2471750511650564E-4</v>
      </c>
      <c r="M125" s="5">
        <f>J125-K125</f>
        <v>-8.1184096295750506E-4</v>
      </c>
      <c r="N125" s="5">
        <f>J125-L125</f>
        <v>-2.235977147347812E-4</v>
      </c>
      <c r="O125" s="10">
        <v>124</v>
      </c>
      <c r="P125" s="1">
        <v>124</v>
      </c>
      <c r="Q125" s="1">
        <v>115</v>
      </c>
      <c r="R125" s="1">
        <v>124</v>
      </c>
      <c r="S125" s="11">
        <v>1710.5101</v>
      </c>
      <c r="T125" s="1">
        <f>LN(S125)</f>
        <v>7.4445469091064531</v>
      </c>
    </row>
    <row r="126" spans="1:20" x14ac:dyDescent="0.3">
      <c r="A126" s="1" t="s">
        <v>66</v>
      </c>
      <c r="B126" s="1" t="s">
        <v>224</v>
      </c>
      <c r="C126" s="3">
        <v>3992</v>
      </c>
      <c r="D126" s="1">
        <v>110</v>
      </c>
      <c r="E126" s="2">
        <v>2.8000000000000001E-2</v>
      </c>
      <c r="F126" s="1">
        <v>18.100000000000001</v>
      </c>
      <c r="G126" s="9">
        <f>F126/$F$151</f>
        <v>3.7129290897915461</v>
      </c>
      <c r="H126" s="9">
        <f>F126/F$154</f>
        <v>1.1036020609013202</v>
      </c>
      <c r="I126" s="4">
        <f>D126/(F126/100000)</f>
        <v>607734.80662983423</v>
      </c>
      <c r="J126" s="5">
        <f>I126/$I$151</f>
        <v>8.5882518771497726E-5</v>
      </c>
      <c r="K126" s="5">
        <f>C126/C$151</f>
        <v>7.3894534432964961E-4</v>
      </c>
      <c r="L126" s="8">
        <f>D126/D$151</f>
        <v>3.1887570225126244E-4</v>
      </c>
      <c r="M126" s="5">
        <f>J126-K126</f>
        <v>-6.5306282555815183E-4</v>
      </c>
      <c r="N126" s="5">
        <f>J126-L126</f>
        <v>-2.3299318347976472E-4</v>
      </c>
      <c r="O126" s="10">
        <v>135</v>
      </c>
      <c r="P126" s="1">
        <v>125</v>
      </c>
      <c r="Q126" s="1">
        <v>138</v>
      </c>
      <c r="R126" s="1">
        <v>135</v>
      </c>
      <c r="S126" s="11">
        <v>2147.76946</v>
      </c>
      <c r="T126" s="1">
        <f>LN(S126)</f>
        <v>7.672185122121979</v>
      </c>
    </row>
    <row r="127" spans="1:20" x14ac:dyDescent="0.3">
      <c r="A127" s="1" t="s">
        <v>44</v>
      </c>
      <c r="B127" s="1" t="s">
        <v>225</v>
      </c>
      <c r="C127" s="3">
        <v>10926</v>
      </c>
      <c r="D127" s="1">
        <v>306</v>
      </c>
      <c r="E127" s="2">
        <v>2.8000000000000001E-2</v>
      </c>
      <c r="F127" s="1">
        <v>7.33</v>
      </c>
      <c r="G127" s="9">
        <f>F127/$F$151</f>
        <v>1.5036337142636482</v>
      </c>
      <c r="H127" s="9">
        <f>F127/F$154</f>
        <v>0.44692834842025841</v>
      </c>
      <c r="I127" s="4">
        <f>D127/(F127/100000)</f>
        <v>4174624.8294679397</v>
      </c>
      <c r="J127" s="5">
        <f>I127/$I$151</f>
        <v>5.8994036768921898E-4</v>
      </c>
      <c r="K127" s="5">
        <f>C127/C$151</f>
        <v>2.0224741563491361E-3</v>
      </c>
      <c r="L127" s="8">
        <f>D127/D$151</f>
        <v>8.8705422626260281E-4</v>
      </c>
      <c r="M127" s="5">
        <f>J127-K127</f>
        <v>-1.432533788659917E-3</v>
      </c>
      <c r="N127" s="5">
        <f>J127-L127</f>
        <v>-2.9711385857338383E-4</v>
      </c>
      <c r="O127" s="10">
        <v>126</v>
      </c>
      <c r="P127" s="1">
        <v>126</v>
      </c>
      <c r="Q127" s="1">
        <v>111</v>
      </c>
      <c r="R127" s="1">
        <v>126</v>
      </c>
      <c r="S127" s="11">
        <v>1050.67525</v>
      </c>
      <c r="T127" s="1">
        <f>LN(S127)</f>
        <v>6.9571883316925343</v>
      </c>
    </row>
    <row r="128" spans="1:20" x14ac:dyDescent="0.3">
      <c r="A128" s="1" t="s">
        <v>32</v>
      </c>
      <c r="B128" s="1" t="s">
        <v>32</v>
      </c>
      <c r="C128" s="3">
        <v>16503</v>
      </c>
      <c r="D128" s="1">
        <v>640</v>
      </c>
      <c r="E128" s="2">
        <v>3.9E-2</v>
      </c>
      <c r="F128" s="1">
        <v>7.23</v>
      </c>
      <c r="G128" s="9">
        <f>F128/$F$151</f>
        <v>1.4831202938780594</v>
      </c>
      <c r="H128" s="9">
        <f>F128/F$154</f>
        <v>0.44083109946500248</v>
      </c>
      <c r="I128" s="4">
        <f>D128/(F128/100000)</f>
        <v>8852005.5325034559</v>
      </c>
      <c r="J128" s="5">
        <f>I128/$I$151</f>
        <v>1.2509280742474909E-3</v>
      </c>
      <c r="K128" s="5">
        <f>C128/C$151</f>
        <v>3.0548133811303126E-3</v>
      </c>
      <c r="L128" s="8">
        <f>D128/D$151</f>
        <v>1.8552768130982542E-3</v>
      </c>
      <c r="M128" s="5">
        <f>J128-K128</f>
        <v>-1.8038853068828218E-3</v>
      </c>
      <c r="N128" s="5">
        <f>J128-L128</f>
        <v>-6.0434873885076333E-4</v>
      </c>
      <c r="O128" s="10">
        <v>125</v>
      </c>
      <c r="P128" s="1">
        <v>127</v>
      </c>
      <c r="Q128" s="1">
        <v>86</v>
      </c>
      <c r="R128" s="1">
        <v>125</v>
      </c>
      <c r="S128" s="11">
        <v>31362.751499999998</v>
      </c>
      <c r="T128" s="1">
        <f>LN(S128)</f>
        <v>10.353376209773652</v>
      </c>
    </row>
    <row r="129" spans="1:20" x14ac:dyDescent="0.3">
      <c r="A129" s="1" t="s">
        <v>24</v>
      </c>
      <c r="B129" s="1" t="s">
        <v>226</v>
      </c>
      <c r="C129" s="3">
        <v>18070</v>
      </c>
      <c r="D129" s="3">
        <v>1185</v>
      </c>
      <c r="E129" s="2">
        <v>6.6000000000000003E-2</v>
      </c>
      <c r="F129" s="1">
        <v>6.09</v>
      </c>
      <c r="G129" s="9">
        <f>F129/$F$151</f>
        <v>1.2492673014823488</v>
      </c>
      <c r="H129" s="9">
        <f>F129/F$154</f>
        <v>0.37132246137508507</v>
      </c>
      <c r="I129" s="4">
        <f>D129/(F129/100000)</f>
        <v>19458128.078817736</v>
      </c>
      <c r="J129" s="5">
        <f>I129/$I$151</f>
        <v>2.7497405640699644E-3</v>
      </c>
      <c r="K129" s="5">
        <f>C129/C$151</f>
        <v>3.3448753436965853E-3</v>
      </c>
      <c r="L129" s="8">
        <f>D129/D$151</f>
        <v>3.4351609742522366E-3</v>
      </c>
      <c r="M129" s="5">
        <f>J129-K129</f>
        <v>-5.9513477962662084E-4</v>
      </c>
      <c r="N129" s="5">
        <f>J129-L129</f>
        <v>-6.8542041018227222E-4</v>
      </c>
      <c r="O129" s="10">
        <v>123</v>
      </c>
      <c r="P129" s="1">
        <v>128</v>
      </c>
      <c r="Q129" s="1">
        <v>53</v>
      </c>
      <c r="R129" s="1">
        <v>123</v>
      </c>
      <c r="S129" s="11">
        <v>6651.2912900000001</v>
      </c>
      <c r="T129" s="1">
        <f>LN(S129)</f>
        <v>8.8025662937469775</v>
      </c>
    </row>
    <row r="130" spans="1:20" x14ac:dyDescent="0.3">
      <c r="A130" s="1" t="s">
        <v>35</v>
      </c>
      <c r="B130" s="1" t="s">
        <v>227</v>
      </c>
      <c r="C130" s="3">
        <v>11559</v>
      </c>
      <c r="D130" s="1">
        <v>562</v>
      </c>
      <c r="E130" s="2">
        <v>4.9000000000000002E-2</v>
      </c>
      <c r="F130" s="1">
        <v>9.69</v>
      </c>
      <c r="G130" s="9">
        <f>F130/$F$151</f>
        <v>1.9877504353635402</v>
      </c>
      <c r="H130" s="9">
        <f>F130/F$154</f>
        <v>0.59082342376429786</v>
      </c>
      <c r="I130" s="4">
        <f>D130/(F130/100000)</f>
        <v>5799793.6016511871</v>
      </c>
      <c r="J130" s="5">
        <f>I130/$I$151</f>
        <v>8.1960236180451192E-4</v>
      </c>
      <c r="K130" s="5">
        <f>C130/C$151</f>
        <v>2.1396466019805659E-3</v>
      </c>
      <c r="L130" s="8">
        <f>D130/D$151</f>
        <v>1.6291649515019046E-3</v>
      </c>
      <c r="M130" s="5">
        <f>J130-K130</f>
        <v>-1.320044240176054E-3</v>
      </c>
      <c r="N130" s="5">
        <f>J130-L130</f>
        <v>-8.0956258969739269E-4</v>
      </c>
      <c r="O130" s="10">
        <v>128</v>
      </c>
      <c r="P130" s="1">
        <v>129</v>
      </c>
      <c r="Q130" s="1">
        <v>98</v>
      </c>
      <c r="R130" s="1">
        <v>128</v>
      </c>
      <c r="S130" s="11">
        <v>34318.3511</v>
      </c>
      <c r="T130" s="1">
        <f>LN(S130)</f>
        <v>10.443435507575911</v>
      </c>
    </row>
    <row r="131" spans="1:20" x14ac:dyDescent="0.3">
      <c r="A131" s="1" t="s">
        <v>14</v>
      </c>
      <c r="B131" s="1" t="s">
        <v>228</v>
      </c>
      <c r="C131" s="3">
        <v>156827</v>
      </c>
      <c r="D131" s="3">
        <v>4340</v>
      </c>
      <c r="E131" s="2">
        <v>2.8000000000000001E-2</v>
      </c>
      <c r="F131" s="1">
        <v>5.27</v>
      </c>
      <c r="G131" s="9">
        <f>F131/$F$151</f>
        <v>1.0810572543205219</v>
      </c>
      <c r="H131" s="9">
        <f>F131/F$154</f>
        <v>0.32132501994198659</v>
      </c>
      <c r="I131" s="4">
        <f>D131/(F131/100000)</f>
        <v>82352941.176470593</v>
      </c>
      <c r="J131" s="5">
        <f>I131/$I$151</f>
        <v>1.163777019074734E-2</v>
      </c>
      <c r="K131" s="5">
        <f>C131/C$151</f>
        <v>2.9029704788373235E-2</v>
      </c>
      <c r="L131" s="8">
        <f>D131/D$151</f>
        <v>1.2581095888822537E-2</v>
      </c>
      <c r="M131" s="5">
        <f>J131-K131</f>
        <v>-1.7391934597625894E-2</v>
      </c>
      <c r="N131" s="5">
        <f>J131-L131</f>
        <v>-9.4332569807519667E-4</v>
      </c>
      <c r="O131" s="10">
        <v>119</v>
      </c>
      <c r="P131" s="1">
        <v>130</v>
      </c>
      <c r="Q131" s="1">
        <v>16</v>
      </c>
      <c r="R131" s="1">
        <v>119</v>
      </c>
      <c r="S131" s="11">
        <v>977.27363600000001</v>
      </c>
      <c r="T131" s="1">
        <f>LN(S131)</f>
        <v>6.8847666906174707</v>
      </c>
    </row>
    <row r="132" spans="1:20" x14ac:dyDescent="0.3">
      <c r="A132" s="1" t="s">
        <v>23</v>
      </c>
      <c r="B132" s="1" t="s">
        <v>23</v>
      </c>
      <c r="C132" s="3">
        <v>30623</v>
      </c>
      <c r="D132" s="3">
        <v>1316</v>
      </c>
      <c r="E132" s="2">
        <v>4.2999999999999997E-2</v>
      </c>
      <c r="F132" s="1">
        <v>12.8</v>
      </c>
      <c r="G132" s="9">
        <f>F132/$F$151</f>
        <v>2.6257178093553475</v>
      </c>
      <c r="H132" s="9">
        <f>F132/F$154</f>
        <v>0.78044786627275686</v>
      </c>
      <c r="I132" s="4">
        <f>D132/(F132/100000)</f>
        <v>10281250</v>
      </c>
      <c r="J132" s="5">
        <f>I132/$I$151</f>
        <v>1.4529028722511132E-3</v>
      </c>
      <c r="K132" s="5">
        <f>C132/C$151</f>
        <v>5.6685178555628407E-3</v>
      </c>
      <c r="L132" s="8">
        <f>D132/D$151</f>
        <v>3.8149129469332854E-3</v>
      </c>
      <c r="M132" s="5">
        <f>J132-K132</f>
        <v>-4.2156149833117275E-3</v>
      </c>
      <c r="N132" s="5">
        <f>J132-L132</f>
        <v>-2.3620100746821722E-3</v>
      </c>
      <c r="O132" s="10">
        <v>133</v>
      </c>
      <c r="P132" s="1">
        <v>131</v>
      </c>
      <c r="Q132" s="1">
        <v>75</v>
      </c>
      <c r="R132" s="1">
        <v>133</v>
      </c>
      <c r="S132" s="11">
        <v>9311.3661200000006</v>
      </c>
      <c r="T132" s="1">
        <f>LN(S132)</f>
        <v>9.1389910963484216</v>
      </c>
    </row>
    <row r="133" spans="1:20" x14ac:dyDescent="0.3">
      <c r="A133" s="1" t="s">
        <v>10</v>
      </c>
      <c r="B133" s="1" t="s">
        <v>229</v>
      </c>
      <c r="C133" s="3">
        <v>68620</v>
      </c>
      <c r="D133" s="3">
        <v>7394</v>
      </c>
      <c r="E133" s="2">
        <v>0.108</v>
      </c>
      <c r="F133" s="1">
        <v>5.86</v>
      </c>
      <c r="G133" s="9">
        <f>F133/$F$151</f>
        <v>1.2020864345954949</v>
      </c>
      <c r="H133" s="9">
        <f>F133/F$154</f>
        <v>0.35729878877799648</v>
      </c>
      <c r="I133" s="4">
        <f>D133/(F133/100000)</f>
        <v>126177474.40273038</v>
      </c>
      <c r="J133" s="5">
        <f>I133/$I$151</f>
        <v>1.7830868325652841E-2</v>
      </c>
      <c r="K133" s="5">
        <f>C133/C$151</f>
        <v>1.2702011404784708E-2</v>
      </c>
      <c r="L133" s="8">
        <f>D133/D$151</f>
        <v>2.1434244931325768E-2</v>
      </c>
      <c r="M133" s="5">
        <f>J133-K133</f>
        <v>5.1288569208681328E-3</v>
      </c>
      <c r="N133" s="5">
        <f>J133-L133</f>
        <v>-3.6033766056729269E-3</v>
      </c>
      <c r="O133" s="10">
        <v>122</v>
      </c>
      <c r="P133" s="1">
        <v>132</v>
      </c>
      <c r="Q133" s="1">
        <v>10</v>
      </c>
      <c r="R133" s="1">
        <v>122</v>
      </c>
      <c r="S133" s="11">
        <v>30523.859199999999</v>
      </c>
      <c r="T133" s="1">
        <f>LN(S133)</f>
        <v>10.326263925635159</v>
      </c>
    </row>
    <row r="134" spans="1:20" x14ac:dyDescent="0.3">
      <c r="A134" s="1" t="s">
        <v>21</v>
      </c>
      <c r="B134" s="1" t="s">
        <v>230</v>
      </c>
      <c r="C134" s="3">
        <v>24639</v>
      </c>
      <c r="D134" s="3">
        <v>1608</v>
      </c>
      <c r="E134" s="2">
        <v>6.5000000000000002E-2</v>
      </c>
      <c r="F134" s="1">
        <v>33.130000000000003</v>
      </c>
      <c r="G134" s="9">
        <f>F134/$F$151</f>
        <v>6.7960961737455206</v>
      </c>
      <c r="H134" s="9">
        <f>F134/F$154</f>
        <v>2.0200185788762841</v>
      </c>
      <c r="I134" s="4">
        <f>D134/(F134/100000)</f>
        <v>4853607.0027165711</v>
      </c>
      <c r="J134" s="5">
        <f>I134/$I$151</f>
        <v>6.8589126371064045E-4</v>
      </c>
      <c r="K134" s="5">
        <f>C134/C$151</f>
        <v>4.5608402652650894E-3</v>
      </c>
      <c r="L134" s="8">
        <f>D134/D$151</f>
        <v>4.6613829929093636E-3</v>
      </c>
      <c r="M134" s="5">
        <f>J134-K134</f>
        <v>-3.8749490015544492E-3</v>
      </c>
      <c r="N134" s="5">
        <f>J134-L134</f>
        <v>-3.9754917291987234E-3</v>
      </c>
      <c r="O134" s="10">
        <v>139</v>
      </c>
      <c r="P134" s="1">
        <v>133</v>
      </c>
      <c r="Q134" s="1">
        <v>106</v>
      </c>
      <c r="R134" s="1">
        <v>139</v>
      </c>
      <c r="S134" s="11">
        <v>9698.0841899999996</v>
      </c>
      <c r="T134" s="1">
        <f>LN(S134)</f>
        <v>9.1796836387989913</v>
      </c>
    </row>
    <row r="135" spans="1:20" x14ac:dyDescent="0.3">
      <c r="A135" s="1" t="s">
        <v>20</v>
      </c>
      <c r="B135" s="1" t="s">
        <v>231</v>
      </c>
      <c r="C135" s="3">
        <v>30736</v>
      </c>
      <c r="D135" s="3">
        <v>1906</v>
      </c>
      <c r="E135" s="2">
        <v>6.2E-2</v>
      </c>
      <c r="F135" s="1">
        <v>22.38</v>
      </c>
      <c r="G135" s="9">
        <f>F135/$F$151</f>
        <v>4.5909034822947401</v>
      </c>
      <c r="H135" s="9">
        <f>F135/F$154</f>
        <v>1.3645643161862733</v>
      </c>
      <c r="I135" s="4">
        <f>D135/(F135/100000)</f>
        <v>8516532.6184092946</v>
      </c>
      <c r="J135" s="5">
        <f>I135/$I$151</f>
        <v>1.2035204574256202E-3</v>
      </c>
      <c r="K135" s="5">
        <f>C135/C$151</f>
        <v>5.6894348956202682E-3</v>
      </c>
      <c r="L135" s="8">
        <f>D135/D$151</f>
        <v>5.5252462590082386E-3</v>
      </c>
      <c r="M135" s="5">
        <f>J135-K135</f>
        <v>-4.4859144381946478E-3</v>
      </c>
      <c r="N135" s="5">
        <f>J135-L135</f>
        <v>-4.3217258015826182E-3</v>
      </c>
      <c r="O135" s="10">
        <v>137</v>
      </c>
      <c r="P135" s="1">
        <v>134</v>
      </c>
      <c r="Q135" s="1">
        <v>87</v>
      </c>
      <c r="R135" s="1">
        <v>137</v>
      </c>
      <c r="S135" s="11">
        <v>3102.7133600000002</v>
      </c>
      <c r="T135" s="1">
        <f>LN(S135)</f>
        <v>8.0400322850606845</v>
      </c>
    </row>
    <row r="136" spans="1:20" x14ac:dyDescent="0.3">
      <c r="A136" s="1" t="s">
        <v>18</v>
      </c>
      <c r="B136" s="1" t="s">
        <v>232</v>
      </c>
      <c r="C136" s="3">
        <v>119959</v>
      </c>
      <c r="D136" s="3">
        <v>3456</v>
      </c>
      <c r="E136" s="2">
        <v>2.9000000000000001E-2</v>
      </c>
      <c r="F136" s="1">
        <v>10.8</v>
      </c>
      <c r="G136" s="9">
        <f>F136/$F$151</f>
        <v>2.2154494016435744</v>
      </c>
      <c r="H136" s="9">
        <f>F136/F$154</f>
        <v>0.65850288716763861</v>
      </c>
      <c r="I136" s="4">
        <f>D136/(F136/100000)</f>
        <v>31999999.999999996</v>
      </c>
      <c r="J136" s="5">
        <f>I136/$I$151</f>
        <v>4.52210498840468E-3</v>
      </c>
      <c r="K136" s="5">
        <f>C136/C$151</f>
        <v>2.2205196533176461E-2</v>
      </c>
      <c r="L136" s="8">
        <f>D136/D$151</f>
        <v>1.0018494790730574E-2</v>
      </c>
      <c r="M136" s="5">
        <f>J136-K136</f>
        <v>-1.7683091544771781E-2</v>
      </c>
      <c r="N136" s="5">
        <f>J136-L136</f>
        <v>-5.4963898023258941E-3</v>
      </c>
      <c r="O136" s="10">
        <v>131</v>
      </c>
      <c r="P136" s="1">
        <v>135</v>
      </c>
      <c r="Q136" s="1">
        <v>41</v>
      </c>
      <c r="R136" s="1">
        <v>131</v>
      </c>
      <c r="S136" s="11">
        <v>7273.5632100000003</v>
      </c>
      <c r="T136" s="1">
        <f>LN(S136)</f>
        <v>8.8920015756273951</v>
      </c>
    </row>
    <row r="137" spans="1:20" x14ac:dyDescent="0.3">
      <c r="A137" s="1" t="s">
        <v>19</v>
      </c>
      <c r="B137" s="1" t="s">
        <v>19</v>
      </c>
      <c r="C137" s="3">
        <v>36756</v>
      </c>
      <c r="D137" s="3">
        <v>3108</v>
      </c>
      <c r="E137" s="2">
        <v>8.5000000000000006E-2</v>
      </c>
      <c r="F137" s="1">
        <v>18.190000000000001</v>
      </c>
      <c r="G137" s="9">
        <f>F137/$F$151</f>
        <v>3.7313911681385759</v>
      </c>
      <c r="H137" s="9">
        <f>F137/F$154</f>
        <v>1.1090895849610505</v>
      </c>
      <c r="I137" s="4">
        <f>D137/(F137/100000)</f>
        <v>17086311.15997801</v>
      </c>
      <c r="J137" s="5">
        <f>I137/$I$151</f>
        <v>2.4145654040615976E-3</v>
      </c>
      <c r="K137" s="5">
        <f>C137/C$151</f>
        <v>6.8037763216885275E-3</v>
      </c>
      <c r="L137" s="8">
        <f>D137/D$151</f>
        <v>9.0096880236083983E-3</v>
      </c>
      <c r="M137" s="5">
        <f>J137-K137</f>
        <v>-4.3892109176269303E-3</v>
      </c>
      <c r="N137" s="5">
        <f>J137-L137</f>
        <v>-6.5951226195468012E-3</v>
      </c>
      <c r="O137" s="10">
        <v>136</v>
      </c>
      <c r="P137" s="1">
        <v>136</v>
      </c>
      <c r="Q137" s="1">
        <v>59</v>
      </c>
      <c r="R137" s="1">
        <v>136</v>
      </c>
      <c r="S137" s="11">
        <v>2549.1394599999999</v>
      </c>
      <c r="T137" s="1">
        <f>LN(S137)</f>
        <v>7.8435111145311156</v>
      </c>
    </row>
    <row r="138" spans="1:20" x14ac:dyDescent="0.3">
      <c r="A138" s="1" t="s">
        <v>9</v>
      </c>
      <c r="B138" s="1" t="s">
        <v>233</v>
      </c>
      <c r="C138" s="3">
        <v>135701</v>
      </c>
      <c r="D138" s="3">
        <v>7417</v>
      </c>
      <c r="E138" s="2">
        <v>5.5E-2</v>
      </c>
      <c r="F138" s="1">
        <v>9.07</v>
      </c>
      <c r="G138" s="9">
        <f>F138/$F$151</f>
        <v>1.8605672289728907</v>
      </c>
      <c r="H138" s="9">
        <f>F138/F$154</f>
        <v>0.55302048024171124</v>
      </c>
      <c r="I138" s="4">
        <f>D138/(F138/100000)</f>
        <v>81775082.690187424</v>
      </c>
      <c r="J138" s="5">
        <f>I138/$I$151</f>
        <v>1.155610966751568E-2</v>
      </c>
      <c r="K138" s="5">
        <f>C138/C$151</f>
        <v>2.5119143830380206E-2</v>
      </c>
      <c r="L138" s="8">
        <f>D138/D$151</f>
        <v>2.1500918941796489E-2</v>
      </c>
      <c r="M138" s="5">
        <f>J138-K138</f>
        <v>-1.3563034162864526E-2</v>
      </c>
      <c r="N138" s="5">
        <f>J138-L138</f>
        <v>-9.9448092742808088E-3</v>
      </c>
      <c r="O138" s="10">
        <v>127</v>
      </c>
      <c r="P138" s="1">
        <v>137</v>
      </c>
      <c r="Q138" s="1">
        <v>17</v>
      </c>
      <c r="R138" s="1">
        <v>127</v>
      </c>
      <c r="S138" s="11">
        <v>6374.0154499999999</v>
      </c>
      <c r="T138" s="1">
        <f>LN(S138)</f>
        <v>8.7599849188839762</v>
      </c>
    </row>
    <row r="139" spans="1:20" x14ac:dyDescent="0.3">
      <c r="A139" s="1" t="s">
        <v>16</v>
      </c>
      <c r="B139" s="1" t="s">
        <v>234</v>
      </c>
      <c r="C139" s="3">
        <v>33459</v>
      </c>
      <c r="D139" s="3">
        <v>3998</v>
      </c>
      <c r="E139" s="2">
        <v>0.11899999999999999</v>
      </c>
      <c r="F139" s="1">
        <v>39.26</v>
      </c>
      <c r="G139" s="9">
        <f>F139/$F$151</f>
        <v>8.053568843382104</v>
      </c>
      <c r="H139" s="9">
        <f>F139/F$154</f>
        <v>2.3937799398334714</v>
      </c>
      <c r="I139" s="4">
        <f>D139/(F139/100000)</f>
        <v>10183392.766174223</v>
      </c>
      <c r="J139" s="5">
        <f>I139/$I$151</f>
        <v>1.4390741008375185E-3</v>
      </c>
      <c r="K139" s="5">
        <f>C139/C$151</f>
        <v>6.1934800290395151E-3</v>
      </c>
      <c r="L139" s="8">
        <f>D139/D$151</f>
        <v>1.1589682341823157E-2</v>
      </c>
      <c r="M139" s="5">
        <f>J139-K139</f>
        <v>-4.7544059282019968E-3</v>
      </c>
      <c r="N139" s="5">
        <f>J139-L139</f>
        <v>-1.0150608240985638E-2</v>
      </c>
      <c r="O139" s="10">
        <v>141</v>
      </c>
      <c r="P139" s="1">
        <v>138</v>
      </c>
      <c r="Q139" s="1">
        <v>76</v>
      </c>
      <c r="R139" s="1">
        <v>141</v>
      </c>
      <c r="S139" s="11">
        <v>1698.2628</v>
      </c>
      <c r="T139" s="1">
        <f>LN(S139)</f>
        <v>7.4373611252136236</v>
      </c>
    </row>
    <row r="140" spans="1:20" x14ac:dyDescent="0.3">
      <c r="A140" s="1" t="s">
        <v>8</v>
      </c>
      <c r="B140" s="1" t="s">
        <v>235</v>
      </c>
      <c r="C140" s="3">
        <v>180328</v>
      </c>
      <c r="D140" s="3">
        <v>8283</v>
      </c>
      <c r="E140" s="2">
        <v>4.5999999999999999E-2</v>
      </c>
      <c r="F140" s="1">
        <v>9.99</v>
      </c>
      <c r="G140" s="9">
        <f>F140/$F$151</f>
        <v>2.0492906965203064</v>
      </c>
      <c r="H140" s="9">
        <f>F140/F$154</f>
        <v>0.60911517063006571</v>
      </c>
      <c r="I140" s="4">
        <f>D140/(F140/100000)</f>
        <v>82912912.912912905</v>
      </c>
      <c r="J140" s="5">
        <f>I140/$I$151</f>
        <v>1.1716903033957697E-2</v>
      </c>
      <c r="K140" s="5">
        <f>C140/C$151</f>
        <v>3.3379893800670607E-2</v>
      </c>
      <c r="L140" s="8">
        <f>D140/D$151</f>
        <v>2.4011340379520064E-2</v>
      </c>
      <c r="M140" s="5">
        <f>J140-K140</f>
        <v>-2.1662990766712908E-2</v>
      </c>
      <c r="N140" s="5">
        <f>J140-L140</f>
        <v>-1.2294437345562367E-2</v>
      </c>
      <c r="O140" s="10">
        <v>129</v>
      </c>
      <c r="P140" s="1">
        <v>139</v>
      </c>
      <c r="Q140" s="1">
        <v>15</v>
      </c>
      <c r="R140" s="1">
        <v>129</v>
      </c>
      <c r="S140" s="11">
        <v>42491.364399999999</v>
      </c>
      <c r="T140" s="1">
        <f>LN(S140)</f>
        <v>10.657056143678268</v>
      </c>
    </row>
    <row r="141" spans="1:20" x14ac:dyDescent="0.3">
      <c r="A141" s="1" t="s">
        <v>11</v>
      </c>
      <c r="B141" s="1" t="s">
        <v>236</v>
      </c>
      <c r="C141" s="3">
        <v>86106</v>
      </c>
      <c r="D141" s="3">
        <v>6534</v>
      </c>
      <c r="E141" s="2">
        <v>7.5999999999999998E-2</v>
      </c>
      <c r="F141" s="1">
        <v>17.63</v>
      </c>
      <c r="G141" s="9">
        <f>F141/$F$151</f>
        <v>3.6165160139792789</v>
      </c>
      <c r="H141" s="9">
        <f>F141/F$154</f>
        <v>1.0749449908116173</v>
      </c>
      <c r="I141" s="4">
        <f>D141/(F141/100000)</f>
        <v>37061826.432217807</v>
      </c>
      <c r="J141" s="5">
        <f>I141/$I$151</f>
        <v>5.2374209433912683E-3</v>
      </c>
      <c r="K141" s="5">
        <f>C141/C$151</f>
        <v>1.5938784523759721E-2</v>
      </c>
      <c r="L141" s="8">
        <f>D141/D$151</f>
        <v>1.8941216713724989E-2</v>
      </c>
      <c r="M141" s="5">
        <f>J141-K141</f>
        <v>-1.0701363580368453E-2</v>
      </c>
      <c r="N141" s="5">
        <f>J141-L141</f>
        <v>-1.3703795770333722E-2</v>
      </c>
      <c r="O141" s="10">
        <v>134</v>
      </c>
      <c r="P141" s="1">
        <v>140</v>
      </c>
      <c r="Q141" s="1">
        <v>35</v>
      </c>
      <c r="R141" s="1">
        <v>134</v>
      </c>
      <c r="S141" s="11">
        <v>48195.579899999997</v>
      </c>
      <c r="T141" s="1">
        <f>LN(S141)</f>
        <v>10.783022592514182</v>
      </c>
    </row>
    <row r="142" spans="1:20" x14ac:dyDescent="0.3">
      <c r="A142" s="1" t="s">
        <v>12</v>
      </c>
      <c r="B142" s="1" t="s">
        <v>237</v>
      </c>
      <c r="C142" s="3">
        <v>45437</v>
      </c>
      <c r="D142" s="3">
        <v>5841</v>
      </c>
      <c r="E142" s="2">
        <v>0.129</v>
      </c>
      <c r="F142" s="1">
        <v>33.9</v>
      </c>
      <c r="G142" s="9">
        <f>F142/$F$151</f>
        <v>6.9540495107145519</v>
      </c>
      <c r="H142" s="9">
        <f>F142/F$154</f>
        <v>2.0669673958317545</v>
      </c>
      <c r="I142" s="4">
        <f>D142/(F142/100000)</f>
        <v>17230088.495575219</v>
      </c>
      <c r="J142" s="5">
        <f>I142/$I$151</f>
        <v>2.4348834105154624E-3</v>
      </c>
      <c r="K142" s="5">
        <f>C142/C$151</f>
        <v>8.4106862751268264E-3</v>
      </c>
      <c r="L142" s="8">
        <f>D142/D$151</f>
        <v>1.6932299789542037E-2</v>
      </c>
      <c r="M142" s="5">
        <f>J142-K142</f>
        <v>-5.975802864611364E-3</v>
      </c>
      <c r="N142" s="5">
        <f>J142-L142</f>
        <v>-1.4497416379026575E-2</v>
      </c>
      <c r="O142" s="10">
        <v>140</v>
      </c>
      <c r="P142" s="1">
        <v>141</v>
      </c>
      <c r="Q142" s="1">
        <v>58</v>
      </c>
      <c r="R142" s="1">
        <v>140</v>
      </c>
      <c r="S142" s="11">
        <v>11288.8724</v>
      </c>
      <c r="T142" s="1">
        <f>LN(S142)</f>
        <v>9.3315727761593106</v>
      </c>
    </row>
    <row r="143" spans="1:20" x14ac:dyDescent="0.3">
      <c r="A143" s="1" t="s">
        <v>7</v>
      </c>
      <c r="B143" s="1" t="s">
        <v>238</v>
      </c>
      <c r="C143" s="3">
        <v>57092</v>
      </c>
      <c r="D143" s="3">
        <v>9280</v>
      </c>
      <c r="E143" s="2">
        <v>0.16300000000000001</v>
      </c>
      <c r="F143" s="1">
        <v>81.25</v>
      </c>
      <c r="G143" s="9">
        <f>F143/$F$151</f>
        <v>16.667154063290777</v>
      </c>
      <c r="H143" s="9">
        <f>F143/F$154</f>
        <v>4.9540147761454287</v>
      </c>
      <c r="I143" s="4">
        <f>D143/(F143/100000)</f>
        <v>11421538.461538462</v>
      </c>
      <c r="J143" s="5">
        <f>I143/$I$151</f>
        <v>1.6140436266305937E-3</v>
      </c>
      <c r="K143" s="5">
        <f>C143/C$151</f>
        <v>1.0568103105828746E-2</v>
      </c>
      <c r="L143" s="8">
        <f>D143/D$151</f>
        <v>2.6901513789924687E-2</v>
      </c>
      <c r="M143" s="5">
        <f>J143-K143</f>
        <v>-8.954059479198152E-3</v>
      </c>
      <c r="N143" s="5">
        <f>J143-L143</f>
        <v>-2.5287470163294093E-2</v>
      </c>
      <c r="O143" s="10">
        <v>147</v>
      </c>
      <c r="P143" s="1">
        <v>142</v>
      </c>
      <c r="Q143" s="1">
        <v>68</v>
      </c>
      <c r="R143" s="1">
        <v>147</v>
      </c>
      <c r="S143" s="11">
        <v>2015.59049</v>
      </c>
      <c r="T143" s="1">
        <f>LN(S143)</f>
        <v>7.6086674785972574</v>
      </c>
    </row>
    <row r="144" spans="1:20" x14ac:dyDescent="0.3">
      <c r="A144" s="1" t="s">
        <v>6</v>
      </c>
      <c r="B144" s="1" t="s">
        <v>239</v>
      </c>
      <c r="C144" s="3">
        <v>363211</v>
      </c>
      <c r="D144" s="3">
        <v>22666</v>
      </c>
      <c r="E144" s="2">
        <v>6.2E-2</v>
      </c>
      <c r="F144" s="1">
        <v>10.82</v>
      </c>
      <c r="G144" s="9">
        <f>F144/$F$151</f>
        <v>2.2195520857206921</v>
      </c>
      <c r="H144" s="9">
        <f>F144/F$154</f>
        <v>0.65972233695868976</v>
      </c>
      <c r="I144" s="4">
        <f>D144/(F144/100000)</f>
        <v>209482439.92606285</v>
      </c>
      <c r="J144" s="5">
        <f>I144/$I$151</f>
        <v>2.9603174580401018E-2</v>
      </c>
      <c r="K144" s="5">
        <f>C144/C$151</f>
        <v>6.7232734834498084E-2</v>
      </c>
      <c r="L144" s="8">
        <f>D144/D$151</f>
        <v>6.5705787883882857E-2</v>
      </c>
      <c r="M144" s="5">
        <f>J144-K144</f>
        <v>-3.7629560254097069E-2</v>
      </c>
      <c r="N144" s="5">
        <f>J144-L144</f>
        <v>-3.6102613303481842E-2</v>
      </c>
      <c r="O144" s="10">
        <v>132</v>
      </c>
      <c r="P144" s="1">
        <v>143</v>
      </c>
      <c r="Q144" s="1">
        <v>6</v>
      </c>
      <c r="R144" s="1">
        <v>132</v>
      </c>
      <c r="S144" s="11">
        <v>5627.7492700000003</v>
      </c>
      <c r="T144" s="1">
        <f>LN(S144)</f>
        <v>8.6354648667799019</v>
      </c>
    </row>
    <row r="145" spans="1:20" x14ac:dyDescent="0.3">
      <c r="A145" s="1" t="s">
        <v>5</v>
      </c>
      <c r="B145" s="1" t="s">
        <v>240</v>
      </c>
      <c r="C145" s="3">
        <v>182709</v>
      </c>
      <c r="D145" s="3">
        <v>28370</v>
      </c>
      <c r="E145" s="2">
        <v>0.155</v>
      </c>
      <c r="F145" s="1">
        <v>42.35</v>
      </c>
      <c r="G145" s="9">
        <f>F145/$F$151</f>
        <v>8.6874335332967938</v>
      </c>
      <c r="H145" s="9">
        <f>F145/F$154</f>
        <v>2.582184932550879</v>
      </c>
      <c r="I145" s="4">
        <f>D145/(F145/100000)</f>
        <v>66989374.262101538</v>
      </c>
      <c r="J145" s="5">
        <f>I145/$I$151</f>
        <v>9.4666557350236713E-3</v>
      </c>
      <c r="K145" s="5">
        <f>C145/C$151</f>
        <v>3.3820632494270024E-2</v>
      </c>
      <c r="L145" s="8">
        <f>D145/D$151</f>
        <v>8.2240942480621054E-2</v>
      </c>
      <c r="M145" s="5">
        <f>J145-K145</f>
        <v>-2.4353976759246353E-2</v>
      </c>
      <c r="N145" s="5">
        <f>J145-L145</f>
        <v>-7.2774286745597383E-2</v>
      </c>
      <c r="O145" s="10">
        <v>142</v>
      </c>
      <c r="P145" s="1">
        <v>144</v>
      </c>
      <c r="Q145" s="1">
        <v>19</v>
      </c>
      <c r="R145" s="1">
        <v>142</v>
      </c>
      <c r="S145" s="11">
        <v>2028.1819700000001</v>
      </c>
      <c r="T145" s="1">
        <f>LN(S145)</f>
        <v>7.6148950894825305</v>
      </c>
    </row>
    <row r="146" spans="1:20" x14ac:dyDescent="0.3">
      <c r="A146" s="1" t="s">
        <v>4</v>
      </c>
      <c r="B146" s="1" t="s">
        <v>241</v>
      </c>
      <c r="C146" s="3">
        <v>235772</v>
      </c>
      <c r="D146" s="3">
        <v>28752</v>
      </c>
      <c r="E146" s="2">
        <v>0.122</v>
      </c>
      <c r="F146" s="1">
        <v>61.54</v>
      </c>
      <c r="G146" s="9">
        <f>F146/$F$151</f>
        <v>12.623958905291255</v>
      </c>
      <c r="H146" s="9">
        <f>F146/F$154</f>
        <v>3.7522470070644887</v>
      </c>
      <c r="I146" s="4">
        <f>D146/(F146/100000)</f>
        <v>46720831.97920052</v>
      </c>
      <c r="J146" s="5">
        <f>I146/$I$151</f>
        <v>6.602390854861237E-3</v>
      </c>
      <c r="K146" s="5">
        <f>C146/C$151</f>
        <v>4.3642941313449438E-2</v>
      </c>
      <c r="L146" s="8">
        <f>D146/D$151</f>
        <v>8.3348310828439076E-2</v>
      </c>
      <c r="M146" s="5">
        <f>J146-K146</f>
        <v>-3.7040550458588201E-2</v>
      </c>
      <c r="N146" s="5">
        <f>J146-L146</f>
        <v>-7.6745919973577839E-2</v>
      </c>
      <c r="O146" s="10">
        <v>145</v>
      </c>
      <c r="P146" s="1">
        <v>145</v>
      </c>
      <c r="Q146" s="1">
        <v>27</v>
      </c>
      <c r="R146" s="1">
        <v>145</v>
      </c>
      <c r="S146" s="11">
        <v>3893.5960799999998</v>
      </c>
      <c r="T146" s="1">
        <f>LN(S146)</f>
        <v>8.2670884517383794</v>
      </c>
    </row>
    <row r="147" spans="1:20" x14ac:dyDescent="0.3">
      <c r="A147" s="1" t="s">
        <v>3</v>
      </c>
      <c r="B147" s="1" t="s">
        <v>242</v>
      </c>
      <c r="C147" s="3">
        <v>229858</v>
      </c>
      <c r="D147" s="3">
        <v>32785</v>
      </c>
      <c r="E147" s="2">
        <v>0.14299999999999999</v>
      </c>
      <c r="F147" s="1">
        <v>54.25</v>
      </c>
      <c r="G147" s="9">
        <f>F147/$F$151</f>
        <v>11.128530559181844</v>
      </c>
      <c r="H147" s="9">
        <f>F147/F$154</f>
        <v>3.3077575582263328</v>
      </c>
      <c r="I147" s="4">
        <f>D147/(F147/100000)</f>
        <v>60433179.723502301</v>
      </c>
      <c r="J147" s="5">
        <f>I147/$I$151</f>
        <v>8.5401619841501981E-3</v>
      </c>
      <c r="K147" s="5">
        <f>C147/C$151</f>
        <v>4.2548221181594341E-2</v>
      </c>
      <c r="L147" s="8">
        <f>D147/D$151</f>
        <v>9.5039453620978542E-2</v>
      </c>
      <c r="M147" s="5">
        <f>J147-K147</f>
        <v>-3.4008059197444145E-2</v>
      </c>
      <c r="N147" s="5">
        <f>J147-L147</f>
        <v>-8.6499291636828346E-2</v>
      </c>
      <c r="O147" s="10">
        <v>143</v>
      </c>
      <c r="P147" s="1">
        <v>146</v>
      </c>
      <c r="Q147" s="1">
        <v>21</v>
      </c>
      <c r="R147" s="1">
        <v>143</v>
      </c>
      <c r="S147" s="11">
        <v>8920.7620999999999</v>
      </c>
      <c r="T147" s="1">
        <f>LN(S147)</f>
        <v>9.0961366591442339</v>
      </c>
    </row>
    <row r="148" spans="1:20" x14ac:dyDescent="0.3">
      <c r="A148" s="1" t="s">
        <v>2</v>
      </c>
      <c r="B148" s="1" t="s">
        <v>243</v>
      </c>
      <c r="C148" s="3">
        <v>260916</v>
      </c>
      <c r="D148" s="3">
        <v>36875</v>
      </c>
      <c r="E148" s="2">
        <v>0.14099999999999999</v>
      </c>
      <c r="F148" s="1">
        <v>55.46</v>
      </c>
      <c r="G148" s="9">
        <f>F148/$F$151</f>
        <v>11.376742945847466</v>
      </c>
      <c r="H148" s="9">
        <f>F148/F$154</f>
        <v>3.3815342705849294</v>
      </c>
      <c r="I148" s="4">
        <f>D148/(F148/100000)</f>
        <v>66489361.702127658</v>
      </c>
      <c r="J148" s="5">
        <f>I148/$I$151</f>
        <v>9.3959960696573305E-3</v>
      </c>
      <c r="K148" s="5">
        <f>C148/C$151</f>
        <v>4.8297260386050818E-2</v>
      </c>
      <c r="L148" s="8">
        <f>D148/D$151</f>
        <v>0.10689583200468457</v>
      </c>
      <c r="M148" s="5">
        <f>J148-K148</f>
        <v>-3.8901264316393486E-2</v>
      </c>
      <c r="N148" s="5">
        <f>J148-L148</f>
        <v>-9.7499835935027243E-2</v>
      </c>
      <c r="O148" s="10">
        <v>144</v>
      </c>
      <c r="P148" s="1">
        <v>147</v>
      </c>
      <c r="Q148" s="1">
        <v>20</v>
      </c>
      <c r="R148" s="1">
        <v>144</v>
      </c>
      <c r="S148" s="11">
        <v>1472.8931299999999</v>
      </c>
      <c r="T148" s="1">
        <f>LN(S148)</f>
        <v>7.2949838612168483</v>
      </c>
    </row>
    <row r="149" spans="1:20" x14ac:dyDescent="0.3">
      <c r="A149" s="1" t="s">
        <v>1</v>
      </c>
      <c r="B149" s="1" t="s">
        <v>244</v>
      </c>
      <c r="C149" s="3">
        <v>1643246</v>
      </c>
      <c r="D149" s="3">
        <v>97720</v>
      </c>
      <c r="E149" s="2">
        <v>5.8999999999999997E-2</v>
      </c>
      <c r="F149" s="1">
        <v>29.87</v>
      </c>
      <c r="G149" s="9">
        <f>F149/$F$151</f>
        <v>6.1273586691753303</v>
      </c>
      <c r="H149" s="9">
        <f>F149/F$154</f>
        <v>1.8212482629349411</v>
      </c>
      <c r="I149" s="4">
        <f>D149/(F149/100000)</f>
        <v>327150987.6129896</v>
      </c>
      <c r="J149" s="5">
        <f>I149/$I$151</f>
        <v>4.6231597282694312E-2</v>
      </c>
      <c r="K149" s="5">
        <f>C149/C$151</f>
        <v>0.30417559651511006</v>
      </c>
      <c r="L149" s="8">
        <f>D149/D$151</f>
        <v>0.28327757839993972</v>
      </c>
      <c r="M149" s="5">
        <f>J149-K149</f>
        <v>-0.25794399923241573</v>
      </c>
      <c r="N149" s="5">
        <f>J149-L149</f>
        <v>-0.2370459811172454</v>
      </c>
      <c r="O149" s="10">
        <v>138</v>
      </c>
      <c r="P149" s="1">
        <v>148</v>
      </c>
      <c r="Q149" s="1">
        <v>3</v>
      </c>
      <c r="R149" s="1">
        <v>138</v>
      </c>
      <c r="S149" s="11">
        <v>39286.7376</v>
      </c>
      <c r="T149" s="1">
        <f>LN(S149)</f>
        <v>10.578642275254152</v>
      </c>
    </row>
    <row r="150" spans="1:20" x14ac:dyDescent="0.3">
      <c r="J150" s="5"/>
      <c r="K150" s="5"/>
    </row>
    <row r="151" spans="1:20" x14ac:dyDescent="0.3">
      <c r="C151" s="3">
        <f>SUM(C2:C150)</f>
        <v>5402294</v>
      </c>
      <c r="D151" s="3">
        <f>SUM(D2:D150)</f>
        <v>344962</v>
      </c>
      <c r="E151" s="5">
        <f>D151/C151</f>
        <v>6.385472541849814E-2</v>
      </c>
      <c r="F151" s="6">
        <f>D151/(I151/100000)</f>
        <v>4.8748574406564238</v>
      </c>
      <c r="G151" s="6"/>
      <c r="H151" s="6"/>
      <c r="I151" s="3">
        <f>SUM(I2:I150)</f>
        <v>7076350523.0534334</v>
      </c>
      <c r="J151" s="5"/>
      <c r="K151" s="5"/>
    </row>
    <row r="153" spans="1:20" x14ac:dyDescent="0.3">
      <c r="F153" s="1" t="s">
        <v>149</v>
      </c>
    </row>
    <row r="154" spans="1:20" x14ac:dyDescent="0.3">
      <c r="F154" s="6">
        <f>STDEV(F2:F149)</f>
        <v>16.400839252889391</v>
      </c>
      <c r="G154" s="6"/>
      <c r="H154" s="6"/>
    </row>
  </sheetData>
  <sortState xmlns:xlrd2="http://schemas.microsoft.com/office/spreadsheetml/2017/richdata2" ref="A2:T149">
    <sortCondition ref="P2:P1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Molano</dc:creator>
  <cp:lastModifiedBy>Manuel Molano</cp:lastModifiedBy>
  <dcterms:created xsi:type="dcterms:W3CDTF">2020-05-25T15:11:20Z</dcterms:created>
  <dcterms:modified xsi:type="dcterms:W3CDTF">2020-05-25T19:47:26Z</dcterms:modified>
</cp:coreProperties>
</file>